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3EBBA33-1FC7-40BF-AE1B-EE32739850B8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A12" i="1"/>
  <c r="AB54" i="1"/>
  <c r="AA54" i="1" s="1"/>
  <c r="AC54" i="1" s="1"/>
  <c r="W14" i="1" s="1"/>
  <c r="U14" i="1" s="1"/>
  <c r="B1" i="1"/>
  <c r="Q12" i="1"/>
  <c r="C13" i="1" s="1"/>
  <c r="AD13" i="1"/>
  <c r="AD14" i="1" s="1"/>
  <c r="AD15" i="1" s="1"/>
  <c r="AD16" i="1" s="1"/>
  <c r="AD17" i="1" s="1"/>
  <c r="AD18" i="1" s="1"/>
  <c r="V13" i="1"/>
  <c r="V14" i="1" s="1"/>
  <c r="V15" i="1" s="1"/>
  <c r="V16" i="1" s="1"/>
  <c r="I13" i="1"/>
  <c r="I14" i="1" s="1"/>
  <c r="A13" i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R13" i="1"/>
  <c r="AA53" i="1"/>
  <c r="AC53" i="1" s="1"/>
  <c r="W13" i="1" s="1"/>
  <c r="T12" i="1"/>
  <c r="D12" i="1" l="1"/>
  <c r="E12" i="1" s="1"/>
  <c r="F13" i="1" s="1"/>
  <c r="AB55" i="1"/>
  <c r="AB56" i="1" s="1"/>
  <c r="AB52" i="1"/>
  <c r="AA52" i="1" s="1"/>
  <c r="AC52" i="1" s="1"/>
  <c r="W12" i="1" s="1"/>
  <c r="Y13" i="1" s="1"/>
  <c r="Z13" i="1" s="1"/>
  <c r="AC13" i="1" s="1"/>
  <c r="H12" i="1"/>
  <c r="N12" i="1" s="1"/>
  <c r="P12" i="1" s="1"/>
  <c r="B12" i="1" s="1"/>
  <c r="G13" i="1"/>
  <c r="I15" i="1"/>
  <c r="X13" i="1"/>
  <c r="U13" i="1"/>
  <c r="Y14" i="1"/>
  <c r="Z14" i="1" s="1"/>
  <c r="AF12" i="1"/>
  <c r="S12" i="1" s="1"/>
  <c r="S13" i="1" s="1"/>
  <c r="V17" i="1"/>
  <c r="V18" i="1" s="1"/>
  <c r="K13" i="1"/>
  <c r="L13" i="1" s="1"/>
  <c r="M13" i="1" s="1"/>
  <c r="A14" i="1"/>
  <c r="D14" i="1" s="1"/>
  <c r="AF13" i="1"/>
  <c r="D13" i="1"/>
  <c r="AA55" i="1" l="1"/>
  <c r="AC55" i="1" s="1"/>
  <c r="W15" i="1" s="1"/>
  <c r="H13" i="1"/>
  <c r="N13" i="1" s="1"/>
  <c r="I16" i="1"/>
  <c r="AA14" i="1"/>
  <c r="AC14" i="1" s="1"/>
  <c r="A15" i="1"/>
  <c r="AA56" i="1"/>
  <c r="AC56" i="1" s="1"/>
  <c r="AB57" i="1"/>
  <c r="E13" i="1"/>
  <c r="F14" i="1" s="1"/>
  <c r="E14" i="1"/>
  <c r="O13" i="1" l="1"/>
  <c r="S14" i="1" s="1"/>
  <c r="Y16" i="1"/>
  <c r="U15" i="1"/>
  <c r="Y15" i="1"/>
  <c r="O14" i="1"/>
  <c r="Q14" i="1" s="1"/>
  <c r="AF14" i="1"/>
  <c r="I17" i="1"/>
  <c r="AA57" i="1"/>
  <c r="AC57" i="1" s="1"/>
  <c r="W17" i="1" s="1"/>
  <c r="Y17" i="1" s="1"/>
  <c r="AB58" i="1"/>
  <c r="AA58" i="1" s="1"/>
  <c r="AC58" i="1" s="1"/>
  <c r="W18" i="1" s="1"/>
  <c r="O15" i="1"/>
  <c r="A16" i="1"/>
  <c r="D15" i="1"/>
  <c r="E15" i="1" s="1"/>
  <c r="U16" i="1"/>
  <c r="AF15" i="1"/>
  <c r="X14" i="1"/>
  <c r="F15" i="1"/>
  <c r="P13" i="1"/>
  <c r="J14" i="1" l="1"/>
  <c r="K14" i="1" s="1"/>
  <c r="L14" i="1" s="1"/>
  <c r="M14" i="1" s="1"/>
  <c r="S15" i="1"/>
  <c r="S16" i="1" s="1"/>
  <c r="T13" i="1"/>
  <c r="R14" i="1"/>
  <c r="R15" i="1" s="1"/>
  <c r="R16" i="1" s="1"/>
  <c r="G14" i="1"/>
  <c r="G15" i="1" s="1"/>
  <c r="H15" i="1" s="1"/>
  <c r="Q13" i="1"/>
  <c r="C14" i="1" s="1"/>
  <c r="C15" i="1" s="1"/>
  <c r="T14" i="1"/>
  <c r="Z15" i="1"/>
  <c r="J15" i="1"/>
  <c r="K15" i="1" s="1"/>
  <c r="L15" i="1" s="1"/>
  <c r="M15" i="1" s="1"/>
  <c r="F16" i="1"/>
  <c r="Y18" i="1"/>
  <c r="U17" i="1"/>
  <c r="AF16" i="1"/>
  <c r="O16" i="1"/>
  <c r="A17" i="1"/>
  <c r="D16" i="1"/>
  <c r="E16" i="1" s="1"/>
  <c r="AA15" i="1"/>
  <c r="T15" i="1"/>
  <c r="Q15" i="1"/>
  <c r="I18" i="1"/>
  <c r="AF17" i="1"/>
  <c r="U18" i="1"/>
  <c r="B13" i="1"/>
  <c r="G16" i="1" l="1"/>
  <c r="G17" i="1" s="1"/>
  <c r="H14" i="1"/>
  <c r="N14" i="1" s="1"/>
  <c r="P14" i="1" s="1"/>
  <c r="B14" i="1" s="1"/>
  <c r="AC15" i="1"/>
  <c r="J16" i="1"/>
  <c r="K16" i="1" s="1"/>
  <c r="L16" i="1" s="1"/>
  <c r="M16" i="1" s="1"/>
  <c r="N15" i="1"/>
  <c r="P15" i="1" s="1"/>
  <c r="I19" i="1"/>
  <c r="X15" i="1"/>
  <c r="O17" i="1"/>
  <c r="A18" i="1"/>
  <c r="D17" i="1"/>
  <c r="E17" i="1" s="1"/>
  <c r="F18" i="1" s="1"/>
  <c r="Q16" i="1"/>
  <c r="R17" i="1"/>
  <c r="T16" i="1"/>
  <c r="S17" i="1"/>
  <c r="C16" i="1"/>
  <c r="F17" i="1"/>
  <c r="H16" i="1"/>
  <c r="H17" i="1" l="1"/>
  <c r="J17" i="1"/>
  <c r="K17" i="1" s="1"/>
  <c r="L17" i="1" s="1"/>
  <c r="M17" i="1" s="1"/>
  <c r="N16" i="1"/>
  <c r="P16" i="1" s="1"/>
  <c r="B16" i="1" s="1"/>
  <c r="C17" i="1"/>
  <c r="I20" i="1"/>
  <c r="O18" i="1"/>
  <c r="A19" i="1"/>
  <c r="D18" i="1"/>
  <c r="E18" i="1" s="1"/>
  <c r="R18" i="1"/>
  <c r="G18" i="1"/>
  <c r="H18" i="1" s="1"/>
  <c r="S18" i="1"/>
  <c r="Q17" i="1"/>
  <c r="T17" i="1"/>
  <c r="AA16" i="1"/>
  <c r="X16" i="1" s="1"/>
  <c r="Z16" i="1"/>
  <c r="B15" i="1"/>
  <c r="N17" i="1" l="1"/>
  <c r="P17" i="1" s="1"/>
  <c r="B17" i="1" s="1"/>
  <c r="J18" i="1"/>
  <c r="K18" i="1" s="1"/>
  <c r="L18" i="1" s="1"/>
  <c r="M18" i="1" s="1"/>
  <c r="N18" i="1" s="1"/>
  <c r="AC16" i="1"/>
  <c r="F19" i="1"/>
  <c r="AA17" i="1"/>
  <c r="X17" i="1" s="1"/>
  <c r="Z17" i="1"/>
  <c r="I21" i="1"/>
  <c r="A20" i="1"/>
  <c r="O19" i="1"/>
  <c r="D19" i="1"/>
  <c r="E19" i="1" s="1"/>
  <c r="Q18" i="1"/>
  <c r="S19" i="1"/>
  <c r="G19" i="1"/>
  <c r="R19" i="1"/>
  <c r="T18" i="1"/>
  <c r="C18" i="1"/>
  <c r="J19" i="1" l="1"/>
  <c r="K19" i="1" s="1"/>
  <c r="L19" i="1" s="1"/>
  <c r="M19" i="1" s="1"/>
  <c r="AA18" i="1"/>
  <c r="X18" i="1" s="1"/>
  <c r="Z18" i="1"/>
  <c r="F20" i="1"/>
  <c r="O20" i="1"/>
  <c r="A21" i="1"/>
  <c r="D20" i="1"/>
  <c r="E20" i="1" s="1"/>
  <c r="AC17" i="1"/>
  <c r="H19" i="1"/>
  <c r="C19" i="1"/>
  <c r="R20" i="1"/>
  <c r="G20" i="1"/>
  <c r="J20" i="1"/>
  <c r="K20" i="1" s="1"/>
  <c r="Q19" i="1"/>
  <c r="S20" i="1"/>
  <c r="T19" i="1"/>
  <c r="I22" i="1"/>
  <c r="P18" i="1"/>
  <c r="B18" i="1" s="1"/>
  <c r="L20" i="1" l="1"/>
  <c r="M20" i="1" s="1"/>
  <c r="N19" i="1"/>
  <c r="P19" i="1" s="1"/>
  <c r="B19" i="1" s="1"/>
  <c r="C20" i="1"/>
  <c r="I23" i="1"/>
  <c r="Q20" i="1"/>
  <c r="R21" i="1"/>
  <c r="G21" i="1"/>
  <c r="J21" i="1"/>
  <c r="K21" i="1" s="1"/>
  <c r="L21" i="1" s="1"/>
  <c r="M21" i="1" s="1"/>
  <c r="S21" i="1"/>
  <c r="T20" i="1"/>
  <c r="F21" i="1"/>
  <c r="H20" i="1"/>
  <c r="N20" i="1" s="1"/>
  <c r="AC18" i="1"/>
  <c r="A22" i="1"/>
  <c r="O21" i="1"/>
  <c r="D21" i="1"/>
  <c r="E21" i="1" s="1"/>
  <c r="F22" i="1" s="1"/>
  <c r="H21" i="1" l="1"/>
  <c r="N21" i="1" s="1"/>
  <c r="P20" i="1"/>
  <c r="B20" i="1" s="1"/>
  <c r="G22" i="1"/>
  <c r="H22" i="1" s="1"/>
  <c r="Q21" i="1"/>
  <c r="R22" i="1"/>
  <c r="S22" i="1"/>
  <c r="J22" i="1"/>
  <c r="K22" i="1" s="1"/>
  <c r="L22" i="1" s="1"/>
  <c r="M22" i="1" s="1"/>
  <c r="T21" i="1"/>
  <c r="I24" i="1"/>
  <c r="O22" i="1"/>
  <c r="A23" i="1"/>
  <c r="D22" i="1"/>
  <c r="E22" i="1" s="1"/>
  <c r="F23" i="1" s="1"/>
  <c r="C21" i="1"/>
  <c r="N22" i="1" l="1"/>
  <c r="C22" i="1"/>
  <c r="P21" i="1"/>
  <c r="B21" i="1" s="1"/>
  <c r="A24" i="1"/>
  <c r="O23" i="1"/>
  <c r="D23" i="1"/>
  <c r="E23" i="1" s="1"/>
  <c r="F24" i="1" s="1"/>
  <c r="I25" i="1"/>
  <c r="G23" i="1"/>
  <c r="H23" i="1" s="1"/>
  <c r="R23" i="1"/>
  <c r="Q22" i="1"/>
  <c r="T22" i="1"/>
  <c r="S23" i="1"/>
  <c r="J23" i="1"/>
  <c r="K23" i="1" s="1"/>
  <c r="L23" i="1" s="1"/>
  <c r="M23" i="1" s="1"/>
  <c r="N23" i="1" l="1"/>
  <c r="O24" i="1"/>
  <c r="A25" i="1"/>
  <c r="D24" i="1"/>
  <c r="E24" i="1" s="1"/>
  <c r="F25" i="1" s="1"/>
  <c r="C23" i="1"/>
  <c r="I26" i="1"/>
  <c r="G24" i="1"/>
  <c r="H24" i="1" s="1"/>
  <c r="J24" i="1"/>
  <c r="K24" i="1" s="1"/>
  <c r="L24" i="1" s="1"/>
  <c r="M24" i="1" s="1"/>
  <c r="R24" i="1"/>
  <c r="T23" i="1"/>
  <c r="S24" i="1"/>
  <c r="Q23" i="1"/>
  <c r="P22" i="1"/>
  <c r="B22" i="1" s="1"/>
  <c r="N24" i="1" l="1"/>
  <c r="G25" i="1"/>
  <c r="H25" i="1" s="1"/>
  <c r="J25" i="1"/>
  <c r="K25" i="1" s="1"/>
  <c r="L25" i="1" s="1"/>
  <c r="M25" i="1" s="1"/>
  <c r="R25" i="1"/>
  <c r="Q24" i="1"/>
  <c r="T24" i="1"/>
  <c r="S25" i="1"/>
  <c r="A26" i="1"/>
  <c r="O25" i="1"/>
  <c r="D25" i="1"/>
  <c r="E25" i="1" s="1"/>
  <c r="F26" i="1" s="1"/>
  <c r="C24" i="1"/>
  <c r="I27" i="1"/>
  <c r="P23" i="1"/>
  <c r="B23" i="1" s="1"/>
  <c r="N25" i="1" l="1"/>
  <c r="I28" i="1"/>
  <c r="G26" i="1"/>
  <c r="H26" i="1" s="1"/>
  <c r="J26" i="1"/>
  <c r="K26" i="1" s="1"/>
  <c r="L26" i="1" s="1"/>
  <c r="M26" i="1" s="1"/>
  <c r="S26" i="1"/>
  <c r="R26" i="1"/>
  <c r="Q25" i="1"/>
  <c r="T25" i="1"/>
  <c r="C25" i="1"/>
  <c r="O26" i="1"/>
  <c r="A27" i="1"/>
  <c r="D26" i="1"/>
  <c r="E26" i="1" s="1"/>
  <c r="F27" i="1" s="1"/>
  <c r="P24" i="1"/>
  <c r="B24" i="1" s="1"/>
  <c r="N26" i="1" l="1"/>
  <c r="S27" i="1"/>
  <c r="J27" i="1"/>
  <c r="K27" i="1" s="1"/>
  <c r="L27" i="1" s="1"/>
  <c r="M27" i="1" s="1"/>
  <c r="Q26" i="1"/>
  <c r="T26" i="1"/>
  <c r="G27" i="1"/>
  <c r="H27" i="1" s="1"/>
  <c r="R27" i="1"/>
  <c r="C26" i="1"/>
  <c r="P25" i="1"/>
  <c r="B25" i="1" s="1"/>
  <c r="I29" i="1"/>
  <c r="O27" i="1"/>
  <c r="A28" i="1"/>
  <c r="D27" i="1"/>
  <c r="E27" i="1" s="1"/>
  <c r="F28" i="1" s="1"/>
  <c r="N27" i="1" l="1"/>
  <c r="I30" i="1"/>
  <c r="C27" i="1"/>
  <c r="P26" i="1"/>
  <c r="B26" i="1" s="1"/>
  <c r="O28" i="1"/>
  <c r="A29" i="1"/>
  <c r="D28" i="1"/>
  <c r="E28" i="1" s="1"/>
  <c r="F29" i="1" s="1"/>
  <c r="S28" i="1"/>
  <c r="R28" i="1"/>
  <c r="Q27" i="1"/>
  <c r="T27" i="1"/>
  <c r="J28" i="1"/>
  <c r="K28" i="1" s="1"/>
  <c r="L28" i="1" s="1"/>
  <c r="M28" i="1" s="1"/>
  <c r="G28" i="1"/>
  <c r="H28" i="1" s="1"/>
  <c r="N28" i="1" l="1"/>
  <c r="I31" i="1"/>
  <c r="S29" i="1"/>
  <c r="G29" i="1"/>
  <c r="H29" i="1" s="1"/>
  <c r="Q28" i="1"/>
  <c r="J29" i="1"/>
  <c r="K29" i="1" s="1"/>
  <c r="L29" i="1" s="1"/>
  <c r="M29" i="1" s="1"/>
  <c r="T28" i="1"/>
  <c r="R29" i="1"/>
  <c r="P27" i="1"/>
  <c r="B27" i="1" s="1"/>
  <c r="C28" i="1"/>
  <c r="O29" i="1"/>
  <c r="A30" i="1"/>
  <c r="D29" i="1"/>
  <c r="E29" i="1" s="1"/>
  <c r="F30" i="1" s="1"/>
  <c r="N29" i="1" l="1"/>
  <c r="O30" i="1"/>
  <c r="A31" i="1"/>
  <c r="D30" i="1"/>
  <c r="E30" i="1" s="1"/>
  <c r="F31" i="1" s="1"/>
  <c r="C29" i="1"/>
  <c r="P28" i="1"/>
  <c r="B28" i="1" s="1"/>
  <c r="I32" i="1"/>
  <c r="J30" i="1"/>
  <c r="K30" i="1" s="1"/>
  <c r="L30" i="1" s="1"/>
  <c r="M30" i="1" s="1"/>
  <c r="R30" i="1"/>
  <c r="T29" i="1"/>
  <c r="S30" i="1"/>
  <c r="Q29" i="1"/>
  <c r="G30" i="1"/>
  <c r="H30" i="1" s="1"/>
  <c r="N30" i="1" l="1"/>
  <c r="S31" i="1"/>
  <c r="Q30" i="1"/>
  <c r="R31" i="1"/>
  <c r="T30" i="1"/>
  <c r="G31" i="1"/>
  <c r="H31" i="1" s="1"/>
  <c r="J31" i="1"/>
  <c r="K31" i="1" s="1"/>
  <c r="L31" i="1" s="1"/>
  <c r="M31" i="1" s="1"/>
  <c r="I33" i="1"/>
  <c r="C30" i="1"/>
  <c r="O31" i="1"/>
  <c r="A32" i="1"/>
  <c r="D31" i="1"/>
  <c r="E31" i="1" s="1"/>
  <c r="F32" i="1" s="1"/>
  <c r="P29" i="1"/>
  <c r="B29" i="1" s="1"/>
  <c r="N31" i="1" l="1"/>
  <c r="S32" i="1"/>
  <c r="Q31" i="1"/>
  <c r="T31" i="1"/>
  <c r="R32" i="1"/>
  <c r="G32" i="1"/>
  <c r="H32" i="1" s="1"/>
  <c r="J32" i="1"/>
  <c r="K32" i="1" s="1"/>
  <c r="L32" i="1" s="1"/>
  <c r="M32" i="1" s="1"/>
  <c r="I34" i="1"/>
  <c r="O32" i="1"/>
  <c r="A33" i="1"/>
  <c r="D32" i="1"/>
  <c r="E32" i="1" s="1"/>
  <c r="F33" i="1" s="1"/>
  <c r="C31" i="1"/>
  <c r="P30" i="1"/>
  <c r="B30" i="1" s="1"/>
  <c r="I35" i="1" l="1"/>
  <c r="C32" i="1"/>
  <c r="Q32" i="1"/>
  <c r="S33" i="1"/>
  <c r="G33" i="1"/>
  <c r="H33" i="1" s="1"/>
  <c r="J33" i="1"/>
  <c r="K33" i="1" s="1"/>
  <c r="L33" i="1" s="1"/>
  <c r="M33" i="1" s="1"/>
  <c r="R33" i="1"/>
  <c r="T32" i="1"/>
  <c r="O33" i="1"/>
  <c r="A34" i="1"/>
  <c r="D33" i="1"/>
  <c r="E33" i="1" s="1"/>
  <c r="F34" i="1" s="1"/>
  <c r="N32" i="1"/>
  <c r="P31" i="1"/>
  <c r="B31" i="1" s="1"/>
  <c r="N33" i="1" l="1"/>
  <c r="P32" i="1"/>
  <c r="B32" i="1" s="1"/>
  <c r="I36" i="1"/>
  <c r="J34" i="1"/>
  <c r="K34" i="1" s="1"/>
  <c r="L34" i="1" s="1"/>
  <c r="M34" i="1" s="1"/>
  <c r="Q33" i="1"/>
  <c r="S34" i="1"/>
  <c r="R34" i="1"/>
  <c r="G34" i="1"/>
  <c r="H34" i="1" s="1"/>
  <c r="T33" i="1"/>
  <c r="C33" i="1"/>
  <c r="O34" i="1"/>
  <c r="A35" i="1"/>
  <c r="D34" i="1"/>
  <c r="E34" i="1" s="1"/>
  <c r="F35" i="1" s="1"/>
  <c r="P33" i="1" l="1"/>
  <c r="B33" i="1" s="1"/>
  <c r="N34" i="1"/>
  <c r="I37" i="1"/>
  <c r="O35" i="1"/>
  <c r="A36" i="1"/>
  <c r="D35" i="1"/>
  <c r="E35" i="1" s="1"/>
  <c r="F36" i="1" s="1"/>
  <c r="Q34" i="1"/>
  <c r="R35" i="1"/>
  <c r="J35" i="1"/>
  <c r="K35" i="1" s="1"/>
  <c r="L35" i="1" s="1"/>
  <c r="M35" i="1" s="1"/>
  <c r="S35" i="1"/>
  <c r="T34" i="1"/>
  <c r="G35" i="1"/>
  <c r="H35" i="1" s="1"/>
  <c r="C34" i="1"/>
  <c r="N35" i="1" l="1"/>
  <c r="O36" i="1"/>
  <c r="A37" i="1"/>
  <c r="D36" i="1"/>
  <c r="E36" i="1" s="1"/>
  <c r="F37" i="1" s="1"/>
  <c r="I38" i="1"/>
  <c r="C35" i="1"/>
  <c r="R36" i="1"/>
  <c r="Q35" i="1"/>
  <c r="J36" i="1"/>
  <c r="K36" i="1" s="1"/>
  <c r="L36" i="1" s="1"/>
  <c r="M36" i="1" s="1"/>
  <c r="S36" i="1"/>
  <c r="T35" i="1"/>
  <c r="G36" i="1"/>
  <c r="H36" i="1" s="1"/>
  <c r="P34" i="1"/>
  <c r="B34" i="1" s="1"/>
  <c r="N36" i="1" l="1"/>
  <c r="O37" i="1"/>
  <c r="A38" i="1"/>
  <c r="D37" i="1"/>
  <c r="E37" i="1" s="1"/>
  <c r="F38" i="1" s="1"/>
  <c r="P35" i="1"/>
  <c r="B35" i="1" s="1"/>
  <c r="I39" i="1"/>
  <c r="C36" i="1"/>
  <c r="S37" i="1"/>
  <c r="Q36" i="1"/>
  <c r="J37" i="1"/>
  <c r="K37" i="1" s="1"/>
  <c r="L37" i="1" s="1"/>
  <c r="M37" i="1" s="1"/>
  <c r="G37" i="1"/>
  <c r="H37" i="1" s="1"/>
  <c r="T36" i="1"/>
  <c r="R37" i="1"/>
  <c r="N37" i="1" l="1"/>
  <c r="C37" i="1"/>
  <c r="Q37" i="1"/>
  <c r="J38" i="1"/>
  <c r="K38" i="1" s="1"/>
  <c r="L38" i="1" s="1"/>
  <c r="M38" i="1" s="1"/>
  <c r="S38" i="1"/>
  <c r="R38" i="1"/>
  <c r="T37" i="1"/>
  <c r="G38" i="1"/>
  <c r="H38" i="1" s="1"/>
  <c r="P36" i="1"/>
  <c r="B36" i="1" s="1"/>
  <c r="O38" i="1"/>
  <c r="A39" i="1"/>
  <c r="D38" i="1"/>
  <c r="E38" i="1" s="1"/>
  <c r="F39" i="1" s="1"/>
  <c r="I40" i="1"/>
  <c r="I41" i="1" l="1"/>
  <c r="O39" i="1"/>
  <c r="A40" i="1"/>
  <c r="D39" i="1"/>
  <c r="E39" i="1" s="1"/>
  <c r="F40" i="1" s="1"/>
  <c r="N38" i="1"/>
  <c r="R39" i="1"/>
  <c r="J39" i="1"/>
  <c r="K39" i="1" s="1"/>
  <c r="L39" i="1" s="1"/>
  <c r="M39" i="1" s="1"/>
  <c r="Q38" i="1"/>
  <c r="S39" i="1"/>
  <c r="T38" i="1"/>
  <c r="G39" i="1"/>
  <c r="H39" i="1" s="1"/>
  <c r="C38" i="1"/>
  <c r="P37" i="1"/>
  <c r="B37" i="1" s="1"/>
  <c r="S40" i="1" l="1"/>
  <c r="J40" i="1"/>
  <c r="K40" i="1" s="1"/>
  <c r="L40" i="1" s="1"/>
  <c r="M40" i="1" s="1"/>
  <c r="T39" i="1"/>
  <c r="Q39" i="1"/>
  <c r="G40" i="1"/>
  <c r="H40" i="1" s="1"/>
  <c r="R40" i="1"/>
  <c r="N39" i="1"/>
  <c r="C39" i="1"/>
  <c r="P38" i="1"/>
  <c r="B38" i="1" s="1"/>
  <c r="O40" i="1"/>
  <c r="A41" i="1"/>
  <c r="D40" i="1"/>
  <c r="E40" i="1" s="1"/>
  <c r="F41" i="1" s="1"/>
  <c r="I42" i="1"/>
  <c r="I43" i="1" l="1"/>
  <c r="O41" i="1"/>
  <c r="A42" i="1"/>
  <c r="D41" i="1"/>
  <c r="E41" i="1" s="1"/>
  <c r="F42" i="1" s="1"/>
  <c r="C40" i="1"/>
  <c r="N40" i="1"/>
  <c r="R41" i="1"/>
  <c r="J41" i="1"/>
  <c r="K41" i="1" s="1"/>
  <c r="L41" i="1" s="1"/>
  <c r="M41" i="1" s="1"/>
  <c r="S41" i="1"/>
  <c r="G41" i="1"/>
  <c r="H41" i="1" s="1"/>
  <c r="T40" i="1"/>
  <c r="Q40" i="1"/>
  <c r="P39" i="1"/>
  <c r="B39" i="1" s="1"/>
  <c r="P40" i="1" l="1"/>
  <c r="B40" i="1" s="1"/>
  <c r="N41" i="1"/>
  <c r="C41" i="1"/>
  <c r="I44" i="1"/>
  <c r="J42" i="1"/>
  <c r="K42" i="1" s="1"/>
  <c r="L42" i="1" s="1"/>
  <c r="M42" i="1" s="1"/>
  <c r="R42" i="1"/>
  <c r="T41" i="1"/>
  <c r="Q41" i="1"/>
  <c r="S42" i="1"/>
  <c r="G42" i="1"/>
  <c r="H42" i="1" s="1"/>
  <c r="O42" i="1"/>
  <c r="A43" i="1"/>
  <c r="D42" i="1"/>
  <c r="E42" i="1" s="1"/>
  <c r="F43" i="1" s="1"/>
  <c r="N42" i="1" l="1"/>
  <c r="G43" i="1"/>
  <c r="H43" i="1" s="1"/>
  <c r="J43" i="1"/>
  <c r="K43" i="1" s="1"/>
  <c r="L43" i="1" s="1"/>
  <c r="M43" i="1" s="1"/>
  <c r="S43" i="1"/>
  <c r="Q42" i="1"/>
  <c r="T42" i="1"/>
  <c r="R43" i="1"/>
  <c r="I45" i="1"/>
  <c r="O43" i="1"/>
  <c r="A44" i="1"/>
  <c r="D43" i="1"/>
  <c r="E43" i="1" s="1"/>
  <c r="F44" i="1" s="1"/>
  <c r="C42" i="1"/>
  <c r="P41" i="1"/>
  <c r="B41" i="1" s="1"/>
  <c r="N43" i="1" l="1"/>
  <c r="O44" i="1"/>
  <c r="A45" i="1"/>
  <c r="D44" i="1"/>
  <c r="E44" i="1" s="1"/>
  <c r="F45" i="1" s="1"/>
  <c r="G44" i="1"/>
  <c r="H44" i="1" s="1"/>
  <c r="J44" i="1"/>
  <c r="K44" i="1" s="1"/>
  <c r="L44" i="1" s="1"/>
  <c r="M44" i="1" s="1"/>
  <c r="T43" i="1"/>
  <c r="R44" i="1"/>
  <c r="Q43" i="1"/>
  <c r="S44" i="1"/>
  <c r="C43" i="1"/>
  <c r="I46" i="1"/>
  <c r="P42" i="1"/>
  <c r="B42" i="1" s="1"/>
  <c r="N44" i="1" l="1"/>
  <c r="C44" i="1"/>
  <c r="O45" i="1"/>
  <c r="A46" i="1"/>
  <c r="D45" i="1"/>
  <c r="E45" i="1" s="1"/>
  <c r="F46" i="1" s="1"/>
  <c r="I47" i="1"/>
  <c r="R45" i="1"/>
  <c r="G45" i="1"/>
  <c r="H45" i="1" s="1"/>
  <c r="S45" i="1"/>
  <c r="T44" i="1"/>
  <c r="J45" i="1"/>
  <c r="K45" i="1" s="1"/>
  <c r="L45" i="1" s="1"/>
  <c r="M45" i="1" s="1"/>
  <c r="Q44" i="1"/>
  <c r="P43" i="1"/>
  <c r="B43" i="1" s="1"/>
  <c r="N45" i="1" l="1"/>
  <c r="I48" i="1"/>
  <c r="D46" i="1"/>
  <c r="E46" i="1" s="1"/>
  <c r="F47" i="1" s="1"/>
  <c r="H47" i="1" s="1"/>
  <c r="O46" i="1"/>
  <c r="A47" i="1"/>
  <c r="C45" i="1"/>
  <c r="S46" i="1"/>
  <c r="G46" i="1"/>
  <c r="H46" i="1" s="1"/>
  <c r="J46" i="1"/>
  <c r="K46" i="1" s="1"/>
  <c r="L46" i="1" s="1"/>
  <c r="M46" i="1" s="1"/>
  <c r="T45" i="1"/>
  <c r="R46" i="1"/>
  <c r="Q45" i="1"/>
  <c r="P44" i="1"/>
  <c r="B44" i="1" s="1"/>
  <c r="N46" i="1" l="1"/>
  <c r="S47" i="1"/>
  <c r="T46" i="1"/>
  <c r="Q46" i="1"/>
  <c r="R47" i="1"/>
  <c r="J47" i="1"/>
  <c r="K47" i="1" s="1"/>
  <c r="L47" i="1" s="1"/>
  <c r="M47" i="1" s="1"/>
  <c r="N47" i="1" s="1"/>
  <c r="I49" i="1"/>
  <c r="A48" i="1"/>
  <c r="O47" i="1"/>
  <c r="D47" i="1"/>
  <c r="E47" i="1" s="1"/>
  <c r="F48" i="1" s="1"/>
  <c r="C46" i="1"/>
  <c r="P45" i="1"/>
  <c r="B45" i="1" s="1"/>
  <c r="C47" i="1" l="1"/>
  <c r="S48" i="1"/>
  <c r="R48" i="1"/>
  <c r="J48" i="1"/>
  <c r="K48" i="1" s="1"/>
  <c r="L48" i="1" s="1"/>
  <c r="M48" i="1" s="1"/>
  <c r="T47" i="1"/>
  <c r="G48" i="1"/>
  <c r="H48" i="1" s="1"/>
  <c r="Q47" i="1"/>
  <c r="I50" i="1"/>
  <c r="O48" i="1"/>
  <c r="A49" i="1"/>
  <c r="D48" i="1"/>
  <c r="E48" i="1" s="1"/>
  <c r="F49" i="1" s="1"/>
  <c r="P46" i="1"/>
  <c r="B46" i="1" s="1"/>
  <c r="N48" i="1" l="1"/>
  <c r="O49" i="1"/>
  <c r="A50" i="1"/>
  <c r="D49" i="1"/>
  <c r="E49" i="1" s="1"/>
  <c r="F50" i="1" s="1"/>
  <c r="I51" i="1"/>
  <c r="C48" i="1"/>
  <c r="R49" i="1"/>
  <c r="T48" i="1"/>
  <c r="J49" i="1"/>
  <c r="K49" i="1" s="1"/>
  <c r="L49" i="1" s="1"/>
  <c r="M49" i="1" s="1"/>
  <c r="Q48" i="1"/>
  <c r="S49" i="1"/>
  <c r="G49" i="1"/>
  <c r="H49" i="1" s="1"/>
  <c r="P47" i="1"/>
  <c r="B47" i="1" s="1"/>
  <c r="N49" i="1" l="1"/>
  <c r="G50" i="1"/>
  <c r="H50" i="1" s="1"/>
  <c r="T49" i="1"/>
  <c r="S50" i="1"/>
  <c r="Q49" i="1"/>
  <c r="R50" i="1"/>
  <c r="J50" i="1"/>
  <c r="K50" i="1" s="1"/>
  <c r="L50" i="1" s="1"/>
  <c r="M50" i="1" s="1"/>
  <c r="C49" i="1"/>
  <c r="I52" i="1"/>
  <c r="A51" i="1"/>
  <c r="O50" i="1"/>
  <c r="D50" i="1"/>
  <c r="E50" i="1" s="1"/>
  <c r="F51" i="1" s="1"/>
  <c r="P48" i="1"/>
  <c r="B48" i="1" s="1"/>
  <c r="N50" i="1" l="1"/>
  <c r="Q50" i="1"/>
  <c r="G51" i="1"/>
  <c r="H51" i="1" s="1"/>
  <c r="R51" i="1"/>
  <c r="T50" i="1"/>
  <c r="S51" i="1"/>
  <c r="J51" i="1"/>
  <c r="K51" i="1" s="1"/>
  <c r="L51" i="1" s="1"/>
  <c r="M51" i="1" s="1"/>
  <c r="I53" i="1"/>
  <c r="A52" i="1"/>
  <c r="O51" i="1"/>
  <c r="D51" i="1"/>
  <c r="E51" i="1" s="1"/>
  <c r="F52" i="1" s="1"/>
  <c r="C50" i="1"/>
  <c r="P49" i="1"/>
  <c r="B49" i="1" s="1"/>
  <c r="N51" i="1" l="1"/>
  <c r="C51" i="1"/>
  <c r="Q51" i="1"/>
  <c r="G52" i="1"/>
  <c r="H52" i="1" s="1"/>
  <c r="T51" i="1"/>
  <c r="J52" i="1"/>
  <c r="K52" i="1" s="1"/>
  <c r="L52" i="1" s="1"/>
  <c r="M52" i="1" s="1"/>
  <c r="S52" i="1"/>
  <c r="R52" i="1"/>
  <c r="I54" i="1"/>
  <c r="P50" i="1"/>
  <c r="B50" i="1" s="1"/>
  <c r="A53" i="1"/>
  <c r="O52" i="1"/>
  <c r="D52" i="1"/>
  <c r="E52" i="1" s="1"/>
  <c r="F53" i="1" s="1"/>
  <c r="N52" i="1" l="1"/>
  <c r="Q52" i="1"/>
  <c r="R53" i="1"/>
  <c r="S53" i="1"/>
  <c r="T52" i="1"/>
  <c r="J53" i="1"/>
  <c r="K53" i="1" s="1"/>
  <c r="L53" i="1" s="1"/>
  <c r="M53" i="1" s="1"/>
  <c r="G53" i="1"/>
  <c r="H53" i="1" s="1"/>
  <c r="I55" i="1"/>
  <c r="C52" i="1"/>
  <c r="O53" i="1"/>
  <c r="A54" i="1"/>
  <c r="D53" i="1"/>
  <c r="E53" i="1" s="1"/>
  <c r="F54" i="1" s="1"/>
  <c r="P51" i="1"/>
  <c r="B51" i="1" s="1"/>
  <c r="N53" i="1" l="1"/>
  <c r="Q53" i="1"/>
  <c r="R54" i="1"/>
  <c r="T53" i="1"/>
  <c r="G54" i="1"/>
  <c r="H54" i="1" s="1"/>
  <c r="S54" i="1"/>
  <c r="J54" i="1"/>
  <c r="K54" i="1" s="1"/>
  <c r="L54" i="1" s="1"/>
  <c r="M54" i="1" s="1"/>
  <c r="C53" i="1"/>
  <c r="I56" i="1"/>
  <c r="P52" i="1"/>
  <c r="B52" i="1" s="1"/>
  <c r="A55" i="1"/>
  <c r="O54" i="1"/>
  <c r="D54" i="1"/>
  <c r="E54" i="1" s="1"/>
  <c r="F55" i="1" s="1"/>
  <c r="N54" i="1" l="1"/>
  <c r="C54" i="1"/>
  <c r="P53" i="1"/>
  <c r="B53" i="1" s="1"/>
  <c r="Q54" i="1"/>
  <c r="R55" i="1"/>
  <c r="T54" i="1"/>
  <c r="S55" i="1"/>
  <c r="J55" i="1"/>
  <c r="K55" i="1" s="1"/>
  <c r="L55" i="1" s="1"/>
  <c r="M55" i="1" s="1"/>
  <c r="G55" i="1"/>
  <c r="H55" i="1" s="1"/>
  <c r="I57" i="1"/>
  <c r="A56" i="1"/>
  <c r="O55" i="1"/>
  <c r="D55" i="1"/>
  <c r="E55" i="1" s="1"/>
  <c r="F56" i="1" s="1"/>
  <c r="N55" i="1" l="1"/>
  <c r="C55" i="1"/>
  <c r="Q55" i="1"/>
  <c r="R56" i="1"/>
  <c r="T55" i="1"/>
  <c r="S56" i="1"/>
  <c r="G56" i="1"/>
  <c r="H56" i="1" s="1"/>
  <c r="J56" i="1"/>
  <c r="K56" i="1" s="1"/>
  <c r="L56" i="1" s="1"/>
  <c r="M56" i="1" s="1"/>
  <c r="P54" i="1"/>
  <c r="B54" i="1" s="1"/>
  <c r="O56" i="1"/>
  <c r="A57" i="1"/>
  <c r="D56" i="1"/>
  <c r="E56" i="1" s="1"/>
  <c r="F57" i="1" s="1"/>
  <c r="I58" i="1"/>
  <c r="P55" i="1" l="1"/>
  <c r="B55" i="1" s="1"/>
  <c r="N56" i="1"/>
  <c r="Q56" i="1"/>
  <c r="G57" i="1"/>
  <c r="H57" i="1" s="1"/>
  <c r="T56" i="1"/>
  <c r="J57" i="1"/>
  <c r="K57" i="1" s="1"/>
  <c r="L57" i="1" s="1"/>
  <c r="M57" i="1" s="1"/>
  <c r="S57" i="1"/>
  <c r="R57" i="1"/>
  <c r="I59" i="1"/>
  <c r="C56" i="1"/>
  <c r="A58" i="1"/>
  <c r="O57" i="1"/>
  <c r="D57" i="1"/>
  <c r="E57" i="1" s="1"/>
  <c r="F58" i="1" s="1"/>
  <c r="N57" i="1" l="1"/>
  <c r="Q57" i="1"/>
  <c r="G58" i="1"/>
  <c r="H58" i="1" s="1"/>
  <c r="S58" i="1"/>
  <c r="T57" i="1"/>
  <c r="R58" i="1"/>
  <c r="J58" i="1"/>
  <c r="K58" i="1" s="1"/>
  <c r="L58" i="1" s="1"/>
  <c r="M58" i="1" s="1"/>
  <c r="C57" i="1"/>
  <c r="A59" i="1"/>
  <c r="O58" i="1"/>
  <c r="D58" i="1"/>
  <c r="E58" i="1" s="1"/>
  <c r="F59" i="1" s="1"/>
  <c r="I60" i="1"/>
  <c r="P56" i="1"/>
  <c r="B56" i="1" s="1"/>
  <c r="N58" i="1" l="1"/>
  <c r="I61" i="1"/>
  <c r="Q58" i="1"/>
  <c r="R59" i="1"/>
  <c r="S59" i="1"/>
  <c r="J59" i="1"/>
  <c r="K59" i="1" s="1"/>
  <c r="L59" i="1" s="1"/>
  <c r="M59" i="1" s="1"/>
  <c r="T58" i="1"/>
  <c r="G59" i="1"/>
  <c r="H59" i="1" s="1"/>
  <c r="O59" i="1"/>
  <c r="A60" i="1"/>
  <c r="D59" i="1"/>
  <c r="E59" i="1" s="1"/>
  <c r="F60" i="1" s="1"/>
  <c r="C58" i="1"/>
  <c r="P57" i="1"/>
  <c r="B57" i="1" s="1"/>
  <c r="N59" i="1" l="1"/>
  <c r="C59" i="1"/>
  <c r="O60" i="1"/>
  <c r="A61" i="1"/>
  <c r="D60" i="1"/>
  <c r="E60" i="1" s="1"/>
  <c r="F61" i="1" s="1"/>
  <c r="Q59" i="1"/>
  <c r="G60" i="1"/>
  <c r="H60" i="1" s="1"/>
  <c r="R60" i="1"/>
  <c r="T59" i="1"/>
  <c r="S60" i="1"/>
  <c r="J60" i="1"/>
  <c r="K60" i="1" s="1"/>
  <c r="L60" i="1" s="1"/>
  <c r="M60" i="1" s="1"/>
  <c r="I62" i="1"/>
  <c r="P58" i="1"/>
  <c r="B58" i="1" s="1"/>
  <c r="A62" i="1" l="1"/>
  <c r="O61" i="1"/>
  <c r="D61" i="1"/>
  <c r="E61" i="1" s="1"/>
  <c r="F62" i="1" s="1"/>
  <c r="C60" i="1"/>
  <c r="N60" i="1"/>
  <c r="I63" i="1"/>
  <c r="Q60" i="1"/>
  <c r="R61" i="1"/>
  <c r="T60" i="1"/>
  <c r="G61" i="1"/>
  <c r="H61" i="1" s="1"/>
  <c r="J61" i="1"/>
  <c r="K61" i="1" s="1"/>
  <c r="L61" i="1" s="1"/>
  <c r="M61" i="1" s="1"/>
  <c r="S61" i="1"/>
  <c r="P59" i="1"/>
  <c r="B59" i="1" s="1"/>
  <c r="N61" i="1" l="1"/>
  <c r="Q61" i="1"/>
  <c r="S62" i="1"/>
  <c r="T61" i="1"/>
  <c r="G62" i="1"/>
  <c r="H62" i="1" s="1"/>
  <c r="J62" i="1"/>
  <c r="K62" i="1" s="1"/>
  <c r="L62" i="1" s="1"/>
  <c r="M62" i="1" s="1"/>
  <c r="R62" i="1"/>
  <c r="O62" i="1"/>
  <c r="A63" i="1"/>
  <c r="D62" i="1"/>
  <c r="E62" i="1" s="1"/>
  <c r="F63" i="1" s="1"/>
  <c r="I64" i="1"/>
  <c r="C61" i="1"/>
  <c r="P60" i="1"/>
  <c r="B60" i="1" s="1"/>
  <c r="N62" i="1" l="1"/>
  <c r="Q62" i="1"/>
  <c r="S63" i="1"/>
  <c r="T62" i="1"/>
  <c r="G63" i="1"/>
  <c r="H63" i="1" s="1"/>
  <c r="R63" i="1"/>
  <c r="J63" i="1"/>
  <c r="K63" i="1" s="1"/>
  <c r="L63" i="1" s="1"/>
  <c r="M63" i="1" s="1"/>
  <c r="C62" i="1"/>
  <c r="I65" i="1"/>
  <c r="O63" i="1"/>
  <c r="A64" i="1"/>
  <c r="D63" i="1"/>
  <c r="E63" i="1" s="1"/>
  <c r="F64" i="1" s="1"/>
  <c r="P61" i="1"/>
  <c r="B61" i="1" s="1"/>
  <c r="N63" i="1" l="1"/>
  <c r="O64" i="1"/>
  <c r="A65" i="1"/>
  <c r="D64" i="1"/>
  <c r="E64" i="1" s="1"/>
  <c r="F65" i="1" s="1"/>
  <c r="I66" i="1"/>
  <c r="Q63" i="1"/>
  <c r="S64" i="1"/>
  <c r="T63" i="1"/>
  <c r="R64" i="1"/>
  <c r="G64" i="1"/>
  <c r="H64" i="1" s="1"/>
  <c r="J64" i="1"/>
  <c r="K64" i="1" s="1"/>
  <c r="L64" i="1" s="1"/>
  <c r="M64" i="1" s="1"/>
  <c r="C63" i="1"/>
  <c r="P62" i="1"/>
  <c r="B62" i="1" s="1"/>
  <c r="N64" i="1" l="1"/>
  <c r="I67" i="1"/>
  <c r="C64" i="1"/>
  <c r="A66" i="1"/>
  <c r="O65" i="1"/>
  <c r="D65" i="1"/>
  <c r="E65" i="1" s="1"/>
  <c r="F66" i="1" s="1"/>
  <c r="Q64" i="1"/>
  <c r="T64" i="1"/>
  <c r="S65" i="1"/>
  <c r="G65" i="1"/>
  <c r="H65" i="1" s="1"/>
  <c r="R65" i="1"/>
  <c r="J65" i="1"/>
  <c r="K65" i="1" s="1"/>
  <c r="L65" i="1" s="1"/>
  <c r="M65" i="1" s="1"/>
  <c r="P63" i="1"/>
  <c r="B63" i="1" s="1"/>
  <c r="N65" i="1" l="1"/>
  <c r="G66" i="1"/>
  <c r="H66" i="1" s="1"/>
  <c r="T65" i="1"/>
  <c r="Q65" i="1"/>
  <c r="R66" i="1"/>
  <c r="S66" i="1"/>
  <c r="J66" i="1"/>
  <c r="K66" i="1" s="1"/>
  <c r="L66" i="1" s="1"/>
  <c r="M66" i="1" s="1"/>
  <c r="C65" i="1"/>
  <c r="O66" i="1"/>
  <c r="A67" i="1"/>
  <c r="D66" i="1"/>
  <c r="E66" i="1" s="1"/>
  <c r="F67" i="1" s="1"/>
  <c r="I68" i="1"/>
  <c r="P64" i="1"/>
  <c r="B64" i="1" s="1"/>
  <c r="N66" i="1" l="1"/>
  <c r="A68" i="1"/>
  <c r="O67" i="1"/>
  <c r="D67" i="1"/>
  <c r="E67" i="1" s="1"/>
  <c r="F68" i="1" s="1"/>
  <c r="C66" i="1"/>
  <c r="I69" i="1"/>
  <c r="T66" i="1"/>
  <c r="Q66" i="1"/>
  <c r="R67" i="1"/>
  <c r="J67" i="1"/>
  <c r="K67" i="1" s="1"/>
  <c r="L67" i="1" s="1"/>
  <c r="M67" i="1" s="1"/>
  <c r="S67" i="1"/>
  <c r="G67" i="1"/>
  <c r="H67" i="1" s="1"/>
  <c r="P65" i="1"/>
  <c r="B65" i="1" s="1"/>
  <c r="N67" i="1" l="1"/>
  <c r="G68" i="1"/>
  <c r="H68" i="1" s="1"/>
  <c r="T67" i="1"/>
  <c r="Q67" i="1"/>
  <c r="S68" i="1"/>
  <c r="R68" i="1"/>
  <c r="J68" i="1"/>
  <c r="K68" i="1" s="1"/>
  <c r="L68" i="1" s="1"/>
  <c r="M68" i="1" s="1"/>
  <c r="I70" i="1"/>
  <c r="C67" i="1"/>
  <c r="A69" i="1"/>
  <c r="O68" i="1"/>
  <c r="D68" i="1"/>
  <c r="E68" i="1" s="1"/>
  <c r="F69" i="1" s="1"/>
  <c r="P66" i="1"/>
  <c r="B66" i="1" s="1"/>
  <c r="N68" i="1" l="1"/>
  <c r="T68" i="1"/>
  <c r="Q68" i="1"/>
  <c r="S69" i="1"/>
  <c r="G69" i="1"/>
  <c r="H69" i="1" s="1"/>
  <c r="J69" i="1"/>
  <c r="K69" i="1" s="1"/>
  <c r="L69" i="1" s="1"/>
  <c r="M69" i="1" s="1"/>
  <c r="R69" i="1"/>
  <c r="C68" i="1"/>
  <c r="I71" i="1"/>
  <c r="P67" i="1"/>
  <c r="B67" i="1" s="1"/>
  <c r="A70" i="1"/>
  <c r="O69" i="1"/>
  <c r="D69" i="1"/>
  <c r="E69" i="1" s="1"/>
  <c r="F70" i="1" s="1"/>
  <c r="N69" i="1" l="1"/>
  <c r="R70" i="1"/>
  <c r="T69" i="1"/>
  <c r="Q69" i="1"/>
  <c r="G70" i="1"/>
  <c r="H70" i="1" s="1"/>
  <c r="S70" i="1"/>
  <c r="J70" i="1"/>
  <c r="K70" i="1" s="1"/>
  <c r="L70" i="1" s="1"/>
  <c r="M70" i="1" s="1"/>
  <c r="I72" i="1"/>
  <c r="C69" i="1"/>
  <c r="P68" i="1"/>
  <c r="B68" i="1" s="1"/>
  <c r="O70" i="1"/>
  <c r="A71" i="1"/>
  <c r="D70" i="1"/>
  <c r="E70" i="1" s="1"/>
  <c r="F71" i="1" s="1"/>
  <c r="P69" i="1" l="1"/>
  <c r="B69" i="1" s="1"/>
  <c r="N70" i="1"/>
  <c r="I73" i="1"/>
  <c r="A72" i="1"/>
  <c r="O71" i="1"/>
  <c r="D71" i="1"/>
  <c r="E71" i="1" s="1"/>
  <c r="F72" i="1" s="1"/>
  <c r="Q70" i="1"/>
  <c r="R71" i="1"/>
  <c r="J71" i="1"/>
  <c r="K71" i="1" s="1"/>
  <c r="L71" i="1" s="1"/>
  <c r="M71" i="1" s="1"/>
  <c r="S71" i="1"/>
  <c r="T70" i="1"/>
  <c r="G71" i="1"/>
  <c r="H71" i="1" s="1"/>
  <c r="C70" i="1"/>
  <c r="N71" i="1" l="1"/>
  <c r="G72" i="1"/>
  <c r="H72" i="1" s="1"/>
  <c r="Q71" i="1"/>
  <c r="S72" i="1"/>
  <c r="T71" i="1"/>
  <c r="R72" i="1"/>
  <c r="J72" i="1"/>
  <c r="K72" i="1" s="1"/>
  <c r="L72" i="1" s="1"/>
  <c r="M72" i="1" s="1"/>
  <c r="I74" i="1"/>
  <c r="C71" i="1"/>
  <c r="A73" i="1"/>
  <c r="O72" i="1"/>
  <c r="D72" i="1"/>
  <c r="E72" i="1" s="1"/>
  <c r="F73" i="1" s="1"/>
  <c r="P70" i="1"/>
  <c r="B70" i="1" s="1"/>
  <c r="N72" i="1" l="1"/>
  <c r="O73" i="1"/>
  <c r="A74" i="1"/>
  <c r="D73" i="1"/>
  <c r="E73" i="1" s="1"/>
  <c r="F74" i="1" s="1"/>
  <c r="I75" i="1"/>
  <c r="C72" i="1"/>
  <c r="R73" i="1"/>
  <c r="Q72" i="1"/>
  <c r="G73" i="1"/>
  <c r="H73" i="1" s="1"/>
  <c r="S73" i="1"/>
  <c r="J73" i="1"/>
  <c r="K73" i="1" s="1"/>
  <c r="L73" i="1" s="1"/>
  <c r="M73" i="1" s="1"/>
  <c r="T72" i="1"/>
  <c r="P71" i="1"/>
  <c r="B71" i="1" s="1"/>
  <c r="N73" i="1" l="1"/>
  <c r="I76" i="1"/>
  <c r="O74" i="1"/>
  <c r="A75" i="1"/>
  <c r="D74" i="1"/>
  <c r="E74" i="1" s="1"/>
  <c r="F75" i="1" s="1"/>
  <c r="G74" i="1"/>
  <c r="H74" i="1" s="1"/>
  <c r="Q73" i="1"/>
  <c r="J74" i="1"/>
  <c r="K74" i="1" s="1"/>
  <c r="L74" i="1" s="1"/>
  <c r="M74" i="1" s="1"/>
  <c r="T73" i="1"/>
  <c r="S74" i="1"/>
  <c r="R74" i="1"/>
  <c r="C73" i="1"/>
  <c r="P72" i="1"/>
  <c r="B72" i="1" s="1"/>
  <c r="N74" i="1" l="1"/>
  <c r="I77" i="1"/>
  <c r="A76" i="1"/>
  <c r="O75" i="1"/>
  <c r="D75" i="1"/>
  <c r="E75" i="1" s="1"/>
  <c r="F76" i="1" s="1"/>
  <c r="C74" i="1"/>
  <c r="T74" i="1"/>
  <c r="Q74" i="1"/>
  <c r="S75" i="1"/>
  <c r="J75" i="1"/>
  <c r="K75" i="1" s="1"/>
  <c r="L75" i="1" s="1"/>
  <c r="M75" i="1" s="1"/>
  <c r="G75" i="1"/>
  <c r="H75" i="1" s="1"/>
  <c r="R75" i="1"/>
  <c r="P73" i="1"/>
  <c r="B73" i="1" s="1"/>
  <c r="N75" i="1" l="1"/>
  <c r="G76" i="1"/>
  <c r="H76" i="1" s="1"/>
  <c r="J76" i="1"/>
  <c r="K76" i="1" s="1"/>
  <c r="L76" i="1" s="1"/>
  <c r="M76" i="1" s="1"/>
  <c r="Q75" i="1"/>
  <c r="T75" i="1"/>
  <c r="R76" i="1"/>
  <c r="S76" i="1"/>
  <c r="O76" i="1"/>
  <c r="A77" i="1"/>
  <c r="D76" i="1"/>
  <c r="E76" i="1" s="1"/>
  <c r="F77" i="1" s="1"/>
  <c r="P74" i="1"/>
  <c r="B74" i="1" s="1"/>
  <c r="C75" i="1"/>
  <c r="I78" i="1"/>
  <c r="N76" i="1" l="1"/>
  <c r="I79" i="1"/>
  <c r="Q76" i="1"/>
  <c r="G77" i="1"/>
  <c r="H77" i="1" s="1"/>
  <c r="R77" i="1"/>
  <c r="J77" i="1"/>
  <c r="K77" i="1" s="1"/>
  <c r="L77" i="1" s="1"/>
  <c r="M77" i="1" s="1"/>
  <c r="T76" i="1"/>
  <c r="S77" i="1"/>
  <c r="C76" i="1"/>
  <c r="O77" i="1"/>
  <c r="A78" i="1"/>
  <c r="D77" i="1"/>
  <c r="E77" i="1" s="1"/>
  <c r="F78" i="1" s="1"/>
  <c r="P75" i="1"/>
  <c r="B75" i="1" s="1"/>
  <c r="N77" i="1" l="1"/>
  <c r="Q77" i="1"/>
  <c r="R78" i="1"/>
  <c r="G78" i="1"/>
  <c r="H78" i="1" s="1"/>
  <c r="S78" i="1"/>
  <c r="J78" i="1"/>
  <c r="K78" i="1" s="1"/>
  <c r="L78" i="1" s="1"/>
  <c r="M78" i="1" s="1"/>
  <c r="T77" i="1"/>
  <c r="I80" i="1"/>
  <c r="O78" i="1"/>
  <c r="D78" i="1"/>
  <c r="E78" i="1" s="1"/>
  <c r="F79" i="1" s="1"/>
  <c r="A79" i="1"/>
  <c r="C77" i="1"/>
  <c r="P76" i="1"/>
  <c r="B76" i="1" s="1"/>
  <c r="N78" i="1" l="1"/>
  <c r="C78" i="1"/>
  <c r="G79" i="1"/>
  <c r="H79" i="1" s="1"/>
  <c r="T78" i="1"/>
  <c r="J79" i="1"/>
  <c r="K79" i="1" s="1"/>
  <c r="L79" i="1" s="1"/>
  <c r="M79" i="1" s="1"/>
  <c r="Q78" i="1"/>
  <c r="R79" i="1"/>
  <c r="S79" i="1"/>
  <c r="D79" i="1"/>
  <c r="E79" i="1" s="1"/>
  <c r="F80" i="1" s="1"/>
  <c r="A80" i="1"/>
  <c r="O79" i="1"/>
  <c r="I81" i="1"/>
  <c r="P77" i="1"/>
  <c r="B77" i="1" s="1"/>
  <c r="N79" i="1" l="1"/>
  <c r="I82" i="1"/>
  <c r="A81" i="1"/>
  <c r="O80" i="1"/>
  <c r="D80" i="1"/>
  <c r="E80" i="1" s="1"/>
  <c r="F81" i="1" s="1"/>
  <c r="C79" i="1"/>
  <c r="G80" i="1"/>
  <c r="H80" i="1" s="1"/>
  <c r="J80" i="1"/>
  <c r="K80" i="1" s="1"/>
  <c r="L80" i="1" s="1"/>
  <c r="M80" i="1" s="1"/>
  <c r="Q79" i="1"/>
  <c r="R80" i="1"/>
  <c r="T79" i="1"/>
  <c r="S80" i="1"/>
  <c r="P78" i="1"/>
  <c r="B78" i="1" s="1"/>
  <c r="N80" i="1" l="1"/>
  <c r="I83" i="1"/>
  <c r="C80" i="1"/>
  <c r="R81" i="1"/>
  <c r="S81" i="1"/>
  <c r="J81" i="1"/>
  <c r="K81" i="1" s="1"/>
  <c r="L81" i="1" s="1"/>
  <c r="M81" i="1" s="1"/>
  <c r="T80" i="1"/>
  <c r="G81" i="1"/>
  <c r="H81" i="1" s="1"/>
  <c r="Q80" i="1"/>
  <c r="D81" i="1"/>
  <c r="E81" i="1" s="1"/>
  <c r="F82" i="1" s="1"/>
  <c r="O81" i="1"/>
  <c r="A82" i="1"/>
  <c r="P79" i="1"/>
  <c r="B79" i="1" s="1"/>
  <c r="N81" i="1" l="1"/>
  <c r="C81" i="1"/>
  <c r="I84" i="1"/>
  <c r="O82" i="1"/>
  <c r="D82" i="1"/>
  <c r="E82" i="1" s="1"/>
  <c r="F83" i="1" s="1"/>
  <c r="A83" i="1"/>
  <c r="Q81" i="1"/>
  <c r="R82" i="1"/>
  <c r="S82" i="1"/>
  <c r="J82" i="1"/>
  <c r="K82" i="1" s="1"/>
  <c r="L82" i="1" s="1"/>
  <c r="M82" i="1" s="1"/>
  <c r="T81" i="1"/>
  <c r="G82" i="1"/>
  <c r="H82" i="1" s="1"/>
  <c r="P80" i="1"/>
  <c r="B80" i="1" s="1"/>
  <c r="N82" i="1" l="1"/>
  <c r="D83" i="1"/>
  <c r="E83" i="1" s="1"/>
  <c r="F84" i="1" s="1"/>
  <c r="A84" i="1"/>
  <c r="O83" i="1"/>
  <c r="I85" i="1"/>
  <c r="C82" i="1"/>
  <c r="T82" i="1"/>
  <c r="Q82" i="1"/>
  <c r="G83" i="1"/>
  <c r="H83" i="1" s="1"/>
  <c r="R83" i="1"/>
  <c r="J83" i="1"/>
  <c r="K83" i="1" s="1"/>
  <c r="L83" i="1" s="1"/>
  <c r="M83" i="1" s="1"/>
  <c r="S83" i="1"/>
  <c r="P81" i="1"/>
  <c r="B81" i="1" s="1"/>
  <c r="N83" i="1" l="1"/>
  <c r="A85" i="1"/>
  <c r="D84" i="1"/>
  <c r="E84" i="1" s="1"/>
  <c r="F85" i="1" s="1"/>
  <c r="O84" i="1"/>
  <c r="C83" i="1"/>
  <c r="I86" i="1"/>
  <c r="P82" i="1"/>
  <c r="B82" i="1" s="1"/>
  <c r="J84" i="1"/>
  <c r="K84" i="1" s="1"/>
  <c r="L84" i="1" s="1"/>
  <c r="M84" i="1" s="1"/>
  <c r="G84" i="1"/>
  <c r="H84" i="1" s="1"/>
  <c r="S84" i="1"/>
  <c r="Q83" i="1"/>
  <c r="T83" i="1"/>
  <c r="R84" i="1"/>
  <c r="N84" i="1" l="1"/>
  <c r="I87" i="1"/>
  <c r="R85" i="1"/>
  <c r="Q84" i="1"/>
  <c r="G85" i="1"/>
  <c r="H85" i="1" s="1"/>
  <c r="J85" i="1"/>
  <c r="K85" i="1" s="1"/>
  <c r="L85" i="1" s="1"/>
  <c r="M85" i="1" s="1"/>
  <c r="S85" i="1"/>
  <c r="T84" i="1"/>
  <c r="P83" i="1"/>
  <c r="B83" i="1" s="1"/>
  <c r="C84" i="1"/>
  <c r="A86" i="1"/>
  <c r="O85" i="1"/>
  <c r="D85" i="1"/>
  <c r="E85" i="1" s="1"/>
  <c r="F86" i="1" s="1"/>
  <c r="C85" i="1" l="1"/>
  <c r="I88" i="1"/>
  <c r="N85" i="1"/>
  <c r="Q85" i="1"/>
  <c r="G86" i="1"/>
  <c r="H86" i="1" s="1"/>
  <c r="J86" i="1"/>
  <c r="K86" i="1" s="1"/>
  <c r="L86" i="1" s="1"/>
  <c r="M86" i="1" s="1"/>
  <c r="T85" i="1"/>
  <c r="R86" i="1"/>
  <c r="S86" i="1"/>
  <c r="O86" i="1"/>
  <c r="A87" i="1"/>
  <c r="D86" i="1"/>
  <c r="E86" i="1" s="1"/>
  <c r="F87" i="1" s="1"/>
  <c r="P84" i="1"/>
  <c r="B84" i="1" s="1"/>
  <c r="P85" i="1" l="1"/>
  <c r="B85" i="1" s="1"/>
  <c r="N86" i="1"/>
  <c r="G87" i="1"/>
  <c r="H87" i="1" s="1"/>
  <c r="J87" i="1"/>
  <c r="K87" i="1" s="1"/>
  <c r="L87" i="1" s="1"/>
  <c r="M87" i="1" s="1"/>
  <c r="T86" i="1"/>
  <c r="S87" i="1"/>
  <c r="Q86" i="1"/>
  <c r="R87" i="1"/>
  <c r="I89" i="1"/>
  <c r="D87" i="1"/>
  <c r="E87" i="1" s="1"/>
  <c r="F88" i="1" s="1"/>
  <c r="A88" i="1"/>
  <c r="O87" i="1"/>
  <c r="C86" i="1"/>
  <c r="I90" i="1" l="1"/>
  <c r="J88" i="1"/>
  <c r="K88" i="1" s="1"/>
  <c r="L88" i="1" s="1"/>
  <c r="M88" i="1" s="1"/>
  <c r="Q87" i="1"/>
  <c r="R88" i="1"/>
  <c r="S88" i="1"/>
  <c r="T87" i="1"/>
  <c r="G88" i="1"/>
  <c r="H88" i="1" s="1"/>
  <c r="O88" i="1"/>
  <c r="D88" i="1"/>
  <c r="E88" i="1" s="1"/>
  <c r="F89" i="1" s="1"/>
  <c r="A89" i="1"/>
  <c r="N87" i="1"/>
  <c r="C87" i="1"/>
  <c r="P86" i="1"/>
  <c r="B86" i="1" s="1"/>
  <c r="N88" i="1" l="1"/>
  <c r="R89" i="1"/>
  <c r="G89" i="1"/>
  <c r="H89" i="1" s="1"/>
  <c r="S89" i="1"/>
  <c r="J89" i="1"/>
  <c r="K89" i="1" s="1"/>
  <c r="L89" i="1" s="1"/>
  <c r="M89" i="1" s="1"/>
  <c r="T88" i="1"/>
  <c r="Q88" i="1"/>
  <c r="C88" i="1"/>
  <c r="I91" i="1"/>
  <c r="P87" i="1"/>
  <c r="B87" i="1" s="1"/>
  <c r="D89" i="1"/>
  <c r="E89" i="1" s="1"/>
  <c r="F90" i="1" s="1"/>
  <c r="A90" i="1"/>
  <c r="O89" i="1"/>
  <c r="P88" i="1" l="1"/>
  <c r="B88" i="1" s="1"/>
  <c r="N89" i="1"/>
  <c r="O90" i="1"/>
  <c r="A91" i="1"/>
  <c r="D90" i="1"/>
  <c r="E90" i="1" s="1"/>
  <c r="F91" i="1" s="1"/>
  <c r="I92" i="1"/>
  <c r="Q89" i="1"/>
  <c r="T89" i="1"/>
  <c r="J90" i="1"/>
  <c r="K90" i="1" s="1"/>
  <c r="L90" i="1" s="1"/>
  <c r="M90" i="1" s="1"/>
  <c r="R90" i="1"/>
  <c r="S90" i="1"/>
  <c r="G90" i="1"/>
  <c r="H90" i="1" s="1"/>
  <c r="C89" i="1"/>
  <c r="N90" i="1" l="1"/>
  <c r="C90" i="1"/>
  <c r="I93" i="1"/>
  <c r="D91" i="1"/>
  <c r="E91" i="1" s="1"/>
  <c r="F92" i="1" s="1"/>
  <c r="A92" i="1"/>
  <c r="O91" i="1"/>
  <c r="R91" i="1"/>
  <c r="J91" i="1"/>
  <c r="K91" i="1" s="1"/>
  <c r="L91" i="1" s="1"/>
  <c r="M91" i="1" s="1"/>
  <c r="G91" i="1"/>
  <c r="H91" i="1" s="1"/>
  <c r="T90" i="1"/>
  <c r="Q90" i="1"/>
  <c r="S91" i="1"/>
  <c r="P89" i="1"/>
  <c r="B89" i="1" s="1"/>
  <c r="I94" i="1" l="1"/>
  <c r="C91" i="1"/>
  <c r="O92" i="1"/>
  <c r="D92" i="1"/>
  <c r="E92" i="1" s="1"/>
  <c r="F93" i="1" s="1"/>
  <c r="A93" i="1"/>
  <c r="N91" i="1"/>
  <c r="R92" i="1"/>
  <c r="J92" i="1"/>
  <c r="K92" i="1" s="1"/>
  <c r="L92" i="1" s="1"/>
  <c r="M92" i="1" s="1"/>
  <c r="Q91" i="1"/>
  <c r="S92" i="1"/>
  <c r="G92" i="1"/>
  <c r="H92" i="1" s="1"/>
  <c r="T91" i="1"/>
  <c r="P90" i="1"/>
  <c r="B90" i="1" s="1"/>
  <c r="P91" i="1" l="1"/>
  <c r="B91" i="1" s="1"/>
  <c r="N92" i="1"/>
  <c r="I95" i="1"/>
  <c r="O93" i="1"/>
  <c r="D93" i="1"/>
  <c r="E93" i="1" s="1"/>
  <c r="F94" i="1" s="1"/>
  <c r="A94" i="1"/>
  <c r="C92" i="1"/>
  <c r="Q92" i="1"/>
  <c r="G93" i="1"/>
  <c r="H93" i="1" s="1"/>
  <c r="T92" i="1"/>
  <c r="S93" i="1"/>
  <c r="J93" i="1"/>
  <c r="K93" i="1" s="1"/>
  <c r="L93" i="1" s="1"/>
  <c r="M93" i="1" s="1"/>
  <c r="R93" i="1"/>
  <c r="N93" i="1" l="1"/>
  <c r="S94" i="1"/>
  <c r="J94" i="1"/>
  <c r="K94" i="1" s="1"/>
  <c r="L94" i="1" s="1"/>
  <c r="M94" i="1" s="1"/>
  <c r="R94" i="1"/>
  <c r="T93" i="1"/>
  <c r="Q93" i="1"/>
  <c r="G94" i="1"/>
  <c r="H94" i="1" s="1"/>
  <c r="I96" i="1"/>
  <c r="C93" i="1"/>
  <c r="D94" i="1"/>
  <c r="E94" i="1" s="1"/>
  <c r="F95" i="1" s="1"/>
  <c r="O94" i="1"/>
  <c r="A95" i="1"/>
  <c r="P92" i="1"/>
  <c r="B92" i="1" s="1"/>
  <c r="N94" i="1" l="1"/>
  <c r="I97" i="1"/>
  <c r="R95" i="1"/>
  <c r="J95" i="1"/>
  <c r="K95" i="1" s="1"/>
  <c r="L95" i="1" s="1"/>
  <c r="M95" i="1" s="1"/>
  <c r="Q94" i="1"/>
  <c r="S95" i="1"/>
  <c r="T94" i="1"/>
  <c r="G95" i="1"/>
  <c r="H95" i="1" s="1"/>
  <c r="C94" i="1"/>
  <c r="A96" i="1"/>
  <c r="O95" i="1"/>
  <c r="D95" i="1"/>
  <c r="E95" i="1" s="1"/>
  <c r="F96" i="1" s="1"/>
  <c r="P93" i="1"/>
  <c r="B93" i="1" s="1"/>
  <c r="N95" i="1" l="1"/>
  <c r="C95" i="1"/>
  <c r="T95" i="1"/>
  <c r="G96" i="1"/>
  <c r="H96" i="1" s="1"/>
  <c r="R96" i="1"/>
  <c r="S96" i="1"/>
  <c r="Q95" i="1"/>
  <c r="J96" i="1"/>
  <c r="K96" i="1" s="1"/>
  <c r="L96" i="1" s="1"/>
  <c r="M96" i="1" s="1"/>
  <c r="I98" i="1"/>
  <c r="D96" i="1"/>
  <c r="E96" i="1" s="1"/>
  <c r="F97" i="1" s="1"/>
  <c r="A97" i="1"/>
  <c r="O96" i="1"/>
  <c r="P94" i="1"/>
  <c r="B94" i="1" s="1"/>
  <c r="N96" i="1" l="1"/>
  <c r="Q96" i="1"/>
  <c r="S97" i="1"/>
  <c r="J97" i="1"/>
  <c r="K97" i="1" s="1"/>
  <c r="L97" i="1" s="1"/>
  <c r="M97" i="1" s="1"/>
  <c r="R97" i="1"/>
  <c r="G97" i="1"/>
  <c r="H97" i="1" s="1"/>
  <c r="T96" i="1"/>
  <c r="O97" i="1"/>
  <c r="A98" i="1"/>
  <c r="D97" i="1"/>
  <c r="E97" i="1" s="1"/>
  <c r="F98" i="1" s="1"/>
  <c r="I99" i="1"/>
  <c r="C96" i="1"/>
  <c r="P95" i="1"/>
  <c r="B95" i="1" s="1"/>
  <c r="C97" i="1" l="1"/>
  <c r="I100" i="1"/>
  <c r="D98" i="1"/>
  <c r="E98" i="1" s="1"/>
  <c r="F99" i="1" s="1"/>
  <c r="A99" i="1"/>
  <c r="O98" i="1"/>
  <c r="P96" i="1"/>
  <c r="B96" i="1" s="1"/>
  <c r="N97" i="1"/>
  <c r="P97" i="1" s="1"/>
  <c r="G98" i="1"/>
  <c r="H98" i="1" s="1"/>
  <c r="Q97" i="1"/>
  <c r="R98" i="1"/>
  <c r="J98" i="1"/>
  <c r="K98" i="1" s="1"/>
  <c r="L98" i="1" s="1"/>
  <c r="M98" i="1" s="1"/>
  <c r="T97" i="1"/>
  <c r="S98" i="1"/>
  <c r="N98" i="1" l="1"/>
  <c r="G99" i="1"/>
  <c r="H99" i="1" s="1"/>
  <c r="S99" i="1"/>
  <c r="J99" i="1"/>
  <c r="K99" i="1" s="1"/>
  <c r="L99" i="1" s="1"/>
  <c r="M99" i="1" s="1"/>
  <c r="T98" i="1"/>
  <c r="R99" i="1"/>
  <c r="Q98" i="1"/>
  <c r="I101" i="1"/>
  <c r="O99" i="1"/>
  <c r="A100" i="1"/>
  <c r="D99" i="1"/>
  <c r="E99" i="1" s="1"/>
  <c r="F100" i="1" s="1"/>
  <c r="C98" i="1"/>
  <c r="B97" i="1"/>
  <c r="A101" i="1" l="1"/>
  <c r="D100" i="1"/>
  <c r="E100" i="1" s="1"/>
  <c r="F101" i="1" s="1"/>
  <c r="O100" i="1"/>
  <c r="I102" i="1"/>
  <c r="Q99" i="1"/>
  <c r="R100" i="1"/>
  <c r="T99" i="1"/>
  <c r="G100" i="1"/>
  <c r="H100" i="1" s="1"/>
  <c r="J100" i="1"/>
  <c r="K100" i="1" s="1"/>
  <c r="L100" i="1" s="1"/>
  <c r="M100" i="1" s="1"/>
  <c r="S100" i="1"/>
  <c r="N99" i="1"/>
  <c r="C99" i="1"/>
  <c r="P98" i="1"/>
  <c r="B98" i="1" s="1"/>
  <c r="N100" i="1" l="1"/>
  <c r="I103" i="1"/>
  <c r="C100" i="1"/>
  <c r="A102" i="1"/>
  <c r="O101" i="1"/>
  <c r="D101" i="1"/>
  <c r="E101" i="1" s="1"/>
  <c r="F102" i="1" s="1"/>
  <c r="P99" i="1"/>
  <c r="B99" i="1" s="1"/>
  <c r="J101" i="1"/>
  <c r="K101" i="1" s="1"/>
  <c r="L101" i="1" s="1"/>
  <c r="M101" i="1" s="1"/>
  <c r="Q100" i="1"/>
  <c r="R101" i="1"/>
  <c r="S101" i="1"/>
  <c r="T100" i="1"/>
  <c r="G101" i="1"/>
  <c r="H101" i="1" s="1"/>
  <c r="N101" i="1" l="1"/>
  <c r="D102" i="1"/>
  <c r="E102" i="1" s="1"/>
  <c r="F103" i="1" s="1"/>
  <c r="A103" i="1"/>
  <c r="O102" i="1"/>
  <c r="I104" i="1"/>
  <c r="C101" i="1"/>
  <c r="R102" i="1"/>
  <c r="G102" i="1"/>
  <c r="H102" i="1" s="1"/>
  <c r="T101" i="1"/>
  <c r="Q101" i="1"/>
  <c r="S102" i="1"/>
  <c r="J102" i="1"/>
  <c r="K102" i="1" s="1"/>
  <c r="L102" i="1" s="1"/>
  <c r="M102" i="1" s="1"/>
  <c r="P100" i="1"/>
  <c r="B100" i="1" s="1"/>
  <c r="N102" i="1" l="1"/>
  <c r="C102" i="1"/>
  <c r="I105" i="1"/>
  <c r="O103" i="1"/>
  <c r="A104" i="1"/>
  <c r="D103" i="1"/>
  <c r="E103" i="1" s="1"/>
  <c r="F104" i="1" s="1"/>
  <c r="Q102" i="1"/>
  <c r="G103" i="1"/>
  <c r="H103" i="1" s="1"/>
  <c r="R103" i="1"/>
  <c r="J103" i="1"/>
  <c r="K103" i="1" s="1"/>
  <c r="L103" i="1" s="1"/>
  <c r="M103" i="1" s="1"/>
  <c r="T102" i="1"/>
  <c r="S103" i="1"/>
  <c r="P101" i="1"/>
  <c r="B101" i="1" s="1"/>
  <c r="N103" i="1" l="1"/>
  <c r="I106" i="1"/>
  <c r="D104" i="1"/>
  <c r="E104" i="1" s="1"/>
  <c r="F105" i="1" s="1"/>
  <c r="O104" i="1"/>
  <c r="A105" i="1"/>
  <c r="C103" i="1"/>
  <c r="S104" i="1"/>
  <c r="J104" i="1"/>
  <c r="K104" i="1" s="1"/>
  <c r="L104" i="1" s="1"/>
  <c r="M104" i="1" s="1"/>
  <c r="G104" i="1"/>
  <c r="H104" i="1" s="1"/>
  <c r="R104" i="1"/>
  <c r="Q103" i="1"/>
  <c r="T103" i="1"/>
  <c r="P102" i="1"/>
  <c r="B102" i="1" s="1"/>
  <c r="N104" i="1" l="1"/>
  <c r="O105" i="1"/>
  <c r="D105" i="1"/>
  <c r="E105" i="1" s="1"/>
  <c r="F106" i="1" s="1"/>
  <c r="A106" i="1"/>
  <c r="G105" i="1"/>
  <c r="H105" i="1" s="1"/>
  <c r="R105" i="1"/>
  <c r="Q104" i="1"/>
  <c r="S105" i="1"/>
  <c r="J105" i="1"/>
  <c r="K105" i="1" s="1"/>
  <c r="L105" i="1" s="1"/>
  <c r="M105" i="1" s="1"/>
  <c r="T104" i="1"/>
  <c r="I107" i="1"/>
  <c r="C104" i="1"/>
  <c r="P103" i="1"/>
  <c r="B103" i="1" s="1"/>
  <c r="N105" i="1" l="1"/>
  <c r="O106" i="1"/>
  <c r="A107" i="1"/>
  <c r="D106" i="1"/>
  <c r="E106" i="1" s="1"/>
  <c r="F107" i="1" s="1"/>
  <c r="C105" i="1"/>
  <c r="I108" i="1"/>
  <c r="P104" i="1"/>
  <c r="B104" i="1" s="1"/>
  <c r="Q105" i="1"/>
  <c r="T105" i="1"/>
  <c r="G106" i="1"/>
  <c r="H106" i="1" s="1"/>
  <c r="S106" i="1"/>
  <c r="R106" i="1"/>
  <c r="J106" i="1"/>
  <c r="K106" i="1" s="1"/>
  <c r="L106" i="1" s="1"/>
  <c r="M106" i="1" s="1"/>
  <c r="C106" i="1" l="1"/>
  <c r="D107" i="1"/>
  <c r="E107" i="1" s="1"/>
  <c r="F108" i="1" s="1"/>
  <c r="A108" i="1"/>
  <c r="O107" i="1"/>
  <c r="N106" i="1"/>
  <c r="I109" i="1"/>
  <c r="J107" i="1"/>
  <c r="K107" i="1" s="1"/>
  <c r="L107" i="1" s="1"/>
  <c r="M107" i="1" s="1"/>
  <c r="G107" i="1"/>
  <c r="H107" i="1" s="1"/>
  <c r="S107" i="1"/>
  <c r="Q106" i="1"/>
  <c r="R107" i="1"/>
  <c r="T106" i="1"/>
  <c r="P105" i="1"/>
  <c r="B105" i="1" s="1"/>
  <c r="P106" i="1" l="1"/>
  <c r="B106" i="1" s="1"/>
  <c r="N107" i="1"/>
  <c r="D108" i="1"/>
  <c r="E108" i="1" s="1"/>
  <c r="F109" i="1" s="1"/>
  <c r="A109" i="1"/>
  <c r="O108" i="1"/>
  <c r="I110" i="1"/>
  <c r="S108" i="1"/>
  <c r="J108" i="1"/>
  <c r="K108" i="1" s="1"/>
  <c r="L108" i="1" s="1"/>
  <c r="M108" i="1" s="1"/>
  <c r="G108" i="1"/>
  <c r="H108" i="1" s="1"/>
  <c r="T107" i="1"/>
  <c r="R108" i="1"/>
  <c r="Q107" i="1"/>
  <c r="C107" i="1"/>
  <c r="N108" i="1" l="1"/>
  <c r="O109" i="1"/>
  <c r="D109" i="1"/>
  <c r="E109" i="1" s="1"/>
  <c r="F110" i="1" s="1"/>
  <c r="A110" i="1"/>
  <c r="C108" i="1"/>
  <c r="Q108" i="1"/>
  <c r="R109" i="1"/>
  <c r="T108" i="1"/>
  <c r="S109" i="1"/>
  <c r="G109" i="1"/>
  <c r="H109" i="1" s="1"/>
  <c r="J109" i="1"/>
  <c r="K109" i="1" s="1"/>
  <c r="L109" i="1" s="1"/>
  <c r="M109" i="1" s="1"/>
  <c r="I111" i="1"/>
  <c r="P107" i="1"/>
  <c r="B107" i="1" s="1"/>
  <c r="N109" i="1" l="1"/>
  <c r="C109" i="1"/>
  <c r="S110" i="1"/>
  <c r="J110" i="1"/>
  <c r="K110" i="1" s="1"/>
  <c r="L110" i="1" s="1"/>
  <c r="M110" i="1" s="1"/>
  <c r="Q109" i="1"/>
  <c r="R110" i="1"/>
  <c r="T109" i="1"/>
  <c r="G110" i="1"/>
  <c r="H110" i="1" s="1"/>
  <c r="D110" i="1"/>
  <c r="E110" i="1" s="1"/>
  <c r="F111" i="1" s="1"/>
  <c r="O110" i="1"/>
  <c r="A111" i="1"/>
  <c r="I112" i="1"/>
  <c r="P108" i="1"/>
  <c r="B108" i="1" s="1"/>
  <c r="N110" i="1" l="1"/>
  <c r="D111" i="1"/>
  <c r="E111" i="1" s="1"/>
  <c r="F112" i="1" s="1"/>
  <c r="A112" i="1"/>
  <c r="O111" i="1"/>
  <c r="C110" i="1"/>
  <c r="I113" i="1"/>
  <c r="G111" i="1"/>
  <c r="H111" i="1" s="1"/>
  <c r="Q110" i="1"/>
  <c r="S111" i="1"/>
  <c r="J111" i="1"/>
  <c r="K111" i="1" s="1"/>
  <c r="L111" i="1" s="1"/>
  <c r="M111" i="1" s="1"/>
  <c r="T110" i="1"/>
  <c r="R111" i="1"/>
  <c r="P109" i="1"/>
  <c r="B109" i="1" s="1"/>
  <c r="N111" i="1" l="1"/>
  <c r="C111" i="1"/>
  <c r="R112" i="1"/>
  <c r="G112" i="1"/>
  <c r="H112" i="1" s="1"/>
  <c r="Q111" i="1"/>
  <c r="T111" i="1"/>
  <c r="S112" i="1"/>
  <c r="J112" i="1"/>
  <c r="K112" i="1" s="1"/>
  <c r="L112" i="1" s="1"/>
  <c r="M112" i="1" s="1"/>
  <c r="P110" i="1"/>
  <c r="B110" i="1" s="1"/>
  <c r="D112" i="1"/>
  <c r="E112" i="1" s="1"/>
  <c r="F113" i="1" s="1"/>
  <c r="A113" i="1"/>
  <c r="O112" i="1"/>
  <c r="I114" i="1"/>
  <c r="N112" i="1" l="1"/>
  <c r="C112" i="1"/>
  <c r="A114" i="1"/>
  <c r="D113" i="1"/>
  <c r="E113" i="1" s="1"/>
  <c r="F114" i="1" s="1"/>
  <c r="O113" i="1"/>
  <c r="P111" i="1"/>
  <c r="B111" i="1" s="1"/>
  <c r="Q112" i="1"/>
  <c r="G113" i="1"/>
  <c r="H113" i="1" s="1"/>
  <c r="S113" i="1"/>
  <c r="T112" i="1"/>
  <c r="R113" i="1"/>
  <c r="J113" i="1"/>
  <c r="K113" i="1" s="1"/>
  <c r="L113" i="1" s="1"/>
  <c r="M113" i="1" s="1"/>
  <c r="I115" i="1"/>
  <c r="C113" i="1" l="1"/>
  <c r="N113" i="1"/>
  <c r="I116" i="1"/>
  <c r="O114" i="1"/>
  <c r="D114" i="1"/>
  <c r="E114" i="1" s="1"/>
  <c r="F115" i="1" s="1"/>
  <c r="A115" i="1"/>
  <c r="R114" i="1"/>
  <c r="Q113" i="1"/>
  <c r="J114" i="1"/>
  <c r="K114" i="1" s="1"/>
  <c r="L114" i="1" s="1"/>
  <c r="M114" i="1" s="1"/>
  <c r="S114" i="1"/>
  <c r="G114" i="1"/>
  <c r="H114" i="1" s="1"/>
  <c r="T113" i="1"/>
  <c r="P112" i="1"/>
  <c r="B112" i="1" s="1"/>
  <c r="P113" i="1" l="1"/>
  <c r="B113" i="1" s="1"/>
  <c r="N114" i="1"/>
  <c r="D115" i="1"/>
  <c r="E115" i="1" s="1"/>
  <c r="F116" i="1" s="1"/>
  <c r="A116" i="1"/>
  <c r="O115" i="1"/>
  <c r="R115" i="1"/>
  <c r="G115" i="1"/>
  <c r="H115" i="1" s="1"/>
  <c r="J115" i="1"/>
  <c r="K115" i="1" s="1"/>
  <c r="L115" i="1" s="1"/>
  <c r="M115" i="1" s="1"/>
  <c r="T114" i="1"/>
  <c r="Q114" i="1"/>
  <c r="S115" i="1"/>
  <c r="I117" i="1"/>
  <c r="C114" i="1"/>
  <c r="N115" i="1" l="1"/>
  <c r="Q115" i="1"/>
  <c r="G116" i="1"/>
  <c r="H116" i="1" s="1"/>
  <c r="S116" i="1"/>
  <c r="T115" i="1"/>
  <c r="R116" i="1"/>
  <c r="J116" i="1"/>
  <c r="K116" i="1" s="1"/>
  <c r="L116" i="1" s="1"/>
  <c r="M116" i="1" s="1"/>
  <c r="I118" i="1"/>
  <c r="O116" i="1"/>
  <c r="D116" i="1"/>
  <c r="E116" i="1" s="1"/>
  <c r="F117" i="1" s="1"/>
  <c r="A117" i="1"/>
  <c r="C115" i="1"/>
  <c r="P114" i="1"/>
  <c r="B114" i="1" s="1"/>
  <c r="C116" i="1" l="1"/>
  <c r="N116" i="1"/>
  <c r="I119" i="1"/>
  <c r="P115" i="1"/>
  <c r="B115" i="1" s="1"/>
  <c r="D117" i="1"/>
  <c r="E117" i="1" s="1"/>
  <c r="F118" i="1" s="1"/>
  <c r="A118" i="1"/>
  <c r="O117" i="1"/>
  <c r="T116" i="1"/>
  <c r="R117" i="1"/>
  <c r="J117" i="1"/>
  <c r="K117" i="1" s="1"/>
  <c r="L117" i="1" s="1"/>
  <c r="M117" i="1" s="1"/>
  <c r="G117" i="1"/>
  <c r="H117" i="1" s="1"/>
  <c r="Q116" i="1"/>
  <c r="S117" i="1"/>
  <c r="P116" i="1" l="1"/>
  <c r="B116" i="1" s="1"/>
  <c r="I120" i="1"/>
  <c r="J118" i="1"/>
  <c r="K118" i="1" s="1"/>
  <c r="L118" i="1" s="1"/>
  <c r="M118" i="1" s="1"/>
  <c r="T117" i="1"/>
  <c r="S118" i="1"/>
  <c r="R118" i="1"/>
  <c r="Q117" i="1"/>
  <c r="G118" i="1"/>
  <c r="H118" i="1" s="1"/>
  <c r="C117" i="1"/>
  <c r="A119" i="1"/>
  <c r="O118" i="1"/>
  <c r="D118" i="1"/>
  <c r="E118" i="1" s="1"/>
  <c r="F119" i="1" s="1"/>
  <c r="N117" i="1"/>
  <c r="N118" i="1" l="1"/>
  <c r="R119" i="1"/>
  <c r="Q118" i="1"/>
  <c r="G119" i="1"/>
  <c r="H119" i="1" s="1"/>
  <c r="S119" i="1"/>
  <c r="J119" i="1"/>
  <c r="K119" i="1" s="1"/>
  <c r="L119" i="1" s="1"/>
  <c r="M119" i="1" s="1"/>
  <c r="T118" i="1"/>
  <c r="C118" i="1"/>
  <c r="I121" i="1"/>
  <c r="P117" i="1"/>
  <c r="B117" i="1" s="1"/>
  <c r="A120" i="1"/>
  <c r="O119" i="1"/>
  <c r="D119" i="1"/>
  <c r="E119" i="1" s="1"/>
  <c r="F120" i="1" s="1"/>
  <c r="N119" i="1" l="1"/>
  <c r="C119" i="1"/>
  <c r="I122" i="1"/>
  <c r="Q119" i="1"/>
  <c r="S120" i="1"/>
  <c r="J120" i="1"/>
  <c r="K120" i="1" s="1"/>
  <c r="L120" i="1" s="1"/>
  <c r="M120" i="1" s="1"/>
  <c r="T119" i="1"/>
  <c r="G120" i="1"/>
  <c r="H120" i="1" s="1"/>
  <c r="R120" i="1"/>
  <c r="O120" i="1"/>
  <c r="D120" i="1"/>
  <c r="E120" i="1" s="1"/>
  <c r="F121" i="1" s="1"/>
  <c r="A121" i="1"/>
  <c r="P118" i="1"/>
  <c r="B118" i="1" s="1"/>
  <c r="N120" i="1" l="1"/>
  <c r="C120" i="1"/>
  <c r="P119" i="1"/>
  <c r="B119" i="1" s="1"/>
  <c r="S121" i="1"/>
  <c r="T120" i="1"/>
  <c r="R121" i="1"/>
  <c r="G121" i="1"/>
  <c r="H121" i="1" s="1"/>
  <c r="Q120" i="1"/>
  <c r="J121" i="1"/>
  <c r="K121" i="1" s="1"/>
  <c r="L121" i="1" s="1"/>
  <c r="M121" i="1" s="1"/>
  <c r="D121" i="1"/>
  <c r="E121" i="1" s="1"/>
  <c r="F122" i="1" s="1"/>
  <c r="A122" i="1"/>
  <c r="O121" i="1"/>
  <c r="I123" i="1"/>
  <c r="N121" i="1" l="1"/>
  <c r="I124" i="1"/>
  <c r="A123" i="1"/>
  <c r="D122" i="1"/>
  <c r="E122" i="1" s="1"/>
  <c r="F123" i="1" s="1"/>
  <c r="O122" i="1"/>
  <c r="C121" i="1"/>
  <c r="R122" i="1"/>
  <c r="J122" i="1"/>
  <c r="K122" i="1" s="1"/>
  <c r="L122" i="1" s="1"/>
  <c r="M122" i="1" s="1"/>
  <c r="G122" i="1"/>
  <c r="H122" i="1" s="1"/>
  <c r="Q121" i="1"/>
  <c r="T121" i="1"/>
  <c r="S122" i="1"/>
  <c r="P120" i="1"/>
  <c r="B120" i="1" s="1"/>
  <c r="R123" i="1" l="1"/>
  <c r="J123" i="1"/>
  <c r="K123" i="1" s="1"/>
  <c r="L123" i="1" s="1"/>
  <c r="M123" i="1" s="1"/>
  <c r="T122" i="1"/>
  <c r="S123" i="1"/>
  <c r="Q122" i="1"/>
  <c r="G123" i="1"/>
  <c r="H123" i="1" s="1"/>
  <c r="I125" i="1"/>
  <c r="C122" i="1"/>
  <c r="N122" i="1"/>
  <c r="O123" i="1"/>
  <c r="A124" i="1"/>
  <c r="D123" i="1"/>
  <c r="E123" i="1" s="1"/>
  <c r="F124" i="1" s="1"/>
  <c r="P121" i="1"/>
  <c r="B121" i="1" s="1"/>
  <c r="Q123" i="1" l="1"/>
  <c r="G124" i="1"/>
  <c r="H124" i="1" s="1"/>
  <c r="S124" i="1"/>
  <c r="R124" i="1"/>
  <c r="J124" i="1"/>
  <c r="K124" i="1" s="1"/>
  <c r="L124" i="1" s="1"/>
  <c r="M124" i="1" s="1"/>
  <c r="T123" i="1"/>
  <c r="N123" i="1"/>
  <c r="I126" i="1"/>
  <c r="O124" i="1"/>
  <c r="A125" i="1"/>
  <c r="D124" i="1"/>
  <c r="E124" i="1" s="1"/>
  <c r="F125" i="1" s="1"/>
  <c r="C123" i="1"/>
  <c r="P122" i="1"/>
  <c r="B122" i="1" s="1"/>
  <c r="C124" i="1" l="1"/>
  <c r="G125" i="1"/>
  <c r="H125" i="1" s="1"/>
  <c r="T124" i="1"/>
  <c r="Q124" i="1"/>
  <c r="J125" i="1"/>
  <c r="K125" i="1" s="1"/>
  <c r="L125" i="1" s="1"/>
  <c r="M125" i="1" s="1"/>
  <c r="S125" i="1"/>
  <c r="R125" i="1"/>
  <c r="N124" i="1"/>
  <c r="P124" i="1" s="1"/>
  <c r="P123" i="1"/>
  <c r="B123" i="1" s="1"/>
  <c r="D125" i="1"/>
  <c r="E125" i="1" s="1"/>
  <c r="F126" i="1" s="1"/>
  <c r="O125" i="1"/>
  <c r="A126" i="1"/>
  <c r="I127" i="1"/>
  <c r="N125" i="1" l="1"/>
  <c r="D126" i="1"/>
  <c r="E126" i="1" s="1"/>
  <c r="F127" i="1" s="1"/>
  <c r="O126" i="1"/>
  <c r="A127" i="1"/>
  <c r="S126" i="1"/>
  <c r="J126" i="1"/>
  <c r="K126" i="1" s="1"/>
  <c r="L126" i="1" s="1"/>
  <c r="M126" i="1" s="1"/>
  <c r="R126" i="1"/>
  <c r="T125" i="1"/>
  <c r="Q125" i="1"/>
  <c r="G126" i="1"/>
  <c r="C125" i="1"/>
  <c r="B124" i="1"/>
  <c r="I128" i="1"/>
  <c r="H126" i="1"/>
  <c r="N126" i="1" l="1"/>
  <c r="R127" i="1"/>
  <c r="Q126" i="1"/>
  <c r="S127" i="1"/>
  <c r="J127" i="1"/>
  <c r="K127" i="1" s="1"/>
  <c r="L127" i="1" s="1"/>
  <c r="M127" i="1" s="1"/>
  <c r="T126" i="1"/>
  <c r="G127" i="1"/>
  <c r="H127" i="1" s="1"/>
  <c r="I129" i="1"/>
  <c r="A128" i="1"/>
  <c r="D127" i="1"/>
  <c r="E127" i="1" s="1"/>
  <c r="F128" i="1" s="1"/>
  <c r="O127" i="1"/>
  <c r="C126" i="1"/>
  <c r="P125" i="1"/>
  <c r="B125" i="1" s="1"/>
  <c r="O128" i="1" l="1"/>
  <c r="A129" i="1"/>
  <c r="D128" i="1"/>
  <c r="E128" i="1" s="1"/>
  <c r="F129" i="1" s="1"/>
  <c r="N127" i="1"/>
  <c r="Q127" i="1"/>
  <c r="R128" i="1"/>
  <c r="J128" i="1"/>
  <c r="K128" i="1" s="1"/>
  <c r="L128" i="1" s="1"/>
  <c r="M128" i="1" s="1"/>
  <c r="T127" i="1"/>
  <c r="S128" i="1"/>
  <c r="G128" i="1"/>
  <c r="H128" i="1" s="1"/>
  <c r="C127" i="1"/>
  <c r="I130" i="1"/>
  <c r="P126" i="1"/>
  <c r="B126" i="1" s="1"/>
  <c r="C128" i="1" l="1"/>
  <c r="P127" i="1"/>
  <c r="B127" i="1" s="1"/>
  <c r="I131" i="1"/>
  <c r="T128" i="1"/>
  <c r="Q128" i="1"/>
  <c r="S129" i="1"/>
  <c r="G129" i="1"/>
  <c r="H129" i="1" s="1"/>
  <c r="J129" i="1"/>
  <c r="K129" i="1" s="1"/>
  <c r="L129" i="1" s="1"/>
  <c r="M129" i="1" s="1"/>
  <c r="R129" i="1"/>
  <c r="N128" i="1"/>
  <c r="D129" i="1"/>
  <c r="E129" i="1" s="1"/>
  <c r="F130" i="1" s="1"/>
  <c r="A130" i="1"/>
  <c r="O129" i="1"/>
  <c r="P128" i="1" l="1"/>
  <c r="B128" i="1" s="1"/>
  <c r="N129" i="1"/>
  <c r="R130" i="1"/>
  <c r="J130" i="1"/>
  <c r="K130" i="1" s="1"/>
  <c r="L130" i="1" s="1"/>
  <c r="M130" i="1" s="1"/>
  <c r="Q129" i="1"/>
  <c r="T129" i="1"/>
  <c r="G130" i="1"/>
  <c r="H130" i="1" s="1"/>
  <c r="S130" i="1"/>
  <c r="O130" i="1"/>
  <c r="A131" i="1"/>
  <c r="D130" i="1"/>
  <c r="E130" i="1" s="1"/>
  <c r="F131" i="1" s="1"/>
  <c r="I132" i="1"/>
  <c r="C129" i="1"/>
  <c r="N130" i="1" l="1"/>
  <c r="D131" i="1"/>
  <c r="E131" i="1" s="1"/>
  <c r="F132" i="1" s="1"/>
  <c r="O131" i="1"/>
  <c r="A132" i="1"/>
  <c r="C130" i="1"/>
  <c r="G131" i="1"/>
  <c r="H131" i="1" s="1"/>
  <c r="S131" i="1"/>
  <c r="J131" i="1"/>
  <c r="K131" i="1" s="1"/>
  <c r="L131" i="1" s="1"/>
  <c r="M131" i="1" s="1"/>
  <c r="Q130" i="1"/>
  <c r="R131" i="1"/>
  <c r="T130" i="1"/>
  <c r="I133" i="1"/>
  <c r="P129" i="1"/>
  <c r="B129" i="1" s="1"/>
  <c r="N131" i="1" l="1"/>
  <c r="I134" i="1"/>
  <c r="O132" i="1"/>
  <c r="A133" i="1"/>
  <c r="D132" i="1"/>
  <c r="E132" i="1" s="1"/>
  <c r="F133" i="1" s="1"/>
  <c r="P130" i="1"/>
  <c r="B130" i="1" s="1"/>
  <c r="C131" i="1"/>
  <c r="Q131" i="1"/>
  <c r="R132" i="1"/>
  <c r="G132" i="1"/>
  <c r="H132" i="1" s="1"/>
  <c r="J132" i="1"/>
  <c r="K132" i="1" s="1"/>
  <c r="L132" i="1" s="1"/>
  <c r="M132" i="1" s="1"/>
  <c r="T131" i="1"/>
  <c r="S132" i="1"/>
  <c r="N132" i="1" l="1"/>
  <c r="D133" i="1"/>
  <c r="E133" i="1" s="1"/>
  <c r="F134" i="1" s="1"/>
  <c r="O133" i="1"/>
  <c r="A134" i="1"/>
  <c r="C132" i="1"/>
  <c r="R133" i="1"/>
  <c r="T132" i="1"/>
  <c r="J133" i="1"/>
  <c r="K133" i="1" s="1"/>
  <c r="L133" i="1" s="1"/>
  <c r="M133" i="1" s="1"/>
  <c r="S133" i="1"/>
  <c r="G133" i="1"/>
  <c r="H133" i="1" s="1"/>
  <c r="Q132" i="1"/>
  <c r="P131" i="1"/>
  <c r="B131" i="1" s="1"/>
  <c r="I135" i="1"/>
  <c r="N133" i="1" l="1"/>
  <c r="A135" i="1"/>
  <c r="D134" i="1"/>
  <c r="E134" i="1" s="1"/>
  <c r="F135" i="1" s="1"/>
  <c r="O134" i="1"/>
  <c r="J134" i="1"/>
  <c r="K134" i="1" s="1"/>
  <c r="L134" i="1" s="1"/>
  <c r="M134" i="1" s="1"/>
  <c r="R134" i="1"/>
  <c r="T133" i="1"/>
  <c r="Q133" i="1"/>
  <c r="G134" i="1"/>
  <c r="H134" i="1" s="1"/>
  <c r="S134" i="1"/>
  <c r="I136" i="1"/>
  <c r="C133" i="1"/>
  <c r="P132" i="1"/>
  <c r="B132" i="1" s="1"/>
  <c r="N134" i="1" l="1"/>
  <c r="O135" i="1"/>
  <c r="A136" i="1"/>
  <c r="D135" i="1"/>
  <c r="E135" i="1" s="1"/>
  <c r="F136" i="1" s="1"/>
  <c r="I137" i="1"/>
  <c r="C134" i="1"/>
  <c r="Q134" i="1"/>
  <c r="S135" i="1"/>
  <c r="G135" i="1"/>
  <c r="H135" i="1" s="1"/>
  <c r="R135" i="1"/>
  <c r="J135" i="1"/>
  <c r="K135" i="1" s="1"/>
  <c r="L135" i="1" s="1"/>
  <c r="M135" i="1" s="1"/>
  <c r="T134" i="1"/>
  <c r="P133" i="1"/>
  <c r="B133" i="1" s="1"/>
  <c r="N135" i="1" l="1"/>
  <c r="Q135" i="1"/>
  <c r="S136" i="1"/>
  <c r="G136" i="1"/>
  <c r="H136" i="1" s="1"/>
  <c r="J136" i="1"/>
  <c r="K136" i="1" s="1"/>
  <c r="L136" i="1" s="1"/>
  <c r="M136" i="1" s="1"/>
  <c r="T135" i="1"/>
  <c r="R136" i="1"/>
  <c r="C135" i="1"/>
  <c r="I138" i="1"/>
  <c r="O136" i="1"/>
  <c r="D136" i="1"/>
  <c r="E136" i="1" s="1"/>
  <c r="F137" i="1" s="1"/>
  <c r="A137" i="1"/>
  <c r="P134" i="1"/>
  <c r="B134" i="1" s="1"/>
  <c r="G137" i="1" l="1"/>
  <c r="H137" i="1" s="1"/>
  <c r="J137" i="1"/>
  <c r="K137" i="1" s="1"/>
  <c r="L137" i="1" s="1"/>
  <c r="M137" i="1" s="1"/>
  <c r="T136" i="1"/>
  <c r="Q136" i="1"/>
  <c r="R137" i="1"/>
  <c r="S137" i="1"/>
  <c r="D137" i="1"/>
  <c r="E137" i="1" s="1"/>
  <c r="F138" i="1" s="1"/>
  <c r="A138" i="1"/>
  <c r="O137" i="1"/>
  <c r="I139" i="1"/>
  <c r="P135" i="1"/>
  <c r="B135" i="1" s="1"/>
  <c r="N136" i="1"/>
  <c r="C136" i="1"/>
  <c r="G138" i="1" l="1"/>
  <c r="S138" i="1"/>
  <c r="T137" i="1"/>
  <c r="R138" i="1"/>
  <c r="Q137" i="1"/>
  <c r="J138" i="1"/>
  <c r="K138" i="1" s="1"/>
  <c r="L138" i="1" s="1"/>
  <c r="M138" i="1" s="1"/>
  <c r="N137" i="1"/>
  <c r="C137" i="1"/>
  <c r="I140" i="1"/>
  <c r="P136" i="1"/>
  <c r="B136" i="1" s="1"/>
  <c r="A139" i="1"/>
  <c r="O138" i="1"/>
  <c r="D138" i="1"/>
  <c r="E138" i="1" s="1"/>
  <c r="F139" i="1" s="1"/>
  <c r="H138" i="1"/>
  <c r="P137" i="1" l="1"/>
  <c r="B137" i="1" s="1"/>
  <c r="R139" i="1"/>
  <c r="J139" i="1"/>
  <c r="K139" i="1" s="1"/>
  <c r="L139" i="1" s="1"/>
  <c r="M139" i="1" s="1"/>
  <c r="T138" i="1"/>
  <c r="Q138" i="1"/>
  <c r="S139" i="1"/>
  <c r="G139" i="1"/>
  <c r="H139" i="1" s="1"/>
  <c r="I141" i="1"/>
  <c r="N138" i="1"/>
  <c r="D139" i="1"/>
  <c r="E139" i="1" s="1"/>
  <c r="F140" i="1" s="1"/>
  <c r="O139" i="1"/>
  <c r="A140" i="1"/>
  <c r="C138" i="1"/>
  <c r="N139" i="1" l="1"/>
  <c r="O140" i="1"/>
  <c r="A141" i="1"/>
  <c r="D140" i="1"/>
  <c r="E140" i="1" s="1"/>
  <c r="F141" i="1" s="1"/>
  <c r="P138" i="1"/>
  <c r="B138" i="1" s="1"/>
  <c r="I142" i="1"/>
  <c r="C139" i="1"/>
  <c r="Q139" i="1"/>
  <c r="S140" i="1"/>
  <c r="R140" i="1"/>
  <c r="G140" i="1"/>
  <c r="H140" i="1" s="1"/>
  <c r="J140" i="1"/>
  <c r="K140" i="1" s="1"/>
  <c r="L140" i="1" s="1"/>
  <c r="M140" i="1" s="1"/>
  <c r="T139" i="1"/>
  <c r="N140" i="1" l="1"/>
  <c r="D141" i="1"/>
  <c r="E141" i="1" s="1"/>
  <c r="F142" i="1" s="1"/>
  <c r="O141" i="1"/>
  <c r="A142" i="1"/>
  <c r="I143" i="1"/>
  <c r="G141" i="1"/>
  <c r="H141" i="1" s="1"/>
  <c r="T140" i="1"/>
  <c r="Q140" i="1"/>
  <c r="R141" i="1"/>
  <c r="S141" i="1"/>
  <c r="J141" i="1"/>
  <c r="K141" i="1" s="1"/>
  <c r="L141" i="1" s="1"/>
  <c r="M141" i="1" s="1"/>
  <c r="C140" i="1"/>
  <c r="P139" i="1"/>
  <c r="B139" i="1" s="1"/>
  <c r="N141" i="1" l="1"/>
  <c r="I144" i="1"/>
  <c r="C141" i="1"/>
  <c r="R142" i="1"/>
  <c r="J142" i="1"/>
  <c r="K142" i="1" s="1"/>
  <c r="L142" i="1" s="1"/>
  <c r="M142" i="1" s="1"/>
  <c r="S142" i="1"/>
  <c r="Q141" i="1"/>
  <c r="G142" i="1"/>
  <c r="H142" i="1" s="1"/>
  <c r="T141" i="1"/>
  <c r="D142" i="1"/>
  <c r="E142" i="1" s="1"/>
  <c r="F143" i="1" s="1"/>
  <c r="O142" i="1"/>
  <c r="A143" i="1"/>
  <c r="P140" i="1"/>
  <c r="B140" i="1" s="1"/>
  <c r="N142" i="1" l="1"/>
  <c r="I145" i="1"/>
  <c r="O143" i="1"/>
  <c r="A144" i="1"/>
  <c r="D143" i="1"/>
  <c r="E143" i="1" s="1"/>
  <c r="F144" i="1" s="1"/>
  <c r="G143" i="1"/>
  <c r="H143" i="1" s="1"/>
  <c r="R143" i="1"/>
  <c r="J143" i="1"/>
  <c r="K143" i="1" s="1"/>
  <c r="L143" i="1" s="1"/>
  <c r="M143" i="1" s="1"/>
  <c r="T142" i="1"/>
  <c r="Q142" i="1"/>
  <c r="S143" i="1"/>
  <c r="C142" i="1"/>
  <c r="P141" i="1"/>
  <c r="B141" i="1" s="1"/>
  <c r="N143" i="1" l="1"/>
  <c r="O144" i="1"/>
  <c r="D144" i="1"/>
  <c r="E144" i="1" s="1"/>
  <c r="F145" i="1" s="1"/>
  <c r="A145" i="1"/>
  <c r="I146" i="1"/>
  <c r="Q143" i="1"/>
  <c r="G144" i="1"/>
  <c r="H144" i="1" s="1"/>
  <c r="J144" i="1"/>
  <c r="K144" i="1" s="1"/>
  <c r="L144" i="1" s="1"/>
  <c r="M144" i="1" s="1"/>
  <c r="T143" i="1"/>
  <c r="S144" i="1"/>
  <c r="R144" i="1"/>
  <c r="P142" i="1"/>
  <c r="B142" i="1" s="1"/>
  <c r="C143" i="1"/>
  <c r="I147" i="1" l="1"/>
  <c r="N144" i="1"/>
  <c r="T144" i="1"/>
  <c r="R145" i="1"/>
  <c r="S145" i="1"/>
  <c r="G145" i="1"/>
  <c r="H145" i="1" s="1"/>
  <c r="J145" i="1"/>
  <c r="K145" i="1" s="1"/>
  <c r="L145" i="1" s="1"/>
  <c r="M145" i="1" s="1"/>
  <c r="Q144" i="1"/>
  <c r="C144" i="1"/>
  <c r="D145" i="1"/>
  <c r="E145" i="1" s="1"/>
  <c r="F146" i="1" s="1"/>
  <c r="A146" i="1"/>
  <c r="O145" i="1"/>
  <c r="P143" i="1"/>
  <c r="B143" i="1" s="1"/>
  <c r="N145" i="1" l="1"/>
  <c r="A147" i="1"/>
  <c r="O146" i="1"/>
  <c r="D146" i="1"/>
  <c r="E146" i="1" s="1"/>
  <c r="F147" i="1" s="1"/>
  <c r="J146" i="1"/>
  <c r="K146" i="1" s="1"/>
  <c r="L146" i="1" s="1"/>
  <c r="M146" i="1" s="1"/>
  <c r="Q145" i="1"/>
  <c r="R146" i="1"/>
  <c r="T145" i="1"/>
  <c r="S146" i="1"/>
  <c r="G146" i="1"/>
  <c r="H146" i="1" s="1"/>
  <c r="P144" i="1"/>
  <c r="B144" i="1" s="1"/>
  <c r="C145" i="1"/>
  <c r="I148" i="1"/>
  <c r="N146" i="1" l="1"/>
  <c r="G147" i="1"/>
  <c r="H147" i="1" s="1"/>
  <c r="R147" i="1"/>
  <c r="Q146" i="1"/>
  <c r="S147" i="1"/>
  <c r="J147" i="1"/>
  <c r="K147" i="1" s="1"/>
  <c r="L147" i="1" s="1"/>
  <c r="M147" i="1" s="1"/>
  <c r="T146" i="1"/>
  <c r="I149" i="1"/>
  <c r="D147" i="1"/>
  <c r="E147" i="1" s="1"/>
  <c r="F148" i="1" s="1"/>
  <c r="O147" i="1"/>
  <c r="A148" i="1"/>
  <c r="P145" i="1"/>
  <c r="B145" i="1" s="1"/>
  <c r="C146" i="1"/>
  <c r="N147" i="1" l="1"/>
  <c r="Q147" i="1"/>
  <c r="S148" i="1"/>
  <c r="G148" i="1"/>
  <c r="H148" i="1" s="1"/>
  <c r="R148" i="1"/>
  <c r="J148" i="1"/>
  <c r="K148" i="1" s="1"/>
  <c r="L148" i="1" s="1"/>
  <c r="M148" i="1" s="1"/>
  <c r="T147" i="1"/>
  <c r="I150" i="1"/>
  <c r="C147" i="1"/>
  <c r="O148" i="1"/>
  <c r="A149" i="1"/>
  <c r="D148" i="1"/>
  <c r="E148" i="1" s="1"/>
  <c r="F149" i="1" s="1"/>
  <c r="P146" i="1"/>
  <c r="B146" i="1" s="1"/>
  <c r="R149" i="1" l="1"/>
  <c r="T148" i="1"/>
  <c r="J149" i="1"/>
  <c r="K149" i="1" s="1"/>
  <c r="L149" i="1" s="1"/>
  <c r="M149" i="1" s="1"/>
  <c r="G149" i="1"/>
  <c r="H149" i="1" s="1"/>
  <c r="Q148" i="1"/>
  <c r="S149" i="1"/>
  <c r="N148" i="1"/>
  <c r="D149" i="1"/>
  <c r="E149" i="1" s="1"/>
  <c r="F150" i="1" s="1"/>
  <c r="A150" i="1"/>
  <c r="O149" i="1"/>
  <c r="C148" i="1"/>
  <c r="I151" i="1"/>
  <c r="P147" i="1"/>
  <c r="B147" i="1" s="1"/>
  <c r="P148" i="1" l="1"/>
  <c r="B148" i="1" s="1"/>
  <c r="I152" i="1"/>
  <c r="N149" i="1"/>
  <c r="R150" i="1"/>
  <c r="J150" i="1"/>
  <c r="K150" i="1" s="1"/>
  <c r="L150" i="1" s="1"/>
  <c r="M150" i="1" s="1"/>
  <c r="T149" i="1"/>
  <c r="S150" i="1"/>
  <c r="G150" i="1"/>
  <c r="H150" i="1" s="1"/>
  <c r="Q149" i="1"/>
  <c r="C149" i="1"/>
  <c r="A151" i="1"/>
  <c r="D150" i="1"/>
  <c r="E150" i="1" s="1"/>
  <c r="F151" i="1" s="1"/>
  <c r="O150" i="1"/>
  <c r="N150" i="1" l="1"/>
  <c r="C150" i="1"/>
  <c r="O151" i="1"/>
  <c r="A152" i="1"/>
  <c r="D151" i="1"/>
  <c r="E151" i="1" s="1"/>
  <c r="F152" i="1" s="1"/>
  <c r="I153" i="1"/>
  <c r="G151" i="1"/>
  <c r="H151" i="1" s="1"/>
  <c r="Q150" i="1"/>
  <c r="R151" i="1"/>
  <c r="J151" i="1"/>
  <c r="K151" i="1" s="1"/>
  <c r="L151" i="1" s="1"/>
  <c r="M151" i="1" s="1"/>
  <c r="T150" i="1"/>
  <c r="S151" i="1"/>
  <c r="P149" i="1"/>
  <c r="B149" i="1" s="1"/>
  <c r="N151" i="1" l="1"/>
  <c r="O152" i="1"/>
  <c r="D152" i="1"/>
  <c r="E152" i="1" s="1"/>
  <c r="F153" i="1" s="1"/>
  <c r="A153" i="1"/>
  <c r="C151" i="1"/>
  <c r="I154" i="1"/>
  <c r="Q151" i="1"/>
  <c r="S152" i="1"/>
  <c r="G152" i="1"/>
  <c r="H152" i="1" s="1"/>
  <c r="R152" i="1"/>
  <c r="J152" i="1"/>
  <c r="K152" i="1" s="1"/>
  <c r="L152" i="1" s="1"/>
  <c r="M152" i="1" s="1"/>
  <c r="T151" i="1"/>
  <c r="P150" i="1"/>
  <c r="B150" i="1" s="1"/>
  <c r="N152" i="1" l="1"/>
  <c r="T152" i="1"/>
  <c r="S153" i="1"/>
  <c r="J153" i="1"/>
  <c r="K153" i="1" s="1"/>
  <c r="L153" i="1" s="1"/>
  <c r="M153" i="1" s="1"/>
  <c r="Q152" i="1"/>
  <c r="G153" i="1"/>
  <c r="H153" i="1" s="1"/>
  <c r="R153" i="1"/>
  <c r="D153" i="1"/>
  <c r="E153" i="1" s="1"/>
  <c r="F154" i="1" s="1"/>
  <c r="A154" i="1"/>
  <c r="O153" i="1"/>
  <c r="P151" i="1"/>
  <c r="B151" i="1" s="1"/>
  <c r="I155" i="1"/>
  <c r="C152" i="1"/>
  <c r="N153" i="1" l="1"/>
  <c r="C153" i="1"/>
  <c r="R154" i="1"/>
  <c r="J154" i="1"/>
  <c r="K154" i="1" s="1"/>
  <c r="L154" i="1" s="1"/>
  <c r="M154" i="1" s="1"/>
  <c r="S154" i="1"/>
  <c r="Q153" i="1"/>
  <c r="T153" i="1"/>
  <c r="G154" i="1"/>
  <c r="H154" i="1" s="1"/>
  <c r="I156" i="1"/>
  <c r="O154" i="1"/>
  <c r="A155" i="1"/>
  <c r="D154" i="1"/>
  <c r="E154" i="1" s="1"/>
  <c r="F155" i="1" s="1"/>
  <c r="P152" i="1"/>
  <c r="B152" i="1" s="1"/>
  <c r="N154" i="1" l="1"/>
  <c r="G155" i="1"/>
  <c r="H155" i="1" s="1"/>
  <c r="J155" i="1"/>
  <c r="T154" i="1"/>
  <c r="S155" i="1"/>
  <c r="R155" i="1"/>
  <c r="Q154" i="1"/>
  <c r="C154" i="1"/>
  <c r="I157" i="1"/>
  <c r="A156" i="1"/>
  <c r="D155" i="1"/>
  <c r="E155" i="1" s="1"/>
  <c r="F156" i="1" s="1"/>
  <c r="O155" i="1"/>
  <c r="K155" i="1"/>
  <c r="L155" i="1" s="1"/>
  <c r="M155" i="1" s="1"/>
  <c r="P153" i="1"/>
  <c r="B153" i="1" s="1"/>
  <c r="N155" i="1" l="1"/>
  <c r="O156" i="1"/>
  <c r="A157" i="1"/>
  <c r="D156" i="1"/>
  <c r="E156" i="1" s="1"/>
  <c r="F157" i="1" s="1"/>
  <c r="C155" i="1"/>
  <c r="Q155" i="1"/>
  <c r="S156" i="1"/>
  <c r="G156" i="1"/>
  <c r="H156" i="1" s="1"/>
  <c r="R156" i="1"/>
  <c r="J156" i="1"/>
  <c r="K156" i="1" s="1"/>
  <c r="L156" i="1" s="1"/>
  <c r="M156" i="1" s="1"/>
  <c r="T155" i="1"/>
  <c r="I158" i="1"/>
  <c r="P154" i="1"/>
  <c r="B154" i="1" s="1"/>
  <c r="N156" i="1" l="1"/>
  <c r="I159" i="1"/>
  <c r="C156" i="1"/>
  <c r="T156" i="1"/>
  <c r="Q156" i="1"/>
  <c r="G157" i="1"/>
  <c r="H157" i="1" s="1"/>
  <c r="R157" i="1"/>
  <c r="J157" i="1"/>
  <c r="K157" i="1" s="1"/>
  <c r="L157" i="1" s="1"/>
  <c r="M157" i="1" s="1"/>
  <c r="S157" i="1"/>
  <c r="P155" i="1"/>
  <c r="B155" i="1" s="1"/>
  <c r="D157" i="1"/>
  <c r="E157" i="1" s="1"/>
  <c r="F158" i="1" s="1"/>
  <c r="A158" i="1"/>
  <c r="O157" i="1"/>
  <c r="I160" i="1" l="1"/>
  <c r="N157" i="1"/>
  <c r="J158" i="1"/>
  <c r="K158" i="1" s="1"/>
  <c r="L158" i="1" s="1"/>
  <c r="M158" i="1" s="1"/>
  <c r="R158" i="1"/>
  <c r="Q157" i="1"/>
  <c r="S158" i="1"/>
  <c r="T157" i="1"/>
  <c r="G158" i="1"/>
  <c r="H158" i="1" s="1"/>
  <c r="A159" i="1"/>
  <c r="D158" i="1"/>
  <c r="E158" i="1" s="1"/>
  <c r="F159" i="1" s="1"/>
  <c r="O158" i="1"/>
  <c r="P156" i="1"/>
  <c r="B156" i="1" s="1"/>
  <c r="C157" i="1"/>
  <c r="P157" i="1" l="1"/>
  <c r="B157" i="1" s="1"/>
  <c r="N158" i="1"/>
  <c r="A160" i="1"/>
  <c r="D159" i="1"/>
  <c r="E159" i="1" s="1"/>
  <c r="F160" i="1" s="1"/>
  <c r="O159" i="1"/>
  <c r="C158" i="1"/>
  <c r="S159" i="1"/>
  <c r="Q158" i="1"/>
  <c r="G159" i="1"/>
  <c r="H159" i="1" s="1"/>
  <c r="J159" i="1"/>
  <c r="K159" i="1" s="1"/>
  <c r="L159" i="1" s="1"/>
  <c r="M159" i="1" s="1"/>
  <c r="T158" i="1"/>
  <c r="R159" i="1"/>
  <c r="I161" i="1"/>
  <c r="N159" i="1" l="1"/>
  <c r="I162" i="1"/>
  <c r="C159" i="1"/>
  <c r="O160" i="1"/>
  <c r="D160" i="1"/>
  <c r="E160" i="1" s="1"/>
  <c r="F161" i="1" s="1"/>
  <c r="A161" i="1"/>
  <c r="P158" i="1"/>
  <c r="B158" i="1" s="1"/>
  <c r="Q159" i="1"/>
  <c r="G160" i="1"/>
  <c r="H160" i="1" s="1"/>
  <c r="J160" i="1"/>
  <c r="K160" i="1" s="1"/>
  <c r="L160" i="1" s="1"/>
  <c r="M160" i="1" s="1"/>
  <c r="T159" i="1"/>
  <c r="S160" i="1"/>
  <c r="R160" i="1"/>
  <c r="N160" i="1" l="1"/>
  <c r="C160" i="1"/>
  <c r="S161" i="1"/>
  <c r="T160" i="1"/>
  <c r="G161" i="1"/>
  <c r="H161" i="1" s="1"/>
  <c r="Q160" i="1"/>
  <c r="R161" i="1"/>
  <c r="J161" i="1"/>
  <c r="K161" i="1" s="1"/>
  <c r="L161" i="1" s="1"/>
  <c r="M161" i="1" s="1"/>
  <c r="I163" i="1"/>
  <c r="D161" i="1"/>
  <c r="E161" i="1" s="1"/>
  <c r="F162" i="1" s="1"/>
  <c r="A162" i="1"/>
  <c r="O161" i="1"/>
  <c r="P159" i="1"/>
  <c r="B159" i="1" s="1"/>
  <c r="N161" i="1" l="1"/>
  <c r="R162" i="1"/>
  <c r="J162" i="1"/>
  <c r="K162" i="1" s="1"/>
  <c r="L162" i="1" s="1"/>
  <c r="M162" i="1" s="1"/>
  <c r="Q161" i="1"/>
  <c r="S162" i="1"/>
  <c r="T161" i="1"/>
  <c r="G162" i="1"/>
  <c r="H162" i="1" s="1"/>
  <c r="P160" i="1"/>
  <c r="B160" i="1" s="1"/>
  <c r="C161" i="1"/>
  <c r="O162" i="1"/>
  <c r="A163" i="1"/>
  <c r="D162" i="1"/>
  <c r="E162" i="1" s="1"/>
  <c r="F163" i="1" s="1"/>
  <c r="I164" i="1"/>
  <c r="P161" i="1" l="1"/>
  <c r="B161" i="1" s="1"/>
  <c r="I165" i="1"/>
  <c r="N162" i="1"/>
  <c r="S163" i="1"/>
  <c r="Q162" i="1"/>
  <c r="G163" i="1"/>
  <c r="H163" i="1" s="1"/>
  <c r="R163" i="1"/>
  <c r="J163" i="1"/>
  <c r="K163" i="1" s="1"/>
  <c r="L163" i="1" s="1"/>
  <c r="M163" i="1" s="1"/>
  <c r="T162" i="1"/>
  <c r="D163" i="1"/>
  <c r="E163" i="1" s="1"/>
  <c r="F164" i="1" s="1"/>
  <c r="O163" i="1"/>
  <c r="A164" i="1"/>
  <c r="C162" i="1"/>
  <c r="P162" i="1" l="1"/>
  <c r="B162" i="1" s="1"/>
  <c r="N163" i="1"/>
  <c r="Q163" i="1"/>
  <c r="G164" i="1"/>
  <c r="H164" i="1" s="1"/>
  <c r="S164" i="1"/>
  <c r="J164" i="1"/>
  <c r="K164" i="1" s="1"/>
  <c r="L164" i="1" s="1"/>
  <c r="M164" i="1" s="1"/>
  <c r="T163" i="1"/>
  <c r="R164" i="1"/>
  <c r="I166" i="1"/>
  <c r="C163" i="1"/>
  <c r="O164" i="1"/>
  <c r="A165" i="1"/>
  <c r="D164" i="1"/>
  <c r="E164" i="1" s="1"/>
  <c r="F165" i="1" s="1"/>
  <c r="D165" i="1" l="1"/>
  <c r="E165" i="1" s="1"/>
  <c r="F166" i="1" s="1"/>
  <c r="O165" i="1"/>
  <c r="A166" i="1"/>
  <c r="C164" i="1"/>
  <c r="N164" i="1"/>
  <c r="P164" i="1" s="1"/>
  <c r="S165" i="1"/>
  <c r="T164" i="1"/>
  <c r="J165" i="1"/>
  <c r="K165" i="1" s="1"/>
  <c r="L165" i="1" s="1"/>
  <c r="M165" i="1" s="1"/>
  <c r="G165" i="1"/>
  <c r="H165" i="1" s="1"/>
  <c r="R165" i="1"/>
  <c r="Q164" i="1"/>
  <c r="I167" i="1"/>
  <c r="P163" i="1"/>
  <c r="B163" i="1" s="1"/>
  <c r="N165" i="1" l="1"/>
  <c r="D166" i="1"/>
  <c r="E166" i="1" s="1"/>
  <c r="F167" i="1" s="1"/>
  <c r="O166" i="1"/>
  <c r="A167" i="1"/>
  <c r="I168" i="1"/>
  <c r="C165" i="1"/>
  <c r="B164" i="1"/>
  <c r="G166" i="1"/>
  <c r="H166" i="1" s="1"/>
  <c r="J166" i="1"/>
  <c r="K166" i="1" s="1"/>
  <c r="L166" i="1" s="1"/>
  <c r="M166" i="1" s="1"/>
  <c r="S166" i="1"/>
  <c r="T165" i="1"/>
  <c r="Q165" i="1"/>
  <c r="R166" i="1"/>
  <c r="N166" i="1" l="1"/>
  <c r="I169" i="1"/>
  <c r="C166" i="1"/>
  <c r="O167" i="1"/>
  <c r="A168" i="1"/>
  <c r="D167" i="1"/>
  <c r="E167" i="1" s="1"/>
  <c r="F168" i="1" s="1"/>
  <c r="P165" i="1"/>
  <c r="B165" i="1" s="1"/>
  <c r="R167" i="1"/>
  <c r="Q166" i="1"/>
  <c r="J167" i="1"/>
  <c r="K167" i="1" s="1"/>
  <c r="L167" i="1" s="1"/>
  <c r="M167" i="1" s="1"/>
  <c r="T166" i="1"/>
  <c r="S167" i="1"/>
  <c r="G167" i="1"/>
  <c r="H167" i="1" s="1"/>
  <c r="N167" i="1" l="1"/>
  <c r="O168" i="1"/>
  <c r="A169" i="1"/>
  <c r="D168" i="1"/>
  <c r="E168" i="1" s="1"/>
  <c r="F169" i="1" s="1"/>
  <c r="C167" i="1"/>
  <c r="I170" i="1"/>
  <c r="P166" i="1"/>
  <c r="B166" i="1" s="1"/>
  <c r="Q167" i="1"/>
  <c r="R168" i="1"/>
  <c r="S168" i="1"/>
  <c r="G168" i="1"/>
  <c r="H168" i="1" s="1"/>
  <c r="J168" i="1"/>
  <c r="K168" i="1" s="1"/>
  <c r="L168" i="1" s="1"/>
  <c r="M168" i="1" s="1"/>
  <c r="T167" i="1"/>
  <c r="N168" i="1" l="1"/>
  <c r="D169" i="1"/>
  <c r="E169" i="1" s="1"/>
  <c r="F170" i="1" s="1"/>
  <c r="A170" i="1"/>
  <c r="O169" i="1"/>
  <c r="T168" i="1"/>
  <c r="S169" i="1"/>
  <c r="J169" i="1"/>
  <c r="K169" i="1" s="1"/>
  <c r="L169" i="1" s="1"/>
  <c r="M169" i="1" s="1"/>
  <c r="Q168" i="1"/>
  <c r="G169" i="1"/>
  <c r="H169" i="1" s="1"/>
  <c r="R169" i="1"/>
  <c r="C168" i="1"/>
  <c r="I171" i="1"/>
  <c r="P167" i="1"/>
  <c r="B167" i="1" s="1"/>
  <c r="N169" i="1" l="1"/>
  <c r="O170" i="1"/>
  <c r="A171" i="1"/>
  <c r="D170" i="1"/>
  <c r="E170" i="1" s="1"/>
  <c r="F171" i="1" s="1"/>
  <c r="C169" i="1"/>
  <c r="I172" i="1"/>
  <c r="P168" i="1"/>
  <c r="B168" i="1" s="1"/>
  <c r="J170" i="1"/>
  <c r="K170" i="1" s="1"/>
  <c r="L170" i="1" s="1"/>
  <c r="M170" i="1" s="1"/>
  <c r="G170" i="1"/>
  <c r="H170" i="1" s="1"/>
  <c r="R170" i="1"/>
  <c r="S170" i="1"/>
  <c r="T169" i="1"/>
  <c r="Q169" i="1"/>
  <c r="N170" i="1" l="1"/>
  <c r="C170" i="1"/>
  <c r="I173" i="1"/>
  <c r="A172" i="1"/>
  <c r="D171" i="1"/>
  <c r="E171" i="1" s="1"/>
  <c r="F172" i="1" s="1"/>
  <c r="O171" i="1"/>
  <c r="R171" i="1"/>
  <c r="J171" i="1"/>
  <c r="K171" i="1" s="1"/>
  <c r="L171" i="1" s="1"/>
  <c r="M171" i="1" s="1"/>
  <c r="T170" i="1"/>
  <c r="G171" i="1"/>
  <c r="H171" i="1" s="1"/>
  <c r="Q170" i="1"/>
  <c r="S171" i="1"/>
  <c r="P169" i="1"/>
  <c r="B169" i="1" s="1"/>
  <c r="N171" i="1" l="1"/>
  <c r="C171" i="1"/>
  <c r="O172" i="1"/>
  <c r="A173" i="1"/>
  <c r="D172" i="1"/>
  <c r="E172" i="1" s="1"/>
  <c r="F173" i="1" s="1"/>
  <c r="Q171" i="1"/>
  <c r="S172" i="1"/>
  <c r="J172" i="1"/>
  <c r="K172" i="1" s="1"/>
  <c r="L172" i="1" s="1"/>
  <c r="M172" i="1" s="1"/>
  <c r="T171" i="1"/>
  <c r="R172" i="1"/>
  <c r="G172" i="1"/>
  <c r="H172" i="1" s="1"/>
  <c r="I174" i="1"/>
  <c r="P170" i="1"/>
  <c r="B170" i="1" s="1"/>
  <c r="N172" i="1" l="1"/>
  <c r="T172" i="1"/>
  <c r="Q172" i="1"/>
  <c r="G173" i="1"/>
  <c r="H173" i="1" s="1"/>
  <c r="R173" i="1"/>
  <c r="S173" i="1"/>
  <c r="J173" i="1"/>
  <c r="K173" i="1" s="1"/>
  <c r="L173" i="1" s="1"/>
  <c r="M173" i="1" s="1"/>
  <c r="P171" i="1"/>
  <c r="B171" i="1" s="1"/>
  <c r="I175" i="1"/>
  <c r="D173" i="1"/>
  <c r="E173" i="1" s="1"/>
  <c r="F174" i="1" s="1"/>
  <c r="A174" i="1"/>
  <c r="O173" i="1"/>
  <c r="C172" i="1"/>
  <c r="C173" i="1" l="1"/>
  <c r="D174" i="1"/>
  <c r="E174" i="1" s="1"/>
  <c r="F175" i="1" s="1"/>
  <c r="O174" i="1"/>
  <c r="A175" i="1"/>
  <c r="N173" i="1"/>
  <c r="S174" i="1"/>
  <c r="J174" i="1"/>
  <c r="K174" i="1" s="1"/>
  <c r="L174" i="1" s="1"/>
  <c r="M174" i="1" s="1"/>
  <c r="T173" i="1"/>
  <c r="R174" i="1"/>
  <c r="Q173" i="1"/>
  <c r="G174" i="1"/>
  <c r="H174" i="1" s="1"/>
  <c r="I176" i="1"/>
  <c r="P172" i="1"/>
  <c r="B172" i="1" s="1"/>
  <c r="N174" i="1" l="1"/>
  <c r="S175" i="1"/>
  <c r="J175" i="1"/>
  <c r="K175" i="1" s="1"/>
  <c r="L175" i="1" s="1"/>
  <c r="M175" i="1" s="1"/>
  <c r="T174" i="1"/>
  <c r="G175" i="1"/>
  <c r="H175" i="1" s="1"/>
  <c r="R175" i="1"/>
  <c r="Q174" i="1"/>
  <c r="C174" i="1"/>
  <c r="I177" i="1"/>
  <c r="P173" i="1"/>
  <c r="B173" i="1" s="1"/>
  <c r="A176" i="1"/>
  <c r="O175" i="1"/>
  <c r="D175" i="1"/>
  <c r="E175" i="1" s="1"/>
  <c r="F176" i="1" s="1"/>
  <c r="P174" i="1" l="1"/>
  <c r="B174" i="1" s="1"/>
  <c r="Q175" i="1"/>
  <c r="G176" i="1"/>
  <c r="H176" i="1" s="1"/>
  <c r="J176" i="1"/>
  <c r="K176" i="1" s="1"/>
  <c r="L176" i="1" s="1"/>
  <c r="M176" i="1" s="1"/>
  <c r="T175" i="1"/>
  <c r="R176" i="1"/>
  <c r="S176" i="1"/>
  <c r="N175" i="1"/>
  <c r="I178" i="1"/>
  <c r="O176" i="1"/>
  <c r="A177" i="1"/>
  <c r="D176" i="1"/>
  <c r="E176" i="1" s="1"/>
  <c r="F177" i="1" s="1"/>
  <c r="C175" i="1"/>
  <c r="P175" i="1" l="1"/>
  <c r="B175" i="1" s="1"/>
  <c r="N176" i="1"/>
  <c r="D177" i="1"/>
  <c r="E177" i="1" s="1"/>
  <c r="F178" i="1" s="1"/>
  <c r="A178" i="1"/>
  <c r="O177" i="1"/>
  <c r="I179" i="1"/>
  <c r="C176" i="1"/>
  <c r="J177" i="1"/>
  <c r="K177" i="1" s="1"/>
  <c r="L177" i="1" s="1"/>
  <c r="M177" i="1" s="1"/>
  <c r="T176" i="1"/>
  <c r="G177" i="1"/>
  <c r="H177" i="1" s="1"/>
  <c r="R177" i="1"/>
  <c r="Q176" i="1"/>
  <c r="S177" i="1"/>
  <c r="N177" i="1" l="1"/>
  <c r="I180" i="1"/>
  <c r="O178" i="1"/>
  <c r="D178" i="1"/>
  <c r="E178" i="1" s="1"/>
  <c r="F179" i="1" s="1"/>
  <c r="A179" i="1"/>
  <c r="C177" i="1"/>
  <c r="J178" i="1"/>
  <c r="K178" i="1" s="1"/>
  <c r="L178" i="1" s="1"/>
  <c r="M178" i="1" s="1"/>
  <c r="Q177" i="1"/>
  <c r="S178" i="1"/>
  <c r="R178" i="1"/>
  <c r="G178" i="1"/>
  <c r="P176" i="1"/>
  <c r="B176" i="1" s="1"/>
  <c r="G179" i="1" l="1"/>
  <c r="H179" i="1" s="1"/>
  <c r="H178" i="1"/>
  <c r="N178" i="1" s="1"/>
  <c r="S179" i="1"/>
  <c r="J179" i="1"/>
  <c r="K179" i="1" s="1"/>
  <c r="L179" i="1" s="1"/>
  <c r="M179" i="1" s="1"/>
  <c r="Q178" i="1"/>
  <c r="R179" i="1"/>
  <c r="T178" i="1"/>
  <c r="O179" i="1"/>
  <c r="A180" i="1"/>
  <c r="D179" i="1"/>
  <c r="E179" i="1" s="1"/>
  <c r="F180" i="1" s="1"/>
  <c r="I181" i="1"/>
  <c r="C178" i="1"/>
  <c r="P177" i="1"/>
  <c r="T177" i="1" s="1"/>
  <c r="N179" i="1" l="1"/>
  <c r="P178" i="1"/>
  <c r="B178" i="1" s="1"/>
  <c r="C179" i="1"/>
  <c r="O180" i="1"/>
  <c r="A181" i="1"/>
  <c r="D180" i="1"/>
  <c r="E180" i="1" s="1"/>
  <c r="F181" i="1" s="1"/>
  <c r="I182" i="1"/>
  <c r="S180" i="1"/>
  <c r="T179" i="1"/>
  <c r="J180" i="1"/>
  <c r="K180" i="1" s="1"/>
  <c r="L180" i="1" s="1"/>
  <c r="M180" i="1" s="1"/>
  <c r="R180" i="1"/>
  <c r="Q179" i="1"/>
  <c r="G180" i="1"/>
  <c r="B177" i="1"/>
  <c r="G181" i="1" l="1"/>
  <c r="H181" i="1" s="1"/>
  <c r="I183" i="1"/>
  <c r="C180" i="1"/>
  <c r="R181" i="1"/>
  <c r="T180" i="1"/>
  <c r="Q180" i="1"/>
  <c r="J181" i="1"/>
  <c r="K181" i="1" s="1"/>
  <c r="L181" i="1" s="1"/>
  <c r="M181" i="1" s="1"/>
  <c r="S181" i="1"/>
  <c r="A182" i="1"/>
  <c r="O181" i="1"/>
  <c r="D181" i="1"/>
  <c r="E181" i="1" s="1"/>
  <c r="F182" i="1" s="1"/>
  <c r="H180" i="1"/>
  <c r="N180" i="1" s="1"/>
  <c r="P180" i="1" s="1"/>
  <c r="P179" i="1"/>
  <c r="B179" i="1" s="1"/>
  <c r="N181" i="1" l="1"/>
  <c r="Q181" i="1"/>
  <c r="S182" i="1"/>
  <c r="J182" i="1"/>
  <c r="K182" i="1" s="1"/>
  <c r="L182" i="1" s="1"/>
  <c r="M182" i="1" s="1"/>
  <c r="R182" i="1"/>
  <c r="T181" i="1"/>
  <c r="G182" i="1"/>
  <c r="H182" i="1" s="1"/>
  <c r="I184" i="1"/>
  <c r="C181" i="1"/>
  <c r="B180" i="1"/>
  <c r="O182" i="1"/>
  <c r="D182" i="1"/>
  <c r="E182" i="1" s="1"/>
  <c r="F183" i="1" s="1"/>
  <c r="A183" i="1"/>
  <c r="C182" i="1" l="1"/>
  <c r="P181" i="1"/>
  <c r="B181" i="1" s="1"/>
  <c r="O183" i="1"/>
  <c r="D183" i="1"/>
  <c r="E183" i="1" s="1"/>
  <c r="F184" i="1" s="1"/>
  <c r="A184" i="1"/>
  <c r="I185" i="1"/>
  <c r="N182" i="1"/>
  <c r="P182" i="1" s="1"/>
  <c r="S183" i="1"/>
  <c r="J183" i="1"/>
  <c r="K183" i="1" s="1"/>
  <c r="L183" i="1" s="1"/>
  <c r="M183" i="1" s="1"/>
  <c r="Q182" i="1"/>
  <c r="R183" i="1"/>
  <c r="T182" i="1"/>
  <c r="G183" i="1"/>
  <c r="G184" i="1" l="1"/>
  <c r="H184" i="1" s="1"/>
  <c r="I186" i="1"/>
  <c r="D184" i="1"/>
  <c r="E184" i="1" s="1"/>
  <c r="F185" i="1" s="1"/>
  <c r="A185" i="1"/>
  <c r="O184" i="1"/>
  <c r="R184" i="1"/>
  <c r="T183" i="1"/>
  <c r="S184" i="1"/>
  <c r="J184" i="1"/>
  <c r="K184" i="1" s="1"/>
  <c r="L184" i="1" s="1"/>
  <c r="M184" i="1" s="1"/>
  <c r="Q183" i="1"/>
  <c r="C183" i="1"/>
  <c r="B182" i="1"/>
  <c r="H183" i="1"/>
  <c r="N183" i="1" s="1"/>
  <c r="P183" i="1" l="1"/>
  <c r="B183" i="1" s="1"/>
  <c r="N184" i="1"/>
  <c r="Q184" i="1"/>
  <c r="S185" i="1"/>
  <c r="R185" i="1"/>
  <c r="T184" i="1"/>
  <c r="J185" i="1"/>
  <c r="K185" i="1" s="1"/>
  <c r="L185" i="1" s="1"/>
  <c r="M185" i="1" s="1"/>
  <c r="C184" i="1"/>
  <c r="I187" i="1"/>
  <c r="G185" i="1"/>
  <c r="D185" i="1"/>
  <c r="E185" i="1" s="1"/>
  <c r="F186" i="1" s="1"/>
  <c r="O185" i="1"/>
  <c r="A186" i="1"/>
  <c r="G186" i="1" l="1"/>
  <c r="H186" i="1" s="1"/>
  <c r="D186" i="1"/>
  <c r="E186" i="1" s="1"/>
  <c r="F187" i="1" s="1"/>
  <c r="O186" i="1"/>
  <c r="A187" i="1"/>
  <c r="H185" i="1"/>
  <c r="N185" i="1" s="1"/>
  <c r="R186" i="1"/>
  <c r="Q185" i="1"/>
  <c r="S186" i="1"/>
  <c r="J186" i="1"/>
  <c r="K186" i="1" s="1"/>
  <c r="L186" i="1" s="1"/>
  <c r="M186" i="1" s="1"/>
  <c r="T185" i="1"/>
  <c r="I188" i="1"/>
  <c r="C185" i="1"/>
  <c r="P184" i="1"/>
  <c r="B184" i="1" s="1"/>
  <c r="N186" i="1" l="1"/>
  <c r="Q186" i="1"/>
  <c r="J187" i="1"/>
  <c r="K187" i="1" s="1"/>
  <c r="L187" i="1" s="1"/>
  <c r="M187" i="1" s="1"/>
  <c r="R187" i="1"/>
  <c r="S187" i="1"/>
  <c r="T186" i="1"/>
  <c r="C186" i="1"/>
  <c r="D187" i="1"/>
  <c r="E187" i="1" s="1"/>
  <c r="F188" i="1" s="1"/>
  <c r="A188" i="1"/>
  <c r="O187" i="1"/>
  <c r="I189" i="1"/>
  <c r="P185" i="1"/>
  <c r="B185" i="1" s="1"/>
  <c r="G187" i="1"/>
  <c r="G188" i="1" l="1"/>
  <c r="H188" i="1" s="1"/>
  <c r="R188" i="1"/>
  <c r="Q187" i="1"/>
  <c r="S188" i="1"/>
  <c r="T187" i="1"/>
  <c r="J188" i="1"/>
  <c r="K188" i="1" s="1"/>
  <c r="L188" i="1" s="1"/>
  <c r="M188" i="1" s="1"/>
  <c r="D188" i="1"/>
  <c r="E188" i="1" s="1"/>
  <c r="F189" i="1" s="1"/>
  <c r="A189" i="1"/>
  <c r="O188" i="1"/>
  <c r="C187" i="1"/>
  <c r="I190" i="1"/>
  <c r="H187" i="1"/>
  <c r="N187" i="1" s="1"/>
  <c r="P186" i="1"/>
  <c r="B186" i="1" s="1"/>
  <c r="P187" i="1" l="1"/>
  <c r="B187" i="1" s="1"/>
  <c r="I191" i="1"/>
  <c r="S189" i="1"/>
  <c r="Q188" i="1"/>
  <c r="R189" i="1"/>
  <c r="T188" i="1"/>
  <c r="J189" i="1"/>
  <c r="K189" i="1" s="1"/>
  <c r="L189" i="1" s="1"/>
  <c r="M189" i="1" s="1"/>
  <c r="N188" i="1"/>
  <c r="D189" i="1"/>
  <c r="E189" i="1" s="1"/>
  <c r="F190" i="1" s="1"/>
  <c r="A190" i="1"/>
  <c r="O189" i="1"/>
  <c r="G189" i="1"/>
  <c r="C188" i="1"/>
  <c r="G190" i="1" l="1"/>
  <c r="H190" i="1" s="1"/>
  <c r="Q189" i="1"/>
  <c r="S190" i="1"/>
  <c r="R190" i="1"/>
  <c r="T189" i="1"/>
  <c r="J190" i="1"/>
  <c r="K190" i="1" s="1"/>
  <c r="L190" i="1" s="1"/>
  <c r="M190" i="1" s="1"/>
  <c r="C189" i="1"/>
  <c r="P188" i="1"/>
  <c r="B188" i="1" s="1"/>
  <c r="H189" i="1"/>
  <c r="N189" i="1" s="1"/>
  <c r="D190" i="1"/>
  <c r="E190" i="1" s="1"/>
  <c r="F191" i="1" s="1"/>
  <c r="A191" i="1"/>
  <c r="O190" i="1"/>
  <c r="I192" i="1"/>
  <c r="P189" i="1" l="1"/>
  <c r="N190" i="1"/>
  <c r="G191" i="1"/>
  <c r="H191" i="1" s="1"/>
  <c r="C190" i="1"/>
  <c r="B189" i="1"/>
  <c r="I193" i="1"/>
  <c r="Q190" i="1"/>
  <c r="R191" i="1"/>
  <c r="J191" i="1"/>
  <c r="K191" i="1" s="1"/>
  <c r="L191" i="1" s="1"/>
  <c r="M191" i="1" s="1"/>
  <c r="T190" i="1"/>
  <c r="S191" i="1"/>
  <c r="D191" i="1"/>
  <c r="E191" i="1" s="1"/>
  <c r="F192" i="1" s="1"/>
  <c r="A192" i="1"/>
  <c r="O191" i="1"/>
  <c r="C191" i="1" l="1"/>
  <c r="D192" i="1"/>
  <c r="E192" i="1" s="1"/>
  <c r="F193" i="1" s="1"/>
  <c r="A193" i="1"/>
  <c r="O192" i="1"/>
  <c r="I194" i="1"/>
  <c r="N191" i="1"/>
  <c r="P191" i="1" s="1"/>
  <c r="P190" i="1"/>
  <c r="B190" i="1" s="1"/>
  <c r="Q191" i="1"/>
  <c r="T191" i="1"/>
  <c r="R192" i="1"/>
  <c r="J192" i="1"/>
  <c r="K192" i="1" s="1"/>
  <c r="L192" i="1" s="1"/>
  <c r="M192" i="1" s="1"/>
  <c r="S192" i="1"/>
  <c r="G192" i="1"/>
  <c r="H192" i="1" s="1"/>
  <c r="G193" i="1" l="1"/>
  <c r="H193" i="1" s="1"/>
  <c r="N192" i="1"/>
  <c r="S193" i="1"/>
  <c r="Q192" i="1"/>
  <c r="T192" i="1"/>
  <c r="R193" i="1"/>
  <c r="J193" i="1"/>
  <c r="K193" i="1" s="1"/>
  <c r="L193" i="1" s="1"/>
  <c r="M193" i="1" s="1"/>
  <c r="I195" i="1"/>
  <c r="D193" i="1"/>
  <c r="E193" i="1" s="1"/>
  <c r="F194" i="1" s="1"/>
  <c r="A194" i="1"/>
  <c r="O193" i="1"/>
  <c r="C192" i="1"/>
  <c r="B191" i="1"/>
  <c r="N193" i="1" l="1"/>
  <c r="C193" i="1"/>
  <c r="D194" i="1"/>
  <c r="E194" i="1" s="1"/>
  <c r="F195" i="1" s="1"/>
  <c r="O194" i="1"/>
  <c r="A195" i="1"/>
  <c r="I196" i="1"/>
  <c r="P192" i="1"/>
  <c r="B192" i="1" s="1"/>
  <c r="Q193" i="1"/>
  <c r="R194" i="1"/>
  <c r="T193" i="1"/>
  <c r="S194" i="1"/>
  <c r="J194" i="1"/>
  <c r="K194" i="1" s="1"/>
  <c r="L194" i="1" s="1"/>
  <c r="M194" i="1" s="1"/>
  <c r="G194" i="1"/>
  <c r="G195" i="1" l="1"/>
  <c r="H195" i="1" s="1"/>
  <c r="H194" i="1"/>
  <c r="N194" i="1" s="1"/>
  <c r="D195" i="1"/>
  <c r="E195" i="1" s="1"/>
  <c r="F196" i="1" s="1"/>
  <c r="A196" i="1"/>
  <c r="O195" i="1"/>
  <c r="I197" i="1"/>
  <c r="Q194" i="1"/>
  <c r="T194" i="1"/>
  <c r="S195" i="1"/>
  <c r="R195" i="1"/>
  <c r="J195" i="1"/>
  <c r="K195" i="1" s="1"/>
  <c r="L195" i="1" s="1"/>
  <c r="M195" i="1" s="1"/>
  <c r="C194" i="1"/>
  <c r="P193" i="1"/>
  <c r="B193" i="1" s="1"/>
  <c r="N195" i="1" l="1"/>
  <c r="P194" i="1"/>
  <c r="B194" i="1" s="1"/>
  <c r="Q195" i="1"/>
  <c r="T195" i="1"/>
  <c r="S196" i="1"/>
  <c r="R196" i="1"/>
  <c r="J196" i="1"/>
  <c r="K196" i="1" s="1"/>
  <c r="L196" i="1" s="1"/>
  <c r="M196" i="1" s="1"/>
  <c r="G196" i="1"/>
  <c r="H196" i="1" s="1"/>
  <c r="C195" i="1"/>
  <c r="I198" i="1"/>
  <c r="D196" i="1"/>
  <c r="E196" i="1" s="1"/>
  <c r="F197" i="1" s="1"/>
  <c r="A197" i="1"/>
  <c r="O196" i="1"/>
  <c r="C196" i="1" l="1"/>
  <c r="G197" i="1"/>
  <c r="P195" i="1"/>
  <c r="B195" i="1" s="1"/>
  <c r="N196" i="1"/>
  <c r="R197" i="1"/>
  <c r="T196" i="1"/>
  <c r="Q196" i="1"/>
  <c r="S197" i="1"/>
  <c r="J197" i="1"/>
  <c r="K197" i="1" s="1"/>
  <c r="L197" i="1" s="1"/>
  <c r="M197" i="1" s="1"/>
  <c r="I199" i="1"/>
  <c r="D197" i="1"/>
  <c r="E197" i="1" s="1"/>
  <c r="F198" i="1" s="1"/>
  <c r="A198" i="1"/>
  <c r="O197" i="1"/>
  <c r="I200" i="1" l="1"/>
  <c r="C197" i="1"/>
  <c r="G198" i="1"/>
  <c r="H198" i="1" s="1"/>
  <c r="T197" i="1"/>
  <c r="R198" i="1"/>
  <c r="J198" i="1"/>
  <c r="K198" i="1" s="1"/>
  <c r="L198" i="1" s="1"/>
  <c r="M198" i="1" s="1"/>
  <c r="Q197" i="1"/>
  <c r="S198" i="1"/>
  <c r="D198" i="1"/>
  <c r="E198" i="1" s="1"/>
  <c r="F199" i="1" s="1"/>
  <c r="O198" i="1"/>
  <c r="A199" i="1"/>
  <c r="H197" i="1"/>
  <c r="N197" i="1" s="1"/>
  <c r="P197" i="1" s="1"/>
  <c r="P196" i="1"/>
  <c r="B196" i="1" s="1"/>
  <c r="T198" i="1" l="1"/>
  <c r="R199" i="1"/>
  <c r="J199" i="1"/>
  <c r="K199" i="1" s="1"/>
  <c r="L199" i="1" s="1"/>
  <c r="M199" i="1" s="1"/>
  <c r="S199" i="1"/>
  <c r="Q198" i="1"/>
  <c r="C198" i="1"/>
  <c r="B197" i="1"/>
  <c r="I201" i="1"/>
  <c r="G199" i="1"/>
  <c r="N198" i="1"/>
  <c r="D199" i="1"/>
  <c r="E199" i="1" s="1"/>
  <c r="F200" i="1" s="1"/>
  <c r="A200" i="1"/>
  <c r="O199" i="1"/>
  <c r="G200" i="1" l="1"/>
  <c r="H200" i="1" s="1"/>
  <c r="D200" i="1"/>
  <c r="E200" i="1" s="1"/>
  <c r="F201" i="1" s="1"/>
  <c r="A201" i="1"/>
  <c r="O200" i="1"/>
  <c r="H199" i="1"/>
  <c r="N199" i="1" s="1"/>
  <c r="C199" i="1"/>
  <c r="R200" i="1"/>
  <c r="T199" i="1"/>
  <c r="J200" i="1"/>
  <c r="K200" i="1" s="1"/>
  <c r="L200" i="1" s="1"/>
  <c r="M200" i="1" s="1"/>
  <c r="S200" i="1"/>
  <c r="Q199" i="1"/>
  <c r="P198" i="1"/>
  <c r="B198" i="1" s="1"/>
  <c r="I202" i="1"/>
  <c r="G201" i="1" l="1"/>
  <c r="H201" i="1" s="1"/>
  <c r="N200" i="1"/>
  <c r="I203" i="1"/>
  <c r="D201" i="1"/>
  <c r="E201" i="1" s="1"/>
  <c r="F202" i="1" s="1"/>
  <c r="A202" i="1"/>
  <c r="O201" i="1"/>
  <c r="C200" i="1"/>
  <c r="T200" i="1"/>
  <c r="Q200" i="1"/>
  <c r="S201" i="1"/>
  <c r="J201" i="1"/>
  <c r="K201" i="1" s="1"/>
  <c r="L201" i="1" s="1"/>
  <c r="M201" i="1" s="1"/>
  <c r="R201" i="1"/>
  <c r="P199" i="1"/>
  <c r="B199" i="1" s="1"/>
  <c r="G202" i="1" l="1"/>
  <c r="H202" i="1" s="1"/>
  <c r="C201" i="1"/>
  <c r="D202" i="1"/>
  <c r="E202" i="1" s="1"/>
  <c r="F203" i="1" s="1"/>
  <c r="O202" i="1"/>
  <c r="A203" i="1"/>
  <c r="N201" i="1"/>
  <c r="P200" i="1"/>
  <c r="B200" i="1" s="1"/>
  <c r="T201" i="1"/>
  <c r="R202" i="1"/>
  <c r="J202" i="1"/>
  <c r="K202" i="1" s="1"/>
  <c r="L202" i="1" s="1"/>
  <c r="M202" i="1" s="1"/>
  <c r="Q201" i="1"/>
  <c r="S202" i="1"/>
  <c r="I204" i="1"/>
  <c r="P201" i="1" l="1"/>
  <c r="B201" i="1" s="1"/>
  <c r="I205" i="1"/>
  <c r="D203" i="1"/>
  <c r="E203" i="1" s="1"/>
  <c r="F204" i="1" s="1"/>
  <c r="A204" i="1"/>
  <c r="O203" i="1"/>
  <c r="N202" i="1"/>
  <c r="R203" i="1"/>
  <c r="T202" i="1"/>
  <c r="J203" i="1"/>
  <c r="K203" i="1" s="1"/>
  <c r="L203" i="1" s="1"/>
  <c r="M203" i="1" s="1"/>
  <c r="Q202" i="1"/>
  <c r="S203" i="1"/>
  <c r="C202" i="1"/>
  <c r="G203" i="1"/>
  <c r="G204" i="1" l="1"/>
  <c r="H204" i="1" s="1"/>
  <c r="R204" i="1"/>
  <c r="S204" i="1"/>
  <c r="T203" i="1"/>
  <c r="Q203" i="1"/>
  <c r="J204" i="1"/>
  <c r="K204" i="1" s="1"/>
  <c r="L204" i="1" s="1"/>
  <c r="M204" i="1" s="1"/>
  <c r="C203" i="1"/>
  <c r="D204" i="1"/>
  <c r="E204" i="1" s="1"/>
  <c r="F205" i="1" s="1"/>
  <c r="A205" i="1"/>
  <c r="O204" i="1"/>
  <c r="I206" i="1"/>
  <c r="P202" i="1"/>
  <c r="B202" i="1" s="1"/>
  <c r="H203" i="1"/>
  <c r="N203" i="1" s="1"/>
  <c r="G205" i="1" l="1"/>
  <c r="H205" i="1" s="1"/>
  <c r="P203" i="1"/>
  <c r="B203" i="1" s="1"/>
  <c r="N204" i="1"/>
  <c r="C204" i="1"/>
  <c r="I207" i="1"/>
  <c r="D205" i="1"/>
  <c r="E205" i="1" s="1"/>
  <c r="F206" i="1" s="1"/>
  <c r="A206" i="1"/>
  <c r="O205" i="1"/>
  <c r="T204" i="1"/>
  <c r="Q204" i="1"/>
  <c r="S205" i="1"/>
  <c r="R205" i="1"/>
  <c r="J205" i="1"/>
  <c r="K205" i="1" s="1"/>
  <c r="L205" i="1" s="1"/>
  <c r="M205" i="1" s="1"/>
  <c r="N205" i="1" l="1"/>
  <c r="S206" i="1"/>
  <c r="R206" i="1"/>
  <c r="T205" i="1"/>
  <c r="J206" i="1"/>
  <c r="K206" i="1" s="1"/>
  <c r="L206" i="1" s="1"/>
  <c r="M206" i="1" s="1"/>
  <c r="Q205" i="1"/>
  <c r="I208" i="1"/>
  <c r="C205" i="1"/>
  <c r="D206" i="1"/>
  <c r="E206" i="1" s="1"/>
  <c r="F207" i="1" s="1"/>
  <c r="A207" i="1"/>
  <c r="O206" i="1"/>
  <c r="P204" i="1"/>
  <c r="B204" i="1" s="1"/>
  <c r="G206" i="1"/>
  <c r="G207" i="1" l="1"/>
  <c r="H207" i="1" s="1"/>
  <c r="D207" i="1"/>
  <c r="E207" i="1" s="1"/>
  <c r="F208" i="1" s="1"/>
  <c r="A208" i="1"/>
  <c r="O207" i="1"/>
  <c r="I209" i="1"/>
  <c r="R207" i="1"/>
  <c r="T206" i="1"/>
  <c r="S207" i="1"/>
  <c r="J207" i="1"/>
  <c r="K207" i="1" s="1"/>
  <c r="L207" i="1" s="1"/>
  <c r="M207" i="1" s="1"/>
  <c r="Q206" i="1"/>
  <c r="H206" i="1"/>
  <c r="N206" i="1" s="1"/>
  <c r="C206" i="1"/>
  <c r="P205" i="1"/>
  <c r="B205" i="1" s="1"/>
  <c r="N207" i="1" l="1"/>
  <c r="P206" i="1"/>
  <c r="B206" i="1" s="1"/>
  <c r="R208" i="1"/>
  <c r="T207" i="1"/>
  <c r="S208" i="1"/>
  <c r="J208" i="1"/>
  <c r="K208" i="1" s="1"/>
  <c r="L208" i="1" s="1"/>
  <c r="M208" i="1" s="1"/>
  <c r="Q207" i="1"/>
  <c r="G208" i="1"/>
  <c r="H208" i="1" s="1"/>
  <c r="C207" i="1"/>
  <c r="I210" i="1"/>
  <c r="D208" i="1"/>
  <c r="E208" i="1" s="1"/>
  <c r="F209" i="1" s="1"/>
  <c r="A209" i="1"/>
  <c r="O208" i="1"/>
  <c r="N208" i="1" l="1"/>
  <c r="C208" i="1"/>
  <c r="S209" i="1"/>
  <c r="R209" i="1"/>
  <c r="T208" i="1"/>
  <c r="Q208" i="1"/>
  <c r="J209" i="1"/>
  <c r="K209" i="1" s="1"/>
  <c r="L209" i="1" s="1"/>
  <c r="M209" i="1" s="1"/>
  <c r="I211" i="1"/>
  <c r="D209" i="1"/>
  <c r="E209" i="1" s="1"/>
  <c r="F210" i="1" s="1"/>
  <c r="O209" i="1"/>
  <c r="A210" i="1"/>
  <c r="G209" i="1"/>
  <c r="P207" i="1"/>
  <c r="B207" i="1" s="1"/>
  <c r="G210" i="1" l="1"/>
  <c r="H210" i="1" s="1"/>
  <c r="D210" i="1"/>
  <c r="E210" i="1" s="1"/>
  <c r="F211" i="1" s="1"/>
  <c r="O210" i="1"/>
  <c r="A211" i="1"/>
  <c r="I212" i="1"/>
  <c r="C209" i="1"/>
  <c r="H209" i="1"/>
  <c r="N209" i="1" s="1"/>
  <c r="S210" i="1"/>
  <c r="R210" i="1"/>
  <c r="T209" i="1"/>
  <c r="J210" i="1"/>
  <c r="K210" i="1" s="1"/>
  <c r="L210" i="1" s="1"/>
  <c r="M210" i="1" s="1"/>
  <c r="Q209" i="1"/>
  <c r="P208" i="1"/>
  <c r="B208" i="1" s="1"/>
  <c r="P209" i="1" l="1"/>
  <c r="B209" i="1" s="1"/>
  <c r="N210" i="1"/>
  <c r="C210" i="1"/>
  <c r="D211" i="1"/>
  <c r="E211" i="1" s="1"/>
  <c r="F212" i="1" s="1"/>
  <c r="A212" i="1"/>
  <c r="O211" i="1"/>
  <c r="R211" i="1"/>
  <c r="T210" i="1"/>
  <c r="S211" i="1"/>
  <c r="J211" i="1"/>
  <c r="K211" i="1" s="1"/>
  <c r="L211" i="1" s="1"/>
  <c r="M211" i="1" s="1"/>
  <c r="Q210" i="1"/>
  <c r="I213" i="1"/>
  <c r="G211" i="1"/>
  <c r="H211" i="1" s="1"/>
  <c r="T211" i="1" l="1"/>
  <c r="S212" i="1"/>
  <c r="Q211" i="1"/>
  <c r="R212" i="1"/>
  <c r="J212" i="1"/>
  <c r="K212" i="1" s="1"/>
  <c r="L212" i="1" s="1"/>
  <c r="M212" i="1" s="1"/>
  <c r="N211" i="1"/>
  <c r="G212" i="1"/>
  <c r="H212" i="1" s="1"/>
  <c r="D212" i="1"/>
  <c r="E212" i="1" s="1"/>
  <c r="F213" i="1" s="1"/>
  <c r="O212" i="1"/>
  <c r="A213" i="1"/>
  <c r="C211" i="1"/>
  <c r="I214" i="1"/>
  <c r="P210" i="1"/>
  <c r="B210" i="1" s="1"/>
  <c r="C212" i="1" l="1"/>
  <c r="G213" i="1"/>
  <c r="P211" i="1"/>
  <c r="B211" i="1" s="1"/>
  <c r="I215" i="1"/>
  <c r="D213" i="1"/>
  <c r="E213" i="1" s="1"/>
  <c r="F214" i="1" s="1"/>
  <c r="A214" i="1"/>
  <c r="O213" i="1"/>
  <c r="N212" i="1"/>
  <c r="T212" i="1"/>
  <c r="Q212" i="1"/>
  <c r="R213" i="1"/>
  <c r="S213" i="1"/>
  <c r="J213" i="1"/>
  <c r="K213" i="1" s="1"/>
  <c r="L213" i="1" s="1"/>
  <c r="M213" i="1" s="1"/>
  <c r="P212" i="1" l="1"/>
  <c r="B212" i="1" s="1"/>
  <c r="S214" i="1"/>
  <c r="T213" i="1"/>
  <c r="J214" i="1"/>
  <c r="K214" i="1" s="1"/>
  <c r="L214" i="1" s="1"/>
  <c r="M214" i="1" s="1"/>
  <c r="Q213" i="1"/>
  <c r="R214" i="1"/>
  <c r="G214" i="1"/>
  <c r="H214" i="1" s="1"/>
  <c r="I216" i="1"/>
  <c r="D214" i="1"/>
  <c r="E214" i="1" s="1"/>
  <c r="F215" i="1" s="1"/>
  <c r="O214" i="1"/>
  <c r="A215" i="1"/>
  <c r="C213" i="1"/>
  <c r="H213" i="1"/>
  <c r="N213" i="1" s="1"/>
  <c r="P213" i="1" s="1"/>
  <c r="N214" i="1" l="1"/>
  <c r="D215" i="1"/>
  <c r="E215" i="1" s="1"/>
  <c r="F216" i="1" s="1"/>
  <c r="A216" i="1"/>
  <c r="O215" i="1"/>
  <c r="I217" i="1"/>
  <c r="G215" i="1"/>
  <c r="C214" i="1"/>
  <c r="B213" i="1"/>
  <c r="R215" i="1"/>
  <c r="J215" i="1"/>
  <c r="K215" i="1" s="1"/>
  <c r="L215" i="1" s="1"/>
  <c r="M215" i="1" s="1"/>
  <c r="T214" i="1"/>
  <c r="S215" i="1"/>
  <c r="Q214" i="1"/>
  <c r="G216" i="1" l="1"/>
  <c r="H216" i="1" s="1"/>
  <c r="D216" i="1"/>
  <c r="E216" i="1" s="1"/>
  <c r="F217" i="1" s="1"/>
  <c r="A217" i="1"/>
  <c r="O216" i="1"/>
  <c r="I218" i="1"/>
  <c r="J216" i="1"/>
  <c r="K216" i="1" s="1"/>
  <c r="L216" i="1" s="1"/>
  <c r="M216" i="1" s="1"/>
  <c r="T215" i="1"/>
  <c r="S216" i="1"/>
  <c r="R216" i="1"/>
  <c r="Q215" i="1"/>
  <c r="P214" i="1"/>
  <c r="B214" i="1" s="1"/>
  <c r="C215" i="1"/>
  <c r="H215" i="1"/>
  <c r="N215" i="1" s="1"/>
  <c r="P215" i="1" l="1"/>
  <c r="B215" i="1" s="1"/>
  <c r="N216" i="1"/>
  <c r="I219" i="1"/>
  <c r="D217" i="1"/>
  <c r="E217" i="1" s="1"/>
  <c r="F218" i="1" s="1"/>
  <c r="O217" i="1"/>
  <c r="A218" i="1"/>
  <c r="C216" i="1"/>
  <c r="J217" i="1"/>
  <c r="K217" i="1" s="1"/>
  <c r="L217" i="1" s="1"/>
  <c r="M217" i="1" s="1"/>
  <c r="T216" i="1"/>
  <c r="Q216" i="1"/>
  <c r="S217" i="1"/>
  <c r="R217" i="1"/>
  <c r="G217" i="1"/>
  <c r="H217" i="1" s="1"/>
  <c r="N217" i="1" l="1"/>
  <c r="R218" i="1"/>
  <c r="J218" i="1"/>
  <c r="K218" i="1" s="1"/>
  <c r="L218" i="1" s="1"/>
  <c r="M218" i="1" s="1"/>
  <c r="T217" i="1"/>
  <c r="S218" i="1"/>
  <c r="Q217" i="1"/>
  <c r="D218" i="1"/>
  <c r="E218" i="1" s="1"/>
  <c r="F219" i="1" s="1"/>
  <c r="A219" i="1"/>
  <c r="O218" i="1"/>
  <c r="I220" i="1"/>
  <c r="G218" i="1"/>
  <c r="C217" i="1"/>
  <c r="P216" i="1"/>
  <c r="B216" i="1" s="1"/>
  <c r="G219" i="1" l="1"/>
  <c r="H219" i="1" s="1"/>
  <c r="J219" i="1"/>
  <c r="T218" i="1"/>
  <c r="R219" i="1"/>
  <c r="S219" i="1"/>
  <c r="Q218" i="1"/>
  <c r="H218" i="1"/>
  <c r="N218" i="1" s="1"/>
  <c r="C218" i="1"/>
  <c r="I221" i="1"/>
  <c r="A220" i="1"/>
  <c r="D219" i="1"/>
  <c r="E219" i="1" s="1"/>
  <c r="F220" i="1" s="1"/>
  <c r="O219" i="1"/>
  <c r="K219" i="1"/>
  <c r="L219" i="1" s="1"/>
  <c r="M219" i="1" s="1"/>
  <c r="P217" i="1"/>
  <c r="B217" i="1" s="1"/>
  <c r="G220" i="1" l="1"/>
  <c r="H220" i="1" s="1"/>
  <c r="N219" i="1"/>
  <c r="P218" i="1"/>
  <c r="B218" i="1" s="1"/>
  <c r="I222" i="1"/>
  <c r="C219" i="1"/>
  <c r="A221" i="1"/>
  <c r="D220" i="1"/>
  <c r="E220" i="1" s="1"/>
  <c r="F221" i="1" s="1"/>
  <c r="O220" i="1"/>
  <c r="J220" i="1"/>
  <c r="K220" i="1" s="1"/>
  <c r="L220" i="1" s="1"/>
  <c r="M220" i="1" s="1"/>
  <c r="T219" i="1"/>
  <c r="Q219" i="1"/>
  <c r="S220" i="1"/>
  <c r="R220" i="1"/>
  <c r="G221" i="1" l="1"/>
  <c r="H221" i="1" s="1"/>
  <c r="N220" i="1"/>
  <c r="D221" i="1"/>
  <c r="E221" i="1" s="1"/>
  <c r="F222" i="1" s="1"/>
  <c r="O221" i="1"/>
  <c r="A222" i="1"/>
  <c r="I223" i="1"/>
  <c r="J221" i="1"/>
  <c r="K221" i="1" s="1"/>
  <c r="L221" i="1" s="1"/>
  <c r="M221" i="1" s="1"/>
  <c r="T220" i="1"/>
  <c r="R221" i="1"/>
  <c r="S221" i="1"/>
  <c r="Q220" i="1"/>
  <c r="C220" i="1"/>
  <c r="P219" i="1"/>
  <c r="B219" i="1" s="1"/>
  <c r="G222" i="1" l="1"/>
  <c r="H222" i="1" s="1"/>
  <c r="D222" i="1"/>
  <c r="E222" i="1" s="1"/>
  <c r="F223" i="1" s="1"/>
  <c r="A223" i="1"/>
  <c r="O222" i="1"/>
  <c r="N221" i="1"/>
  <c r="C221" i="1"/>
  <c r="I224" i="1"/>
  <c r="S222" i="1"/>
  <c r="J222" i="1"/>
  <c r="K222" i="1" s="1"/>
  <c r="L222" i="1" s="1"/>
  <c r="M222" i="1" s="1"/>
  <c r="T221" i="1"/>
  <c r="Q221" i="1"/>
  <c r="R222" i="1"/>
  <c r="P220" i="1"/>
  <c r="B220" i="1" s="1"/>
  <c r="P221" i="1" l="1"/>
  <c r="B221" i="1" s="1"/>
  <c r="I225" i="1"/>
  <c r="C222" i="1"/>
  <c r="N222" i="1"/>
  <c r="A224" i="1"/>
  <c r="D223" i="1"/>
  <c r="E223" i="1" s="1"/>
  <c r="F224" i="1" s="1"/>
  <c r="O223" i="1"/>
  <c r="J223" i="1"/>
  <c r="K223" i="1" s="1"/>
  <c r="L223" i="1" s="1"/>
  <c r="M223" i="1" s="1"/>
  <c r="T222" i="1"/>
  <c r="S223" i="1"/>
  <c r="Q222" i="1"/>
  <c r="R223" i="1"/>
  <c r="G223" i="1"/>
  <c r="G224" i="1" l="1"/>
  <c r="H224" i="1" s="1"/>
  <c r="C223" i="1"/>
  <c r="J224" i="1"/>
  <c r="K224" i="1" s="1"/>
  <c r="L224" i="1" s="1"/>
  <c r="M224" i="1" s="1"/>
  <c r="T223" i="1"/>
  <c r="R224" i="1"/>
  <c r="S224" i="1"/>
  <c r="Q223" i="1"/>
  <c r="I226" i="1"/>
  <c r="P222" i="1"/>
  <c r="B222" i="1" s="1"/>
  <c r="D224" i="1"/>
  <c r="E224" i="1" s="1"/>
  <c r="F225" i="1" s="1"/>
  <c r="O224" i="1"/>
  <c r="A225" i="1"/>
  <c r="H223" i="1"/>
  <c r="N223" i="1" s="1"/>
  <c r="P223" i="1" s="1"/>
  <c r="N224" i="1" l="1"/>
  <c r="A226" i="1"/>
  <c r="D225" i="1"/>
  <c r="E225" i="1" s="1"/>
  <c r="F226" i="1" s="1"/>
  <c r="O225" i="1"/>
  <c r="J225" i="1"/>
  <c r="K225" i="1" s="1"/>
  <c r="L225" i="1" s="1"/>
  <c r="M225" i="1" s="1"/>
  <c r="T224" i="1"/>
  <c r="S225" i="1"/>
  <c r="Q224" i="1"/>
  <c r="R225" i="1"/>
  <c r="C224" i="1"/>
  <c r="B223" i="1"/>
  <c r="I227" i="1"/>
  <c r="G225" i="1"/>
  <c r="G226" i="1" l="1"/>
  <c r="H226" i="1" s="1"/>
  <c r="J226" i="1"/>
  <c r="K226" i="1" s="1"/>
  <c r="L226" i="1" s="1"/>
  <c r="M226" i="1" s="1"/>
  <c r="T225" i="1"/>
  <c r="Q225" i="1"/>
  <c r="S226" i="1"/>
  <c r="R226" i="1"/>
  <c r="C225" i="1"/>
  <c r="I228" i="1"/>
  <c r="H225" i="1"/>
  <c r="N225" i="1" s="1"/>
  <c r="D226" i="1"/>
  <c r="E226" i="1" s="1"/>
  <c r="F227" i="1" s="1"/>
  <c r="A227" i="1"/>
  <c r="O226" i="1"/>
  <c r="P224" i="1"/>
  <c r="B224" i="1" s="1"/>
  <c r="P225" i="1" l="1"/>
  <c r="N226" i="1"/>
  <c r="J227" i="1"/>
  <c r="K227" i="1" s="1"/>
  <c r="L227" i="1" s="1"/>
  <c r="M227" i="1" s="1"/>
  <c r="T226" i="1"/>
  <c r="R227" i="1"/>
  <c r="Q226" i="1"/>
  <c r="S227" i="1"/>
  <c r="C226" i="1"/>
  <c r="B225" i="1"/>
  <c r="D227" i="1"/>
  <c r="E227" i="1" s="1"/>
  <c r="F228" i="1" s="1"/>
  <c r="A228" i="1"/>
  <c r="O227" i="1"/>
  <c r="I229" i="1"/>
  <c r="G227" i="1"/>
  <c r="G228" i="1" l="1"/>
  <c r="H228" i="1" s="1"/>
  <c r="D228" i="1"/>
  <c r="E228" i="1" s="1"/>
  <c r="F229" i="1" s="1"/>
  <c r="O228" i="1"/>
  <c r="A229" i="1"/>
  <c r="H227" i="1"/>
  <c r="N227" i="1" s="1"/>
  <c r="I230" i="1"/>
  <c r="J228" i="1"/>
  <c r="K228" i="1" s="1"/>
  <c r="L228" i="1" s="1"/>
  <c r="M228" i="1" s="1"/>
  <c r="T227" i="1"/>
  <c r="S228" i="1"/>
  <c r="R228" i="1"/>
  <c r="Q227" i="1"/>
  <c r="C227" i="1"/>
  <c r="P226" i="1"/>
  <c r="B226" i="1" s="1"/>
  <c r="G229" i="1" l="1"/>
  <c r="H229" i="1" s="1"/>
  <c r="N228" i="1"/>
  <c r="P227" i="1"/>
  <c r="B227" i="1" s="1"/>
  <c r="I231" i="1"/>
  <c r="A230" i="1"/>
  <c r="D229" i="1"/>
  <c r="E229" i="1" s="1"/>
  <c r="F230" i="1" s="1"/>
  <c r="O229" i="1"/>
  <c r="J229" i="1"/>
  <c r="K229" i="1" s="1"/>
  <c r="L229" i="1" s="1"/>
  <c r="M229" i="1" s="1"/>
  <c r="T228" i="1"/>
  <c r="R229" i="1"/>
  <c r="Q228" i="1"/>
  <c r="S229" i="1"/>
  <c r="C228" i="1"/>
  <c r="N229" i="1" l="1"/>
  <c r="D230" i="1"/>
  <c r="E230" i="1" s="1"/>
  <c r="F231" i="1" s="1"/>
  <c r="O230" i="1"/>
  <c r="A231" i="1"/>
  <c r="I232" i="1"/>
  <c r="C229" i="1"/>
  <c r="J230" i="1"/>
  <c r="K230" i="1" s="1"/>
  <c r="L230" i="1" s="1"/>
  <c r="M230" i="1" s="1"/>
  <c r="T229" i="1"/>
  <c r="R230" i="1"/>
  <c r="Q229" i="1"/>
  <c r="S230" i="1"/>
  <c r="P228" i="1"/>
  <c r="B228" i="1" s="1"/>
  <c r="G230" i="1"/>
  <c r="G231" i="1" l="1"/>
  <c r="H231" i="1" s="1"/>
  <c r="H230" i="1"/>
  <c r="N230" i="1" s="1"/>
  <c r="C230" i="1"/>
  <c r="P229" i="1"/>
  <c r="B229" i="1" s="1"/>
  <c r="A232" i="1"/>
  <c r="D231" i="1"/>
  <c r="E231" i="1" s="1"/>
  <c r="F232" i="1" s="1"/>
  <c r="O231" i="1"/>
  <c r="I233" i="1"/>
  <c r="T230" i="1"/>
  <c r="R231" i="1"/>
  <c r="J231" i="1"/>
  <c r="K231" i="1" s="1"/>
  <c r="L231" i="1" s="1"/>
  <c r="M231" i="1" s="1"/>
  <c r="Q230" i="1"/>
  <c r="S231" i="1"/>
  <c r="N231" i="1" l="1"/>
  <c r="I234" i="1"/>
  <c r="A233" i="1"/>
  <c r="D232" i="1"/>
  <c r="E232" i="1" s="1"/>
  <c r="F233" i="1" s="1"/>
  <c r="O232" i="1"/>
  <c r="C231" i="1"/>
  <c r="P230" i="1"/>
  <c r="B230" i="1" s="1"/>
  <c r="J232" i="1"/>
  <c r="K232" i="1" s="1"/>
  <c r="L232" i="1" s="1"/>
  <c r="M232" i="1" s="1"/>
  <c r="T231" i="1"/>
  <c r="R232" i="1"/>
  <c r="Q231" i="1"/>
  <c r="S232" i="1"/>
  <c r="G232" i="1"/>
  <c r="G233" i="1" l="1"/>
  <c r="H233" i="1" s="1"/>
  <c r="A234" i="1"/>
  <c r="D233" i="1"/>
  <c r="E233" i="1" s="1"/>
  <c r="F234" i="1" s="1"/>
  <c r="O233" i="1"/>
  <c r="H232" i="1"/>
  <c r="N232" i="1" s="1"/>
  <c r="C232" i="1"/>
  <c r="J233" i="1"/>
  <c r="K233" i="1" s="1"/>
  <c r="L233" i="1" s="1"/>
  <c r="M233" i="1" s="1"/>
  <c r="T232" i="1"/>
  <c r="R233" i="1"/>
  <c r="Q232" i="1"/>
  <c r="S233" i="1"/>
  <c r="I235" i="1"/>
  <c r="P231" i="1"/>
  <c r="B231" i="1" s="1"/>
  <c r="P232" i="1" l="1"/>
  <c r="B232" i="1" s="1"/>
  <c r="C233" i="1"/>
  <c r="J234" i="1"/>
  <c r="K234" i="1" s="1"/>
  <c r="L234" i="1" s="1"/>
  <c r="M234" i="1" s="1"/>
  <c r="T233" i="1"/>
  <c r="S234" i="1"/>
  <c r="R234" i="1"/>
  <c r="Q233" i="1"/>
  <c r="G234" i="1"/>
  <c r="H234" i="1" s="1"/>
  <c r="N233" i="1"/>
  <c r="P233" i="1" s="1"/>
  <c r="I236" i="1"/>
  <c r="D234" i="1"/>
  <c r="E234" i="1" s="1"/>
  <c r="F235" i="1" s="1"/>
  <c r="O234" i="1"/>
  <c r="A235" i="1"/>
  <c r="I237" i="1" l="1"/>
  <c r="N234" i="1"/>
  <c r="J235" i="1"/>
  <c r="K235" i="1" s="1"/>
  <c r="L235" i="1" s="1"/>
  <c r="M235" i="1" s="1"/>
  <c r="T234" i="1"/>
  <c r="R235" i="1"/>
  <c r="Q234" i="1"/>
  <c r="S235" i="1"/>
  <c r="D235" i="1"/>
  <c r="E235" i="1" s="1"/>
  <c r="F236" i="1" s="1"/>
  <c r="O235" i="1"/>
  <c r="A236" i="1"/>
  <c r="G235" i="1"/>
  <c r="C234" i="1"/>
  <c r="B233" i="1"/>
  <c r="G236" i="1" l="1"/>
  <c r="H236" i="1" s="1"/>
  <c r="D236" i="1"/>
  <c r="E236" i="1" s="1"/>
  <c r="F237" i="1" s="1"/>
  <c r="A237" i="1"/>
  <c r="O236" i="1"/>
  <c r="C235" i="1"/>
  <c r="P234" i="1"/>
  <c r="B234" i="1" s="1"/>
  <c r="J236" i="1"/>
  <c r="K236" i="1" s="1"/>
  <c r="L236" i="1" s="1"/>
  <c r="M236" i="1" s="1"/>
  <c r="T235" i="1"/>
  <c r="R236" i="1"/>
  <c r="S236" i="1"/>
  <c r="Q235" i="1"/>
  <c r="H235" i="1"/>
  <c r="N235" i="1" s="1"/>
  <c r="I238" i="1"/>
  <c r="P235" i="1" l="1"/>
  <c r="B235" i="1" s="1"/>
  <c r="N236" i="1"/>
  <c r="R237" i="1"/>
  <c r="T236" i="1"/>
  <c r="S237" i="1"/>
  <c r="J237" i="1"/>
  <c r="K237" i="1" s="1"/>
  <c r="L237" i="1" s="1"/>
  <c r="M237" i="1" s="1"/>
  <c r="Q236" i="1"/>
  <c r="I239" i="1"/>
  <c r="G237" i="1"/>
  <c r="H237" i="1" s="1"/>
  <c r="D237" i="1"/>
  <c r="E237" i="1" s="1"/>
  <c r="F238" i="1" s="1"/>
  <c r="O237" i="1"/>
  <c r="A238" i="1"/>
  <c r="C236" i="1"/>
  <c r="N237" i="1" l="1"/>
  <c r="C237" i="1"/>
  <c r="R238" i="1"/>
  <c r="J238" i="1"/>
  <c r="T237" i="1"/>
  <c r="S238" i="1"/>
  <c r="Q237" i="1"/>
  <c r="G238" i="1"/>
  <c r="H238" i="1" s="1"/>
  <c r="P236" i="1"/>
  <c r="B236" i="1" s="1"/>
  <c r="D238" i="1"/>
  <c r="E238" i="1" s="1"/>
  <c r="F239" i="1" s="1"/>
  <c r="O238" i="1"/>
  <c r="K238" i="1"/>
  <c r="L238" i="1" s="1"/>
  <c r="M238" i="1" s="1"/>
  <c r="A239" i="1"/>
  <c r="I240" i="1"/>
  <c r="I241" i="1" l="1"/>
  <c r="A240" i="1"/>
  <c r="D239" i="1"/>
  <c r="E239" i="1" s="1"/>
  <c r="F240" i="1" s="1"/>
  <c r="O239" i="1"/>
  <c r="N238" i="1"/>
  <c r="C238" i="1"/>
  <c r="J239" i="1"/>
  <c r="K239" i="1" s="1"/>
  <c r="L239" i="1" s="1"/>
  <c r="M239" i="1" s="1"/>
  <c r="T238" i="1"/>
  <c r="R239" i="1"/>
  <c r="Q238" i="1"/>
  <c r="S239" i="1"/>
  <c r="G239" i="1"/>
  <c r="P237" i="1"/>
  <c r="B237" i="1" s="1"/>
  <c r="C239" i="1" l="1"/>
  <c r="J240" i="1"/>
  <c r="K240" i="1" s="1"/>
  <c r="L240" i="1" s="1"/>
  <c r="M240" i="1" s="1"/>
  <c r="T239" i="1"/>
  <c r="R240" i="1"/>
  <c r="Q239" i="1"/>
  <c r="S240" i="1"/>
  <c r="G240" i="1"/>
  <c r="H240" i="1" s="1"/>
  <c r="P238" i="1"/>
  <c r="B238" i="1" s="1"/>
  <c r="I242" i="1"/>
  <c r="D240" i="1"/>
  <c r="E240" i="1" s="1"/>
  <c r="F241" i="1" s="1"/>
  <c r="O240" i="1"/>
  <c r="A241" i="1"/>
  <c r="H239" i="1"/>
  <c r="N239" i="1" s="1"/>
  <c r="P239" i="1" s="1"/>
  <c r="I243" i="1" l="1"/>
  <c r="S241" i="1"/>
  <c r="J241" i="1"/>
  <c r="K241" i="1" s="1"/>
  <c r="L241" i="1" s="1"/>
  <c r="M241" i="1" s="1"/>
  <c r="T240" i="1"/>
  <c r="Q240" i="1"/>
  <c r="R241" i="1"/>
  <c r="N240" i="1"/>
  <c r="C240" i="1"/>
  <c r="B239" i="1"/>
  <c r="A242" i="1"/>
  <c r="D241" i="1"/>
  <c r="E241" i="1" s="1"/>
  <c r="F242" i="1" s="1"/>
  <c r="O241" i="1"/>
  <c r="G241" i="1"/>
  <c r="P240" i="1" l="1"/>
  <c r="B240" i="1" s="1"/>
  <c r="G242" i="1"/>
  <c r="H242" i="1" s="1"/>
  <c r="D242" i="1"/>
  <c r="E242" i="1" s="1"/>
  <c r="F243" i="1" s="1"/>
  <c r="O242" i="1"/>
  <c r="A243" i="1"/>
  <c r="C241" i="1"/>
  <c r="H241" i="1"/>
  <c r="N241" i="1" s="1"/>
  <c r="S242" i="1"/>
  <c r="J242" i="1"/>
  <c r="K242" i="1" s="1"/>
  <c r="L242" i="1" s="1"/>
  <c r="M242" i="1" s="1"/>
  <c r="T241" i="1"/>
  <c r="Q241" i="1"/>
  <c r="R242" i="1"/>
  <c r="I244" i="1"/>
  <c r="I245" i="1" l="1"/>
  <c r="C242" i="1"/>
  <c r="D243" i="1"/>
  <c r="E243" i="1" s="1"/>
  <c r="F244" i="1" s="1"/>
  <c r="O243" i="1"/>
  <c r="A244" i="1"/>
  <c r="N242" i="1"/>
  <c r="P241" i="1"/>
  <c r="B241" i="1" s="1"/>
  <c r="J243" i="1"/>
  <c r="K243" i="1" s="1"/>
  <c r="L243" i="1" s="1"/>
  <c r="M243" i="1" s="1"/>
  <c r="T242" i="1"/>
  <c r="Q242" i="1"/>
  <c r="S243" i="1"/>
  <c r="R243" i="1"/>
  <c r="G243" i="1"/>
  <c r="H243" i="1" s="1"/>
  <c r="P242" i="1" l="1"/>
  <c r="B242" i="1" s="1"/>
  <c r="D244" i="1"/>
  <c r="E244" i="1" s="1"/>
  <c r="F245" i="1" s="1"/>
  <c r="O244" i="1"/>
  <c r="A245" i="1"/>
  <c r="I246" i="1"/>
  <c r="R244" i="1"/>
  <c r="J244" i="1"/>
  <c r="K244" i="1" s="1"/>
  <c r="L244" i="1" s="1"/>
  <c r="M244" i="1" s="1"/>
  <c r="T243" i="1"/>
  <c r="S244" i="1"/>
  <c r="Q243" i="1"/>
  <c r="N243" i="1"/>
  <c r="G244" i="1"/>
  <c r="H244" i="1" s="1"/>
  <c r="C243" i="1"/>
  <c r="P243" i="1" l="1"/>
  <c r="B243" i="1" s="1"/>
  <c r="C244" i="1"/>
  <c r="S245" i="1"/>
  <c r="J245" i="1"/>
  <c r="K245" i="1" s="1"/>
  <c r="L245" i="1" s="1"/>
  <c r="M245" i="1" s="1"/>
  <c r="T244" i="1"/>
  <c r="Q244" i="1"/>
  <c r="R245" i="1"/>
  <c r="N244" i="1"/>
  <c r="G245" i="1"/>
  <c r="I247" i="1"/>
  <c r="D245" i="1"/>
  <c r="E245" i="1" s="1"/>
  <c r="F246" i="1" s="1"/>
  <c r="O245" i="1"/>
  <c r="A246" i="1"/>
  <c r="P244" i="1" l="1"/>
  <c r="B244" i="1" s="1"/>
  <c r="I248" i="1"/>
  <c r="D246" i="1"/>
  <c r="E246" i="1" s="1"/>
  <c r="F247" i="1" s="1"/>
  <c r="O246" i="1"/>
  <c r="A247" i="1"/>
  <c r="R246" i="1"/>
  <c r="J246" i="1"/>
  <c r="K246" i="1" s="1"/>
  <c r="L246" i="1" s="1"/>
  <c r="M246" i="1" s="1"/>
  <c r="T245" i="1"/>
  <c r="S246" i="1"/>
  <c r="Q245" i="1"/>
  <c r="G246" i="1"/>
  <c r="C245" i="1"/>
  <c r="H245" i="1"/>
  <c r="N245" i="1" s="1"/>
  <c r="G247" i="1" l="1"/>
  <c r="H247" i="1" s="1"/>
  <c r="P245" i="1"/>
  <c r="B245" i="1" s="1"/>
  <c r="C246" i="1"/>
  <c r="D247" i="1"/>
  <c r="E247" i="1" s="1"/>
  <c r="F248" i="1" s="1"/>
  <c r="O247" i="1"/>
  <c r="A248" i="1"/>
  <c r="J247" i="1"/>
  <c r="K247" i="1" s="1"/>
  <c r="L247" i="1" s="1"/>
  <c r="M247" i="1" s="1"/>
  <c r="T246" i="1"/>
  <c r="R247" i="1"/>
  <c r="Q246" i="1"/>
  <c r="S247" i="1"/>
  <c r="I249" i="1"/>
  <c r="H246" i="1"/>
  <c r="N246" i="1" s="1"/>
  <c r="P246" i="1" l="1"/>
  <c r="B246" i="1" s="1"/>
  <c r="G248" i="1"/>
  <c r="H248" i="1" s="1"/>
  <c r="N247" i="1"/>
  <c r="D248" i="1"/>
  <c r="E248" i="1" s="1"/>
  <c r="F249" i="1" s="1"/>
  <c r="A249" i="1"/>
  <c r="O248" i="1"/>
  <c r="C247" i="1"/>
  <c r="S248" i="1"/>
  <c r="J248" i="1"/>
  <c r="K248" i="1" s="1"/>
  <c r="L248" i="1" s="1"/>
  <c r="M248" i="1" s="1"/>
  <c r="T247" i="1"/>
  <c r="Q247" i="1"/>
  <c r="R248" i="1"/>
  <c r="I250" i="1"/>
  <c r="G249" i="1" l="1"/>
  <c r="H249" i="1" s="1"/>
  <c r="N248" i="1"/>
  <c r="C248" i="1"/>
  <c r="J249" i="1"/>
  <c r="K249" i="1" s="1"/>
  <c r="L249" i="1" s="1"/>
  <c r="M249" i="1" s="1"/>
  <c r="T248" i="1"/>
  <c r="S249" i="1"/>
  <c r="Q248" i="1"/>
  <c r="R249" i="1"/>
  <c r="D249" i="1"/>
  <c r="E249" i="1" s="1"/>
  <c r="F250" i="1" s="1"/>
  <c r="O249" i="1"/>
  <c r="G250" i="1" s="1"/>
  <c r="A250" i="1"/>
  <c r="I251" i="1"/>
  <c r="P247" i="1"/>
  <c r="B247" i="1" s="1"/>
  <c r="H250" i="1" l="1"/>
  <c r="D250" i="1"/>
  <c r="E250" i="1" s="1"/>
  <c r="F251" i="1" s="1"/>
  <c r="A251" i="1"/>
  <c r="O250" i="1"/>
  <c r="I252" i="1"/>
  <c r="S250" i="1"/>
  <c r="J250" i="1"/>
  <c r="K250" i="1" s="1"/>
  <c r="L250" i="1" s="1"/>
  <c r="M250" i="1" s="1"/>
  <c r="T249" i="1"/>
  <c r="Q249" i="1"/>
  <c r="R250" i="1"/>
  <c r="C249" i="1"/>
  <c r="N249" i="1"/>
  <c r="P248" i="1"/>
  <c r="B248" i="1" s="1"/>
  <c r="P249" i="1" l="1"/>
  <c r="B249" i="1" s="1"/>
  <c r="N250" i="1"/>
  <c r="J251" i="1"/>
  <c r="K251" i="1" s="1"/>
  <c r="L251" i="1" s="1"/>
  <c r="M251" i="1" s="1"/>
  <c r="T250" i="1"/>
  <c r="S251" i="1"/>
  <c r="R251" i="1"/>
  <c r="Q250" i="1"/>
  <c r="I253" i="1"/>
  <c r="C250" i="1"/>
  <c r="G251" i="1"/>
  <c r="A252" i="1"/>
  <c r="D251" i="1"/>
  <c r="E251" i="1" s="1"/>
  <c r="F252" i="1" s="1"/>
  <c r="O251" i="1"/>
  <c r="G252" i="1" l="1"/>
  <c r="H252" i="1" s="1"/>
  <c r="I254" i="1"/>
  <c r="J252" i="1"/>
  <c r="K252" i="1" s="1"/>
  <c r="L252" i="1" s="1"/>
  <c r="M252" i="1" s="1"/>
  <c r="T251" i="1"/>
  <c r="R252" i="1"/>
  <c r="S252" i="1"/>
  <c r="Q251" i="1"/>
  <c r="H251" i="1"/>
  <c r="N251" i="1" s="1"/>
  <c r="A253" i="1"/>
  <c r="D252" i="1"/>
  <c r="E252" i="1" s="1"/>
  <c r="F253" i="1" s="1"/>
  <c r="O252" i="1"/>
  <c r="C251" i="1"/>
  <c r="P250" i="1"/>
  <c r="B250" i="1" s="1"/>
  <c r="P251" i="1" l="1"/>
  <c r="B251" i="1" s="1"/>
  <c r="N252" i="1"/>
  <c r="I255" i="1"/>
  <c r="C252" i="1"/>
  <c r="R253" i="1"/>
  <c r="J253" i="1"/>
  <c r="K253" i="1" s="1"/>
  <c r="L253" i="1" s="1"/>
  <c r="M253" i="1" s="1"/>
  <c r="T252" i="1"/>
  <c r="S253" i="1"/>
  <c r="Q252" i="1"/>
  <c r="D253" i="1"/>
  <c r="E253" i="1" s="1"/>
  <c r="F254" i="1" s="1"/>
  <c r="O253" i="1"/>
  <c r="A254" i="1"/>
  <c r="G253" i="1"/>
  <c r="G254" i="1" l="1"/>
  <c r="H254" i="1" s="1"/>
  <c r="H253" i="1"/>
  <c r="N253" i="1" s="1"/>
  <c r="J254" i="1"/>
  <c r="K254" i="1" s="1"/>
  <c r="L254" i="1" s="1"/>
  <c r="M254" i="1" s="1"/>
  <c r="T253" i="1"/>
  <c r="S254" i="1"/>
  <c r="R254" i="1"/>
  <c r="Q253" i="1"/>
  <c r="C253" i="1"/>
  <c r="A255" i="1"/>
  <c r="D254" i="1"/>
  <c r="E254" i="1" s="1"/>
  <c r="F255" i="1" s="1"/>
  <c r="O254" i="1"/>
  <c r="I256" i="1"/>
  <c r="P252" i="1"/>
  <c r="B252" i="1" s="1"/>
  <c r="G255" i="1" l="1"/>
  <c r="H255" i="1" s="1"/>
  <c r="C254" i="1"/>
  <c r="P253" i="1"/>
  <c r="B253" i="1" s="1"/>
  <c r="N254" i="1"/>
  <c r="P254" i="1" s="1"/>
  <c r="I257" i="1"/>
  <c r="D255" i="1"/>
  <c r="E255" i="1" s="1"/>
  <c r="F256" i="1" s="1"/>
  <c r="O255" i="1"/>
  <c r="A256" i="1"/>
  <c r="J255" i="1"/>
  <c r="K255" i="1" s="1"/>
  <c r="L255" i="1" s="1"/>
  <c r="M255" i="1" s="1"/>
  <c r="T254" i="1"/>
  <c r="R255" i="1"/>
  <c r="Q254" i="1"/>
  <c r="S255" i="1"/>
  <c r="N255" i="1" l="1"/>
  <c r="D256" i="1"/>
  <c r="E256" i="1" s="1"/>
  <c r="F257" i="1" s="1"/>
  <c r="O256" i="1"/>
  <c r="A257" i="1"/>
  <c r="C255" i="1"/>
  <c r="B254" i="1"/>
  <c r="S256" i="1"/>
  <c r="J256" i="1"/>
  <c r="K256" i="1" s="1"/>
  <c r="L256" i="1" s="1"/>
  <c r="M256" i="1" s="1"/>
  <c r="T255" i="1"/>
  <c r="R256" i="1"/>
  <c r="Q255" i="1"/>
  <c r="I258" i="1"/>
  <c r="G256" i="1"/>
  <c r="G257" i="1" l="1"/>
  <c r="H257" i="1" s="1"/>
  <c r="C256" i="1"/>
  <c r="J257" i="1"/>
  <c r="K257" i="1" s="1"/>
  <c r="L257" i="1" s="1"/>
  <c r="M257" i="1" s="1"/>
  <c r="T256" i="1"/>
  <c r="R257" i="1"/>
  <c r="Q256" i="1"/>
  <c r="S257" i="1"/>
  <c r="I259" i="1"/>
  <c r="H256" i="1"/>
  <c r="N256" i="1" s="1"/>
  <c r="P256" i="1" s="1"/>
  <c r="D257" i="1"/>
  <c r="E257" i="1" s="1"/>
  <c r="F258" i="1" s="1"/>
  <c r="A258" i="1"/>
  <c r="O257" i="1"/>
  <c r="P255" i="1"/>
  <c r="B255" i="1" s="1"/>
  <c r="C257" i="1" l="1"/>
  <c r="B256" i="1"/>
  <c r="N257" i="1"/>
  <c r="P257" i="1" s="1"/>
  <c r="I260" i="1"/>
  <c r="J258" i="1"/>
  <c r="K258" i="1" s="1"/>
  <c r="L258" i="1" s="1"/>
  <c r="M258" i="1" s="1"/>
  <c r="T257" i="1"/>
  <c r="S258" i="1"/>
  <c r="Q257" i="1"/>
  <c r="R258" i="1"/>
  <c r="D258" i="1"/>
  <c r="E258" i="1" s="1"/>
  <c r="F259" i="1" s="1"/>
  <c r="A259" i="1"/>
  <c r="O258" i="1"/>
  <c r="G258" i="1"/>
  <c r="H258" i="1" s="1"/>
  <c r="J259" i="1" l="1"/>
  <c r="T258" i="1"/>
  <c r="R259" i="1"/>
  <c r="Q258" i="1"/>
  <c r="S259" i="1"/>
  <c r="N258" i="1"/>
  <c r="G259" i="1"/>
  <c r="D259" i="1"/>
  <c r="E259" i="1" s="1"/>
  <c r="F260" i="1" s="1"/>
  <c r="A260" i="1"/>
  <c r="O259" i="1"/>
  <c r="K259" i="1"/>
  <c r="L259" i="1" s="1"/>
  <c r="M259" i="1" s="1"/>
  <c r="I261" i="1"/>
  <c r="C258" i="1"/>
  <c r="B257" i="1"/>
  <c r="G260" i="1" l="1"/>
  <c r="H260" i="1" s="1"/>
  <c r="C259" i="1"/>
  <c r="P258" i="1"/>
  <c r="B258" i="1" s="1"/>
  <c r="H259" i="1"/>
  <c r="N259" i="1" s="1"/>
  <c r="J260" i="1"/>
  <c r="K260" i="1" s="1"/>
  <c r="L260" i="1" s="1"/>
  <c r="M260" i="1" s="1"/>
  <c r="T259" i="1"/>
  <c r="S260" i="1"/>
  <c r="Q259" i="1"/>
  <c r="R260" i="1"/>
  <c r="I262" i="1"/>
  <c r="D260" i="1"/>
  <c r="E260" i="1" s="1"/>
  <c r="F261" i="1" s="1"/>
  <c r="O260" i="1"/>
  <c r="A261" i="1"/>
  <c r="P259" i="1" l="1"/>
  <c r="B259" i="1" s="1"/>
  <c r="G261" i="1"/>
  <c r="H261" i="1" s="1"/>
  <c r="N260" i="1"/>
  <c r="I263" i="1"/>
  <c r="J261" i="1"/>
  <c r="K261" i="1" s="1"/>
  <c r="L261" i="1" s="1"/>
  <c r="M261" i="1" s="1"/>
  <c r="T260" i="1"/>
  <c r="R261" i="1"/>
  <c r="Q260" i="1"/>
  <c r="S261" i="1"/>
  <c r="D261" i="1"/>
  <c r="E261" i="1" s="1"/>
  <c r="F262" i="1" s="1"/>
  <c r="O261" i="1"/>
  <c r="A262" i="1"/>
  <c r="C260" i="1"/>
  <c r="G262" i="1" l="1"/>
  <c r="H262" i="1" s="1"/>
  <c r="D262" i="1"/>
  <c r="E262" i="1" s="1"/>
  <c r="F263" i="1" s="1"/>
  <c r="O262" i="1"/>
  <c r="A263" i="1"/>
  <c r="N261" i="1"/>
  <c r="C261" i="1"/>
  <c r="I264" i="1"/>
  <c r="J262" i="1"/>
  <c r="K262" i="1" s="1"/>
  <c r="L262" i="1" s="1"/>
  <c r="M262" i="1" s="1"/>
  <c r="T261" i="1"/>
  <c r="R262" i="1"/>
  <c r="S262" i="1"/>
  <c r="Q261" i="1"/>
  <c r="P260" i="1"/>
  <c r="B260" i="1" s="1"/>
  <c r="G263" i="1" l="1"/>
  <c r="H263" i="1" s="1"/>
  <c r="N262" i="1"/>
  <c r="C262" i="1"/>
  <c r="P261" i="1"/>
  <c r="B261" i="1" s="1"/>
  <c r="J263" i="1"/>
  <c r="K263" i="1" s="1"/>
  <c r="L263" i="1" s="1"/>
  <c r="M263" i="1" s="1"/>
  <c r="T262" i="1"/>
  <c r="R263" i="1"/>
  <c r="Q262" i="1"/>
  <c r="S263" i="1"/>
  <c r="I265" i="1"/>
  <c r="D263" i="1"/>
  <c r="E263" i="1" s="1"/>
  <c r="F264" i="1" s="1"/>
  <c r="O263" i="1"/>
  <c r="A264" i="1"/>
  <c r="D264" i="1" l="1"/>
  <c r="E264" i="1" s="1"/>
  <c r="F265" i="1" s="1"/>
  <c r="O264" i="1"/>
  <c r="A265" i="1"/>
  <c r="N263" i="1"/>
  <c r="R264" i="1"/>
  <c r="J264" i="1"/>
  <c r="K264" i="1" s="1"/>
  <c r="L264" i="1" s="1"/>
  <c r="M264" i="1" s="1"/>
  <c r="T263" i="1"/>
  <c r="Q263" i="1"/>
  <c r="S264" i="1"/>
  <c r="G264" i="1"/>
  <c r="I266" i="1"/>
  <c r="C263" i="1"/>
  <c r="P262" i="1"/>
  <c r="B262" i="1" s="1"/>
  <c r="G265" i="1" l="1"/>
  <c r="H265" i="1" s="1"/>
  <c r="H264" i="1"/>
  <c r="N264" i="1" s="1"/>
  <c r="C264" i="1"/>
  <c r="P263" i="1"/>
  <c r="B263" i="1" s="1"/>
  <c r="J265" i="1"/>
  <c r="K265" i="1" s="1"/>
  <c r="L265" i="1" s="1"/>
  <c r="M265" i="1" s="1"/>
  <c r="T264" i="1"/>
  <c r="R265" i="1"/>
  <c r="S265" i="1"/>
  <c r="Q264" i="1"/>
  <c r="I267" i="1"/>
  <c r="D265" i="1"/>
  <c r="E265" i="1" s="1"/>
  <c r="F266" i="1" s="1"/>
  <c r="A266" i="1"/>
  <c r="O265" i="1"/>
  <c r="J266" i="1" l="1"/>
  <c r="T265" i="1"/>
  <c r="R266" i="1"/>
  <c r="S266" i="1"/>
  <c r="Q265" i="1"/>
  <c r="I268" i="1"/>
  <c r="C265" i="1"/>
  <c r="D266" i="1"/>
  <c r="E266" i="1" s="1"/>
  <c r="F267" i="1" s="1"/>
  <c r="O266" i="1"/>
  <c r="K266" i="1"/>
  <c r="L266" i="1" s="1"/>
  <c r="M266" i="1" s="1"/>
  <c r="A267" i="1"/>
  <c r="G266" i="1"/>
  <c r="P264" i="1"/>
  <c r="B264" i="1" s="1"/>
  <c r="N265" i="1"/>
  <c r="P265" i="1" l="1"/>
  <c r="B265" i="1" s="1"/>
  <c r="G267" i="1"/>
  <c r="H267" i="1" s="1"/>
  <c r="H266" i="1"/>
  <c r="N266" i="1" s="1"/>
  <c r="C266" i="1"/>
  <c r="I269" i="1"/>
  <c r="J267" i="1"/>
  <c r="K267" i="1" s="1"/>
  <c r="L267" i="1" s="1"/>
  <c r="M267" i="1" s="1"/>
  <c r="T266" i="1"/>
  <c r="S267" i="1"/>
  <c r="R267" i="1"/>
  <c r="Q266" i="1"/>
  <c r="D267" i="1"/>
  <c r="E267" i="1" s="1"/>
  <c r="F268" i="1" s="1"/>
  <c r="O267" i="1"/>
  <c r="A268" i="1"/>
  <c r="N267" i="1" l="1"/>
  <c r="P266" i="1"/>
  <c r="B266" i="1" s="1"/>
  <c r="A269" i="1"/>
  <c r="D268" i="1"/>
  <c r="E268" i="1" s="1"/>
  <c r="F269" i="1" s="1"/>
  <c r="O268" i="1"/>
  <c r="I270" i="1"/>
  <c r="J268" i="1"/>
  <c r="K268" i="1" s="1"/>
  <c r="L268" i="1" s="1"/>
  <c r="M268" i="1" s="1"/>
  <c r="T267" i="1"/>
  <c r="R268" i="1"/>
  <c r="S268" i="1"/>
  <c r="Q267" i="1"/>
  <c r="G268" i="1"/>
  <c r="C267" i="1"/>
  <c r="G269" i="1" l="1"/>
  <c r="H269" i="1" s="1"/>
  <c r="I271" i="1"/>
  <c r="D269" i="1"/>
  <c r="E269" i="1" s="1"/>
  <c r="F270" i="1" s="1"/>
  <c r="O269" i="1"/>
  <c r="A270" i="1"/>
  <c r="C268" i="1"/>
  <c r="H268" i="1"/>
  <c r="N268" i="1" s="1"/>
  <c r="S269" i="1"/>
  <c r="J269" i="1"/>
  <c r="K269" i="1" s="1"/>
  <c r="L269" i="1" s="1"/>
  <c r="M269" i="1" s="1"/>
  <c r="T268" i="1"/>
  <c r="Q268" i="1"/>
  <c r="R269" i="1"/>
  <c r="P267" i="1"/>
  <c r="B267" i="1" s="1"/>
  <c r="N269" i="1" l="1"/>
  <c r="R270" i="1"/>
  <c r="J270" i="1"/>
  <c r="T269" i="1"/>
  <c r="S270" i="1"/>
  <c r="Q269" i="1"/>
  <c r="G270" i="1"/>
  <c r="H270" i="1" s="1"/>
  <c r="P268" i="1"/>
  <c r="B268" i="1" s="1"/>
  <c r="A271" i="1"/>
  <c r="D270" i="1"/>
  <c r="E270" i="1" s="1"/>
  <c r="F271" i="1" s="1"/>
  <c r="O270" i="1"/>
  <c r="K270" i="1"/>
  <c r="L270" i="1" s="1"/>
  <c r="M270" i="1" s="1"/>
  <c r="C269" i="1"/>
  <c r="I272" i="1"/>
  <c r="P269" i="1" l="1"/>
  <c r="B269" i="1" s="1"/>
  <c r="N270" i="1"/>
  <c r="R271" i="1"/>
  <c r="J271" i="1"/>
  <c r="K271" i="1" s="1"/>
  <c r="L271" i="1" s="1"/>
  <c r="M271" i="1" s="1"/>
  <c r="T270" i="1"/>
  <c r="S271" i="1"/>
  <c r="Q270" i="1"/>
  <c r="I273" i="1"/>
  <c r="C270" i="1"/>
  <c r="D271" i="1"/>
  <c r="E271" i="1" s="1"/>
  <c r="F272" i="1" s="1"/>
  <c r="O271" i="1"/>
  <c r="A272" i="1"/>
  <c r="G271" i="1"/>
  <c r="P270" i="1" l="1"/>
  <c r="B270" i="1" s="1"/>
  <c r="G272" i="1"/>
  <c r="H272" i="1" s="1"/>
  <c r="J272" i="1"/>
  <c r="K272" i="1" s="1"/>
  <c r="L272" i="1" s="1"/>
  <c r="M272" i="1" s="1"/>
  <c r="T271" i="1"/>
  <c r="Q271" i="1"/>
  <c r="S272" i="1"/>
  <c r="R272" i="1"/>
  <c r="H271" i="1"/>
  <c r="N271" i="1" s="1"/>
  <c r="I274" i="1"/>
  <c r="A273" i="1"/>
  <c r="D272" i="1"/>
  <c r="E272" i="1" s="1"/>
  <c r="F273" i="1" s="1"/>
  <c r="O272" i="1"/>
  <c r="C271" i="1"/>
  <c r="N272" i="1" l="1"/>
  <c r="R273" i="1"/>
  <c r="J273" i="1"/>
  <c r="K273" i="1" s="1"/>
  <c r="L273" i="1" s="1"/>
  <c r="M273" i="1" s="1"/>
  <c r="T272" i="1"/>
  <c r="S273" i="1"/>
  <c r="Q272" i="1"/>
  <c r="I275" i="1"/>
  <c r="G273" i="1"/>
  <c r="C272" i="1"/>
  <c r="D273" i="1"/>
  <c r="E273" i="1" s="1"/>
  <c r="F274" i="1" s="1"/>
  <c r="O273" i="1"/>
  <c r="A274" i="1"/>
  <c r="P271" i="1"/>
  <c r="B271" i="1" s="1"/>
  <c r="D274" i="1" l="1"/>
  <c r="E274" i="1" s="1"/>
  <c r="F275" i="1" s="1"/>
  <c r="O274" i="1"/>
  <c r="A275" i="1"/>
  <c r="C273" i="1"/>
  <c r="J274" i="1"/>
  <c r="K274" i="1" s="1"/>
  <c r="L274" i="1" s="1"/>
  <c r="M274" i="1" s="1"/>
  <c r="T273" i="1"/>
  <c r="R274" i="1"/>
  <c r="S274" i="1"/>
  <c r="Q273" i="1"/>
  <c r="I276" i="1"/>
  <c r="G274" i="1"/>
  <c r="H273" i="1"/>
  <c r="N273" i="1" s="1"/>
  <c r="P272" i="1"/>
  <c r="B272" i="1" s="1"/>
  <c r="G275" i="1" l="1"/>
  <c r="H275" i="1" s="1"/>
  <c r="P273" i="1"/>
  <c r="B273" i="1" s="1"/>
  <c r="H274" i="1"/>
  <c r="N274" i="1" s="1"/>
  <c r="I277" i="1"/>
  <c r="D275" i="1"/>
  <c r="E275" i="1" s="1"/>
  <c r="F276" i="1" s="1"/>
  <c r="A276" i="1"/>
  <c r="O275" i="1"/>
  <c r="C274" i="1"/>
  <c r="S275" i="1"/>
  <c r="J275" i="1"/>
  <c r="K275" i="1" s="1"/>
  <c r="L275" i="1" s="1"/>
  <c r="M275" i="1" s="1"/>
  <c r="T274" i="1"/>
  <c r="R275" i="1"/>
  <c r="Q274" i="1"/>
  <c r="N275" i="1" l="1"/>
  <c r="P274" i="1"/>
  <c r="B274" i="1" s="1"/>
  <c r="J276" i="1"/>
  <c r="K276" i="1" s="1"/>
  <c r="L276" i="1" s="1"/>
  <c r="M276" i="1" s="1"/>
  <c r="T275" i="1"/>
  <c r="R276" i="1"/>
  <c r="Q275" i="1"/>
  <c r="S276" i="1"/>
  <c r="I278" i="1"/>
  <c r="C275" i="1"/>
  <c r="G276" i="1"/>
  <c r="D276" i="1"/>
  <c r="E276" i="1" s="1"/>
  <c r="F277" i="1" s="1"/>
  <c r="O276" i="1"/>
  <c r="A277" i="1"/>
  <c r="G277" i="1" l="1"/>
  <c r="H277" i="1" s="1"/>
  <c r="D277" i="1"/>
  <c r="E277" i="1" s="1"/>
  <c r="F278" i="1" s="1"/>
  <c r="O277" i="1"/>
  <c r="A278" i="1"/>
  <c r="I279" i="1"/>
  <c r="H276" i="1"/>
  <c r="N276" i="1" s="1"/>
  <c r="R277" i="1"/>
  <c r="J277" i="1"/>
  <c r="K277" i="1" s="1"/>
  <c r="L277" i="1" s="1"/>
  <c r="M277" i="1" s="1"/>
  <c r="T276" i="1"/>
  <c r="S277" i="1"/>
  <c r="Q276" i="1"/>
  <c r="C276" i="1"/>
  <c r="P275" i="1"/>
  <c r="B275" i="1" s="1"/>
  <c r="G278" i="1" l="1"/>
  <c r="H278" i="1" s="1"/>
  <c r="N277" i="1"/>
  <c r="P276" i="1"/>
  <c r="B276" i="1" s="1"/>
  <c r="I280" i="1"/>
  <c r="D278" i="1"/>
  <c r="E278" i="1" s="1"/>
  <c r="F279" i="1" s="1"/>
  <c r="A279" i="1"/>
  <c r="O278" i="1"/>
  <c r="C277" i="1"/>
  <c r="R278" i="1"/>
  <c r="J278" i="1"/>
  <c r="K278" i="1" s="1"/>
  <c r="L278" i="1" s="1"/>
  <c r="M278" i="1" s="1"/>
  <c r="T277" i="1"/>
  <c r="S278" i="1"/>
  <c r="Q277" i="1"/>
  <c r="J279" i="1" l="1"/>
  <c r="T278" i="1"/>
  <c r="R279" i="1"/>
  <c r="Q278" i="1"/>
  <c r="S279" i="1"/>
  <c r="N278" i="1"/>
  <c r="C278" i="1"/>
  <c r="D279" i="1"/>
  <c r="E279" i="1" s="1"/>
  <c r="F280" i="1" s="1"/>
  <c r="O279" i="1"/>
  <c r="K279" i="1"/>
  <c r="L279" i="1" s="1"/>
  <c r="M279" i="1" s="1"/>
  <c r="A280" i="1"/>
  <c r="G279" i="1"/>
  <c r="I281" i="1"/>
  <c r="P277" i="1"/>
  <c r="B277" i="1" s="1"/>
  <c r="G280" i="1" l="1"/>
  <c r="H280" i="1" s="1"/>
  <c r="H279" i="1"/>
  <c r="N279" i="1" s="1"/>
  <c r="C279" i="1"/>
  <c r="J280" i="1"/>
  <c r="K280" i="1" s="1"/>
  <c r="L280" i="1" s="1"/>
  <c r="M280" i="1" s="1"/>
  <c r="T279" i="1"/>
  <c r="S280" i="1"/>
  <c r="R280" i="1"/>
  <c r="Q279" i="1"/>
  <c r="P278" i="1"/>
  <c r="B278" i="1" s="1"/>
  <c r="I282" i="1"/>
  <c r="D280" i="1"/>
  <c r="E280" i="1" s="1"/>
  <c r="F281" i="1" s="1"/>
  <c r="O280" i="1"/>
  <c r="A281" i="1"/>
  <c r="G281" i="1" l="1"/>
  <c r="H281" i="1" s="1"/>
  <c r="N280" i="1"/>
  <c r="P279" i="1"/>
  <c r="B279" i="1" s="1"/>
  <c r="A282" i="1"/>
  <c r="D281" i="1"/>
  <c r="E281" i="1" s="1"/>
  <c r="F282" i="1" s="1"/>
  <c r="O281" i="1"/>
  <c r="J281" i="1"/>
  <c r="K281" i="1" s="1"/>
  <c r="L281" i="1" s="1"/>
  <c r="M281" i="1" s="1"/>
  <c r="T280" i="1"/>
  <c r="R281" i="1"/>
  <c r="Q280" i="1"/>
  <c r="S281" i="1"/>
  <c r="C280" i="1"/>
  <c r="I283" i="1"/>
  <c r="G282" i="1" l="1"/>
  <c r="H282" i="1" s="1"/>
  <c r="N281" i="1"/>
  <c r="A283" i="1"/>
  <c r="D282" i="1"/>
  <c r="E282" i="1" s="1"/>
  <c r="F283" i="1" s="1"/>
  <c r="O282" i="1"/>
  <c r="I284" i="1"/>
  <c r="C281" i="1"/>
  <c r="J282" i="1"/>
  <c r="K282" i="1" s="1"/>
  <c r="L282" i="1" s="1"/>
  <c r="M282" i="1" s="1"/>
  <c r="T281" i="1"/>
  <c r="R282" i="1"/>
  <c r="S282" i="1"/>
  <c r="Q281" i="1"/>
  <c r="P280" i="1"/>
  <c r="B280" i="1" s="1"/>
  <c r="I285" i="1" l="1"/>
  <c r="D283" i="1"/>
  <c r="E283" i="1" s="1"/>
  <c r="F284" i="1" s="1"/>
  <c r="O283" i="1"/>
  <c r="A284" i="1"/>
  <c r="P281" i="1"/>
  <c r="B281" i="1" s="1"/>
  <c r="N282" i="1"/>
  <c r="C282" i="1"/>
  <c r="R283" i="1"/>
  <c r="J283" i="1"/>
  <c r="K283" i="1" s="1"/>
  <c r="L283" i="1" s="1"/>
  <c r="M283" i="1" s="1"/>
  <c r="T282" i="1"/>
  <c r="S283" i="1"/>
  <c r="Q282" i="1"/>
  <c r="G283" i="1"/>
  <c r="G284" i="1" l="1"/>
  <c r="H284" i="1" s="1"/>
  <c r="P282" i="1"/>
  <c r="B282" i="1" s="1"/>
  <c r="A285" i="1"/>
  <c r="D284" i="1"/>
  <c r="E284" i="1" s="1"/>
  <c r="F285" i="1" s="1"/>
  <c r="O284" i="1"/>
  <c r="I286" i="1"/>
  <c r="C283" i="1"/>
  <c r="J284" i="1"/>
  <c r="K284" i="1" s="1"/>
  <c r="L284" i="1" s="1"/>
  <c r="M284" i="1" s="1"/>
  <c r="T283" i="1"/>
  <c r="S284" i="1"/>
  <c r="R284" i="1"/>
  <c r="Q283" i="1"/>
  <c r="H283" i="1"/>
  <c r="N283" i="1" s="1"/>
  <c r="G285" i="1" l="1"/>
  <c r="H285" i="1" s="1"/>
  <c r="N284" i="1"/>
  <c r="P283" i="1"/>
  <c r="B283" i="1" s="1"/>
  <c r="C284" i="1"/>
  <c r="A286" i="1"/>
  <c r="D285" i="1"/>
  <c r="E285" i="1" s="1"/>
  <c r="F286" i="1" s="1"/>
  <c r="O285" i="1"/>
  <c r="I287" i="1"/>
  <c r="J285" i="1"/>
  <c r="K285" i="1" s="1"/>
  <c r="L285" i="1" s="1"/>
  <c r="M285" i="1" s="1"/>
  <c r="T284" i="1"/>
  <c r="S285" i="1"/>
  <c r="R285" i="1"/>
  <c r="Q284" i="1"/>
  <c r="G286" i="1" l="1"/>
  <c r="H286" i="1" s="1"/>
  <c r="N285" i="1"/>
  <c r="J286" i="1"/>
  <c r="K286" i="1" s="1"/>
  <c r="L286" i="1" s="1"/>
  <c r="M286" i="1" s="1"/>
  <c r="T285" i="1"/>
  <c r="Q285" i="1"/>
  <c r="S286" i="1"/>
  <c r="R286" i="1"/>
  <c r="C285" i="1"/>
  <c r="I288" i="1"/>
  <c r="A287" i="1"/>
  <c r="D286" i="1"/>
  <c r="E286" i="1" s="1"/>
  <c r="F287" i="1" s="1"/>
  <c r="O286" i="1"/>
  <c r="P284" i="1"/>
  <c r="B284" i="1" s="1"/>
  <c r="N286" i="1" l="1"/>
  <c r="A288" i="1"/>
  <c r="D287" i="1"/>
  <c r="E287" i="1" s="1"/>
  <c r="F288" i="1" s="1"/>
  <c r="O287" i="1"/>
  <c r="C286" i="1"/>
  <c r="J287" i="1"/>
  <c r="K287" i="1" s="1"/>
  <c r="L287" i="1" s="1"/>
  <c r="M287" i="1" s="1"/>
  <c r="T286" i="1"/>
  <c r="R287" i="1"/>
  <c r="Q286" i="1"/>
  <c r="S287" i="1"/>
  <c r="I289" i="1"/>
  <c r="G287" i="1"/>
  <c r="H287" i="1" s="1"/>
  <c r="P285" i="1"/>
  <c r="B285" i="1" s="1"/>
  <c r="G288" i="1" l="1"/>
  <c r="H288" i="1" s="1"/>
  <c r="N287" i="1"/>
  <c r="A289" i="1"/>
  <c r="D288" i="1"/>
  <c r="E288" i="1" s="1"/>
  <c r="F289" i="1" s="1"/>
  <c r="O288" i="1"/>
  <c r="C287" i="1"/>
  <c r="P286" i="1"/>
  <c r="B286" i="1" s="1"/>
  <c r="I290" i="1"/>
  <c r="J288" i="1"/>
  <c r="K288" i="1" s="1"/>
  <c r="L288" i="1" s="1"/>
  <c r="M288" i="1" s="1"/>
  <c r="T287" i="1"/>
  <c r="S288" i="1"/>
  <c r="R288" i="1"/>
  <c r="Q287" i="1"/>
  <c r="G289" i="1" l="1"/>
  <c r="H289" i="1" s="1"/>
  <c r="N288" i="1"/>
  <c r="J289" i="1"/>
  <c r="K289" i="1" s="1"/>
  <c r="L289" i="1" s="1"/>
  <c r="M289" i="1" s="1"/>
  <c r="T288" i="1"/>
  <c r="R289" i="1"/>
  <c r="S289" i="1"/>
  <c r="Q288" i="1"/>
  <c r="P287" i="1"/>
  <c r="B287" i="1" s="1"/>
  <c r="I291" i="1"/>
  <c r="C288" i="1"/>
  <c r="D289" i="1"/>
  <c r="E289" i="1" s="1"/>
  <c r="F290" i="1" s="1"/>
  <c r="O289" i="1"/>
  <c r="A290" i="1"/>
  <c r="D290" i="1" l="1"/>
  <c r="E290" i="1" s="1"/>
  <c r="F291" i="1" s="1"/>
  <c r="O290" i="1"/>
  <c r="A291" i="1"/>
  <c r="C289" i="1"/>
  <c r="I292" i="1"/>
  <c r="R290" i="1"/>
  <c r="J290" i="1"/>
  <c r="K290" i="1" s="1"/>
  <c r="L290" i="1" s="1"/>
  <c r="M290" i="1" s="1"/>
  <c r="T289" i="1"/>
  <c r="S290" i="1"/>
  <c r="Q289" i="1"/>
  <c r="N289" i="1"/>
  <c r="P289" i="1" s="1"/>
  <c r="P288" i="1"/>
  <c r="B288" i="1" s="1"/>
  <c r="G290" i="1"/>
  <c r="G291" i="1" l="1"/>
  <c r="H291" i="1" s="1"/>
  <c r="H290" i="1"/>
  <c r="N290" i="1" s="1"/>
  <c r="I293" i="1"/>
  <c r="C290" i="1"/>
  <c r="B289" i="1"/>
  <c r="D291" i="1"/>
  <c r="E291" i="1" s="1"/>
  <c r="F292" i="1" s="1"/>
  <c r="O291" i="1"/>
  <c r="A292" i="1"/>
  <c r="R291" i="1"/>
  <c r="J291" i="1"/>
  <c r="K291" i="1" s="1"/>
  <c r="L291" i="1" s="1"/>
  <c r="M291" i="1" s="1"/>
  <c r="T290" i="1"/>
  <c r="S291" i="1"/>
  <c r="Q290" i="1"/>
  <c r="N291" i="1" l="1"/>
  <c r="A293" i="1"/>
  <c r="D292" i="1"/>
  <c r="E292" i="1" s="1"/>
  <c r="F293" i="1" s="1"/>
  <c r="O292" i="1"/>
  <c r="C291" i="1"/>
  <c r="I294" i="1"/>
  <c r="S292" i="1"/>
  <c r="J292" i="1"/>
  <c r="K292" i="1" s="1"/>
  <c r="L292" i="1" s="1"/>
  <c r="M292" i="1" s="1"/>
  <c r="T291" i="1"/>
  <c r="R292" i="1"/>
  <c r="Q291" i="1"/>
  <c r="G292" i="1"/>
  <c r="P290" i="1"/>
  <c r="B290" i="1" s="1"/>
  <c r="G293" i="1" l="1"/>
  <c r="H293" i="1" s="1"/>
  <c r="H292" i="1"/>
  <c r="N292" i="1" s="1"/>
  <c r="S293" i="1"/>
  <c r="J293" i="1"/>
  <c r="K293" i="1" s="1"/>
  <c r="L293" i="1" s="1"/>
  <c r="M293" i="1" s="1"/>
  <c r="T292" i="1"/>
  <c r="Q292" i="1"/>
  <c r="R293" i="1"/>
  <c r="A294" i="1"/>
  <c r="D293" i="1"/>
  <c r="E293" i="1" s="1"/>
  <c r="F294" i="1" s="1"/>
  <c r="O293" i="1"/>
  <c r="I295" i="1"/>
  <c r="C292" i="1"/>
  <c r="P291" i="1"/>
  <c r="B291" i="1" s="1"/>
  <c r="G294" i="1" l="1"/>
  <c r="H294" i="1" s="1"/>
  <c r="P292" i="1"/>
  <c r="B292" i="1" s="1"/>
  <c r="N293" i="1"/>
  <c r="I296" i="1"/>
  <c r="J294" i="1"/>
  <c r="K294" i="1" s="1"/>
  <c r="L294" i="1" s="1"/>
  <c r="M294" i="1" s="1"/>
  <c r="T293" i="1"/>
  <c r="S294" i="1"/>
  <c r="Q293" i="1"/>
  <c r="R294" i="1"/>
  <c r="C293" i="1"/>
  <c r="D294" i="1"/>
  <c r="E294" i="1" s="1"/>
  <c r="F295" i="1" s="1"/>
  <c r="A295" i="1"/>
  <c r="O294" i="1"/>
  <c r="P293" i="1" l="1"/>
  <c r="B293" i="1" s="1"/>
  <c r="N294" i="1"/>
  <c r="J295" i="1"/>
  <c r="K295" i="1" s="1"/>
  <c r="L295" i="1" s="1"/>
  <c r="M295" i="1" s="1"/>
  <c r="T294" i="1"/>
  <c r="S295" i="1"/>
  <c r="Q294" i="1"/>
  <c r="R295" i="1"/>
  <c r="C294" i="1"/>
  <c r="D295" i="1"/>
  <c r="E295" i="1" s="1"/>
  <c r="F296" i="1" s="1"/>
  <c r="A296" i="1"/>
  <c r="O295" i="1"/>
  <c r="I297" i="1"/>
  <c r="G295" i="1"/>
  <c r="G296" i="1" l="1"/>
  <c r="H296" i="1" s="1"/>
  <c r="S296" i="1"/>
  <c r="J296" i="1"/>
  <c r="K296" i="1" s="1"/>
  <c r="L296" i="1" s="1"/>
  <c r="M296" i="1" s="1"/>
  <c r="T295" i="1"/>
  <c r="R296" i="1"/>
  <c r="Q295" i="1"/>
  <c r="H295" i="1"/>
  <c r="N295" i="1" s="1"/>
  <c r="C295" i="1"/>
  <c r="I298" i="1"/>
  <c r="D296" i="1"/>
  <c r="E296" i="1" s="1"/>
  <c r="F297" i="1" s="1"/>
  <c r="A297" i="1"/>
  <c r="O296" i="1"/>
  <c r="P294" i="1"/>
  <c r="B294" i="1" s="1"/>
  <c r="P295" i="1" l="1"/>
  <c r="B295" i="1" s="1"/>
  <c r="N296" i="1"/>
  <c r="C296" i="1"/>
  <c r="D297" i="1"/>
  <c r="E297" i="1" s="1"/>
  <c r="F298" i="1" s="1"/>
  <c r="O297" i="1"/>
  <c r="A298" i="1"/>
  <c r="R297" i="1"/>
  <c r="J297" i="1"/>
  <c r="K297" i="1" s="1"/>
  <c r="L297" i="1" s="1"/>
  <c r="M297" i="1" s="1"/>
  <c r="T296" i="1"/>
  <c r="S297" i="1"/>
  <c r="Q296" i="1"/>
  <c r="I299" i="1"/>
  <c r="G297" i="1"/>
  <c r="G298" i="1" l="1"/>
  <c r="H298" i="1" s="1"/>
  <c r="J298" i="1"/>
  <c r="T297" i="1"/>
  <c r="R298" i="1"/>
  <c r="Q297" i="1"/>
  <c r="S298" i="1"/>
  <c r="C297" i="1"/>
  <c r="H297" i="1"/>
  <c r="N297" i="1" s="1"/>
  <c r="P296" i="1"/>
  <c r="B296" i="1" s="1"/>
  <c r="I300" i="1"/>
  <c r="D298" i="1"/>
  <c r="E298" i="1" s="1"/>
  <c r="F299" i="1" s="1"/>
  <c r="O298" i="1"/>
  <c r="A299" i="1"/>
  <c r="K298" i="1"/>
  <c r="L298" i="1" s="1"/>
  <c r="M298" i="1" s="1"/>
  <c r="G299" i="1" l="1"/>
  <c r="H299" i="1" s="1"/>
  <c r="N298" i="1"/>
  <c r="P297" i="1"/>
  <c r="B297" i="1" s="1"/>
  <c r="D299" i="1"/>
  <c r="E299" i="1" s="1"/>
  <c r="F300" i="1" s="1"/>
  <c r="O299" i="1"/>
  <c r="A300" i="1"/>
  <c r="I301" i="1"/>
  <c r="C298" i="1"/>
  <c r="S299" i="1"/>
  <c r="J299" i="1"/>
  <c r="K299" i="1" s="1"/>
  <c r="L299" i="1" s="1"/>
  <c r="M299" i="1" s="1"/>
  <c r="T298" i="1"/>
  <c r="R299" i="1"/>
  <c r="Q298" i="1"/>
  <c r="J300" i="1" l="1"/>
  <c r="T299" i="1"/>
  <c r="S300" i="1"/>
  <c r="R300" i="1"/>
  <c r="Q299" i="1"/>
  <c r="N299" i="1"/>
  <c r="G300" i="1"/>
  <c r="C299" i="1"/>
  <c r="P298" i="1"/>
  <c r="B298" i="1" s="1"/>
  <c r="I302" i="1"/>
  <c r="D300" i="1"/>
  <c r="E300" i="1" s="1"/>
  <c r="F301" i="1" s="1"/>
  <c r="A301" i="1"/>
  <c r="K300" i="1"/>
  <c r="L300" i="1" s="1"/>
  <c r="M300" i="1" s="1"/>
  <c r="O300" i="1"/>
  <c r="P299" i="1" l="1"/>
  <c r="B299" i="1" s="1"/>
  <c r="G301" i="1"/>
  <c r="H301" i="1" s="1"/>
  <c r="H300" i="1"/>
  <c r="N300" i="1" s="1"/>
  <c r="R301" i="1"/>
  <c r="J301" i="1"/>
  <c r="K301" i="1" s="1"/>
  <c r="L301" i="1" s="1"/>
  <c r="M301" i="1" s="1"/>
  <c r="T300" i="1"/>
  <c r="S301" i="1"/>
  <c r="Q300" i="1"/>
  <c r="D301" i="1"/>
  <c r="E301" i="1" s="1"/>
  <c r="F302" i="1" s="1"/>
  <c r="A302" i="1"/>
  <c r="O301" i="1"/>
  <c r="I303" i="1"/>
  <c r="C300" i="1"/>
  <c r="D302" i="1" l="1"/>
  <c r="E302" i="1" s="1"/>
  <c r="F303" i="1" s="1"/>
  <c r="O302" i="1"/>
  <c r="A303" i="1"/>
  <c r="N301" i="1"/>
  <c r="G302" i="1"/>
  <c r="C301" i="1"/>
  <c r="J302" i="1"/>
  <c r="K302" i="1" s="1"/>
  <c r="L302" i="1" s="1"/>
  <c r="M302" i="1" s="1"/>
  <c r="T301" i="1"/>
  <c r="S302" i="1"/>
  <c r="Q301" i="1"/>
  <c r="R302" i="1"/>
  <c r="I304" i="1"/>
  <c r="P300" i="1"/>
  <c r="B300" i="1" s="1"/>
  <c r="G303" i="1" l="1"/>
  <c r="H303" i="1" s="1"/>
  <c r="P301" i="1"/>
  <c r="B301" i="1" s="1"/>
  <c r="C302" i="1"/>
  <c r="H302" i="1"/>
  <c r="N302" i="1" s="1"/>
  <c r="I305" i="1"/>
  <c r="D303" i="1"/>
  <c r="E303" i="1" s="1"/>
  <c r="F304" i="1" s="1"/>
  <c r="A304" i="1"/>
  <c r="O303" i="1"/>
  <c r="T302" i="1"/>
  <c r="S303" i="1"/>
  <c r="Q302" i="1"/>
  <c r="J303" i="1"/>
  <c r="K303" i="1" s="1"/>
  <c r="L303" i="1" s="1"/>
  <c r="M303" i="1" s="1"/>
  <c r="R303" i="1"/>
  <c r="P302" i="1" l="1"/>
  <c r="B302" i="1" s="1"/>
  <c r="N303" i="1"/>
  <c r="J304" i="1"/>
  <c r="K304" i="1" s="1"/>
  <c r="L304" i="1" s="1"/>
  <c r="M304" i="1" s="1"/>
  <c r="T303" i="1"/>
  <c r="Q303" i="1"/>
  <c r="S304" i="1"/>
  <c r="R304" i="1"/>
  <c r="I306" i="1"/>
  <c r="G304" i="1"/>
  <c r="H304" i="1" s="1"/>
  <c r="D304" i="1"/>
  <c r="E304" i="1" s="1"/>
  <c r="F305" i="1" s="1"/>
  <c r="A305" i="1"/>
  <c r="O304" i="1"/>
  <c r="C303" i="1"/>
  <c r="C304" i="1" l="1"/>
  <c r="A306" i="1"/>
  <c r="D305" i="1"/>
  <c r="E305" i="1" s="1"/>
  <c r="F306" i="1" s="1"/>
  <c r="O305" i="1"/>
  <c r="I307" i="1"/>
  <c r="J305" i="1"/>
  <c r="K305" i="1" s="1"/>
  <c r="L305" i="1" s="1"/>
  <c r="M305" i="1" s="1"/>
  <c r="T304" i="1"/>
  <c r="S305" i="1"/>
  <c r="Q304" i="1"/>
  <c r="R305" i="1"/>
  <c r="G305" i="1"/>
  <c r="H305" i="1" s="1"/>
  <c r="N304" i="1"/>
  <c r="P304" i="1" s="1"/>
  <c r="P303" i="1"/>
  <c r="B303" i="1" s="1"/>
  <c r="N305" i="1" l="1"/>
  <c r="R306" i="1"/>
  <c r="J306" i="1"/>
  <c r="K306" i="1" s="1"/>
  <c r="L306" i="1" s="1"/>
  <c r="M306" i="1" s="1"/>
  <c r="T305" i="1"/>
  <c r="Q305" i="1"/>
  <c r="S306" i="1"/>
  <c r="C305" i="1"/>
  <c r="B304" i="1"/>
  <c r="G306" i="1"/>
  <c r="H306" i="1" s="1"/>
  <c r="I308" i="1"/>
  <c r="D306" i="1"/>
  <c r="E306" i="1" s="1"/>
  <c r="F307" i="1" s="1"/>
  <c r="A307" i="1"/>
  <c r="O306" i="1"/>
  <c r="N306" i="1" l="1"/>
  <c r="C306" i="1"/>
  <c r="J307" i="1"/>
  <c r="K307" i="1" s="1"/>
  <c r="L307" i="1" s="1"/>
  <c r="M307" i="1" s="1"/>
  <c r="T306" i="1"/>
  <c r="R307" i="1"/>
  <c r="S307" i="1"/>
  <c r="Q306" i="1"/>
  <c r="I309" i="1"/>
  <c r="P305" i="1"/>
  <c r="B305" i="1" s="1"/>
  <c r="D307" i="1"/>
  <c r="E307" i="1" s="1"/>
  <c r="F308" i="1" s="1"/>
  <c r="O307" i="1"/>
  <c r="A308" i="1"/>
  <c r="G307" i="1"/>
  <c r="G308" i="1" l="1"/>
  <c r="H308" i="1" s="1"/>
  <c r="D308" i="1"/>
  <c r="E308" i="1" s="1"/>
  <c r="F309" i="1" s="1"/>
  <c r="A309" i="1"/>
  <c r="O308" i="1"/>
  <c r="H307" i="1"/>
  <c r="N307" i="1" s="1"/>
  <c r="J308" i="1"/>
  <c r="K308" i="1" s="1"/>
  <c r="L308" i="1" s="1"/>
  <c r="M308" i="1" s="1"/>
  <c r="T307" i="1"/>
  <c r="S308" i="1"/>
  <c r="R308" i="1"/>
  <c r="Q307" i="1"/>
  <c r="I310" i="1"/>
  <c r="C307" i="1"/>
  <c r="P306" i="1"/>
  <c r="B306" i="1" s="1"/>
  <c r="N308" i="1" l="1"/>
  <c r="C308" i="1"/>
  <c r="P307" i="1"/>
  <c r="B307" i="1" s="1"/>
  <c r="A310" i="1"/>
  <c r="D309" i="1"/>
  <c r="E309" i="1" s="1"/>
  <c r="F310" i="1" s="1"/>
  <c r="O309" i="1"/>
  <c r="I311" i="1"/>
  <c r="J309" i="1"/>
  <c r="K309" i="1" s="1"/>
  <c r="L309" i="1" s="1"/>
  <c r="M309" i="1" s="1"/>
  <c r="T308" i="1"/>
  <c r="R309" i="1"/>
  <c r="S309" i="1"/>
  <c r="Q308" i="1"/>
  <c r="G309" i="1"/>
  <c r="G310" i="1" l="1"/>
  <c r="H310" i="1" s="1"/>
  <c r="P308" i="1"/>
  <c r="B308" i="1" s="1"/>
  <c r="H309" i="1"/>
  <c r="N309" i="1" s="1"/>
  <c r="C309" i="1"/>
  <c r="I312" i="1"/>
  <c r="D310" i="1"/>
  <c r="E310" i="1" s="1"/>
  <c r="F311" i="1" s="1"/>
  <c r="O310" i="1"/>
  <c r="A311" i="1"/>
  <c r="J310" i="1"/>
  <c r="K310" i="1" s="1"/>
  <c r="L310" i="1" s="1"/>
  <c r="M310" i="1" s="1"/>
  <c r="T309" i="1"/>
  <c r="S310" i="1"/>
  <c r="Q309" i="1"/>
  <c r="R310" i="1"/>
  <c r="G311" i="1" l="1"/>
  <c r="H311" i="1" s="1"/>
  <c r="P309" i="1"/>
  <c r="B309" i="1" s="1"/>
  <c r="N310" i="1"/>
  <c r="A312" i="1"/>
  <c r="D311" i="1"/>
  <c r="E311" i="1" s="1"/>
  <c r="F312" i="1" s="1"/>
  <c r="O311" i="1"/>
  <c r="C310" i="1"/>
  <c r="J311" i="1"/>
  <c r="K311" i="1" s="1"/>
  <c r="L311" i="1" s="1"/>
  <c r="M311" i="1" s="1"/>
  <c r="T310" i="1"/>
  <c r="S311" i="1"/>
  <c r="Q310" i="1"/>
  <c r="R311" i="1"/>
  <c r="I313" i="1"/>
  <c r="A313" i="1" l="1"/>
  <c r="D312" i="1"/>
  <c r="E312" i="1" s="1"/>
  <c r="F313" i="1" s="1"/>
  <c r="O312" i="1"/>
  <c r="N311" i="1"/>
  <c r="C311" i="1"/>
  <c r="I314" i="1"/>
  <c r="S312" i="1"/>
  <c r="J312" i="1"/>
  <c r="K312" i="1" s="1"/>
  <c r="L312" i="1" s="1"/>
  <c r="M312" i="1" s="1"/>
  <c r="T311" i="1"/>
  <c r="Q311" i="1"/>
  <c r="R312" i="1"/>
  <c r="P310" i="1"/>
  <c r="B310" i="1" s="1"/>
  <c r="G312" i="1"/>
  <c r="G313" i="1" l="1"/>
  <c r="H313" i="1" s="1"/>
  <c r="P311" i="1"/>
  <c r="B311" i="1" s="1"/>
  <c r="H312" i="1"/>
  <c r="N312" i="1" s="1"/>
  <c r="I315" i="1"/>
  <c r="C312" i="1"/>
  <c r="A314" i="1"/>
  <c r="D313" i="1"/>
  <c r="E313" i="1" s="1"/>
  <c r="F314" i="1" s="1"/>
  <c r="O313" i="1"/>
  <c r="G314" i="1" s="1"/>
  <c r="R313" i="1"/>
  <c r="J313" i="1"/>
  <c r="K313" i="1" s="1"/>
  <c r="L313" i="1" s="1"/>
  <c r="M313" i="1" s="1"/>
  <c r="T312" i="1"/>
  <c r="Q312" i="1"/>
  <c r="S313" i="1"/>
  <c r="N313" i="1" l="1"/>
  <c r="P312" i="1"/>
  <c r="B312" i="1" s="1"/>
  <c r="H314" i="1"/>
  <c r="I316" i="1"/>
  <c r="A315" i="1"/>
  <c r="D314" i="1"/>
  <c r="E314" i="1" s="1"/>
  <c r="F315" i="1" s="1"/>
  <c r="O314" i="1"/>
  <c r="J314" i="1"/>
  <c r="K314" i="1" s="1"/>
  <c r="L314" i="1" s="1"/>
  <c r="M314" i="1" s="1"/>
  <c r="T313" i="1"/>
  <c r="R314" i="1"/>
  <c r="Q313" i="1"/>
  <c r="S314" i="1"/>
  <c r="C313" i="1"/>
  <c r="N314" i="1" l="1"/>
  <c r="J315" i="1"/>
  <c r="T314" i="1"/>
  <c r="R315" i="1"/>
  <c r="Q314" i="1"/>
  <c r="S315" i="1"/>
  <c r="I317" i="1"/>
  <c r="D315" i="1"/>
  <c r="E315" i="1" s="1"/>
  <c r="F316" i="1" s="1"/>
  <c r="O315" i="1"/>
  <c r="A316" i="1"/>
  <c r="K315" i="1"/>
  <c r="L315" i="1" s="1"/>
  <c r="M315" i="1" s="1"/>
  <c r="G315" i="1"/>
  <c r="C314" i="1"/>
  <c r="P313" i="1"/>
  <c r="B313" i="1" s="1"/>
  <c r="G316" i="1" l="1"/>
  <c r="H316" i="1" s="1"/>
  <c r="J316" i="1"/>
  <c r="K316" i="1" s="1"/>
  <c r="L316" i="1" s="1"/>
  <c r="M316" i="1" s="1"/>
  <c r="T315" i="1"/>
  <c r="S316" i="1"/>
  <c r="R316" i="1"/>
  <c r="Q315" i="1"/>
  <c r="H315" i="1"/>
  <c r="N315" i="1" s="1"/>
  <c r="C315" i="1"/>
  <c r="A317" i="1"/>
  <c r="D316" i="1"/>
  <c r="E316" i="1" s="1"/>
  <c r="F317" i="1" s="1"/>
  <c r="O316" i="1"/>
  <c r="I318" i="1"/>
  <c r="P314" i="1"/>
  <c r="B314" i="1" s="1"/>
  <c r="G317" i="1" l="1"/>
  <c r="H317" i="1" s="1"/>
  <c r="N316" i="1"/>
  <c r="C316" i="1"/>
  <c r="I319" i="1"/>
  <c r="D317" i="1"/>
  <c r="E317" i="1" s="1"/>
  <c r="F318" i="1" s="1"/>
  <c r="A318" i="1"/>
  <c r="O317" i="1"/>
  <c r="P315" i="1"/>
  <c r="B315" i="1" s="1"/>
  <c r="J317" i="1"/>
  <c r="K317" i="1" s="1"/>
  <c r="L317" i="1" s="1"/>
  <c r="M317" i="1" s="1"/>
  <c r="T316" i="1"/>
  <c r="R317" i="1"/>
  <c r="S317" i="1"/>
  <c r="Q316" i="1"/>
  <c r="A319" i="1" l="1"/>
  <c r="D318" i="1"/>
  <c r="E318" i="1" s="1"/>
  <c r="F319" i="1" s="1"/>
  <c r="O318" i="1"/>
  <c r="C317" i="1"/>
  <c r="P316" i="1"/>
  <c r="B316" i="1" s="1"/>
  <c r="J318" i="1"/>
  <c r="K318" i="1" s="1"/>
  <c r="L318" i="1" s="1"/>
  <c r="M318" i="1" s="1"/>
  <c r="T317" i="1"/>
  <c r="R318" i="1"/>
  <c r="Q317" i="1"/>
  <c r="S318" i="1"/>
  <c r="I320" i="1"/>
  <c r="N317" i="1"/>
  <c r="P317" i="1" s="1"/>
  <c r="G318" i="1"/>
  <c r="H318" i="1" s="1"/>
  <c r="J319" i="1" l="1"/>
  <c r="T318" i="1"/>
  <c r="Q318" i="1"/>
  <c r="S319" i="1"/>
  <c r="R319" i="1"/>
  <c r="N318" i="1"/>
  <c r="A320" i="1"/>
  <c r="D319" i="1"/>
  <c r="E319" i="1" s="1"/>
  <c r="F320" i="1" s="1"/>
  <c r="O319" i="1"/>
  <c r="K319" i="1"/>
  <c r="L319" i="1" s="1"/>
  <c r="M319" i="1" s="1"/>
  <c r="I321" i="1"/>
  <c r="G319" i="1"/>
  <c r="C318" i="1"/>
  <c r="B317" i="1"/>
  <c r="G320" i="1" l="1"/>
  <c r="H320" i="1" s="1"/>
  <c r="P318" i="1"/>
  <c r="B318" i="1" s="1"/>
  <c r="R320" i="1"/>
  <c r="J320" i="1"/>
  <c r="K320" i="1" s="1"/>
  <c r="L320" i="1" s="1"/>
  <c r="M320" i="1" s="1"/>
  <c r="T319" i="1"/>
  <c r="S320" i="1"/>
  <c r="Q319" i="1"/>
  <c r="H319" i="1"/>
  <c r="N319" i="1" s="1"/>
  <c r="I322" i="1"/>
  <c r="C319" i="1"/>
  <c r="D320" i="1"/>
  <c r="E320" i="1" s="1"/>
  <c r="F321" i="1" s="1"/>
  <c r="O320" i="1"/>
  <c r="A321" i="1"/>
  <c r="N320" i="1" l="1"/>
  <c r="I323" i="1"/>
  <c r="P319" i="1"/>
  <c r="B319" i="1" s="1"/>
  <c r="A322" i="1"/>
  <c r="D321" i="1"/>
  <c r="E321" i="1" s="1"/>
  <c r="F322" i="1" s="1"/>
  <c r="O321" i="1"/>
  <c r="J321" i="1"/>
  <c r="K321" i="1" s="1"/>
  <c r="L321" i="1" s="1"/>
  <c r="M321" i="1" s="1"/>
  <c r="T320" i="1"/>
  <c r="R321" i="1"/>
  <c r="S321" i="1"/>
  <c r="Q320" i="1"/>
  <c r="C320" i="1"/>
  <c r="G321" i="1"/>
  <c r="H321" i="1" s="1"/>
  <c r="N321" i="1" l="1"/>
  <c r="D322" i="1"/>
  <c r="E322" i="1" s="1"/>
  <c r="F323" i="1" s="1"/>
  <c r="A323" i="1"/>
  <c r="O322" i="1"/>
  <c r="I324" i="1"/>
  <c r="R322" i="1"/>
  <c r="J322" i="1"/>
  <c r="K322" i="1" s="1"/>
  <c r="L322" i="1" s="1"/>
  <c r="M322" i="1" s="1"/>
  <c r="T321" i="1"/>
  <c r="Q321" i="1"/>
  <c r="S322" i="1"/>
  <c r="G322" i="1"/>
  <c r="C321" i="1"/>
  <c r="P320" i="1"/>
  <c r="B320" i="1" s="1"/>
  <c r="S323" i="1" l="1"/>
  <c r="J323" i="1"/>
  <c r="T322" i="1"/>
  <c r="Q322" i="1"/>
  <c r="R323" i="1"/>
  <c r="C322" i="1"/>
  <c r="G323" i="1"/>
  <c r="H323" i="1" s="1"/>
  <c r="I325" i="1"/>
  <c r="D323" i="1"/>
  <c r="E323" i="1" s="1"/>
  <c r="F324" i="1" s="1"/>
  <c r="A324" i="1"/>
  <c r="O323" i="1"/>
  <c r="K323" i="1"/>
  <c r="L323" i="1" s="1"/>
  <c r="M323" i="1" s="1"/>
  <c r="H322" i="1"/>
  <c r="N322" i="1" s="1"/>
  <c r="P321" i="1"/>
  <c r="B321" i="1" s="1"/>
  <c r="P322" i="1" l="1"/>
  <c r="J324" i="1"/>
  <c r="T323" i="1"/>
  <c r="R324" i="1"/>
  <c r="S324" i="1"/>
  <c r="Q323" i="1"/>
  <c r="I326" i="1"/>
  <c r="N323" i="1"/>
  <c r="D324" i="1"/>
  <c r="E324" i="1" s="1"/>
  <c r="F325" i="1" s="1"/>
  <c r="K324" i="1"/>
  <c r="L324" i="1" s="1"/>
  <c r="M324" i="1" s="1"/>
  <c r="A325" i="1"/>
  <c r="O324" i="1"/>
  <c r="G324" i="1"/>
  <c r="C323" i="1"/>
  <c r="B322" i="1"/>
  <c r="G325" i="1" l="1"/>
  <c r="H325" i="1" s="1"/>
  <c r="C324" i="1"/>
  <c r="H324" i="1"/>
  <c r="N324" i="1" s="1"/>
  <c r="P324" i="1" s="1"/>
  <c r="A326" i="1"/>
  <c r="D325" i="1"/>
  <c r="E325" i="1" s="1"/>
  <c r="F326" i="1" s="1"/>
  <c r="O325" i="1"/>
  <c r="I327" i="1"/>
  <c r="J325" i="1"/>
  <c r="K325" i="1" s="1"/>
  <c r="L325" i="1" s="1"/>
  <c r="M325" i="1" s="1"/>
  <c r="T324" i="1"/>
  <c r="R325" i="1"/>
  <c r="S325" i="1"/>
  <c r="Q324" i="1"/>
  <c r="P323" i="1"/>
  <c r="B323" i="1" s="1"/>
  <c r="G326" i="1" l="1"/>
  <c r="H326" i="1" s="1"/>
  <c r="N325" i="1"/>
  <c r="D326" i="1"/>
  <c r="E326" i="1" s="1"/>
  <c r="F327" i="1" s="1"/>
  <c r="A327" i="1"/>
  <c r="O326" i="1"/>
  <c r="I328" i="1"/>
  <c r="R326" i="1"/>
  <c r="J326" i="1"/>
  <c r="K326" i="1" s="1"/>
  <c r="L326" i="1" s="1"/>
  <c r="M326" i="1" s="1"/>
  <c r="T325" i="1"/>
  <c r="Q325" i="1"/>
  <c r="S326" i="1"/>
  <c r="C325" i="1"/>
  <c r="B324" i="1"/>
  <c r="N326" i="1" l="1"/>
  <c r="C326" i="1"/>
  <c r="J327" i="1"/>
  <c r="K327" i="1" s="1"/>
  <c r="L327" i="1" s="1"/>
  <c r="M327" i="1" s="1"/>
  <c r="T326" i="1"/>
  <c r="R327" i="1"/>
  <c r="Q326" i="1"/>
  <c r="S327" i="1"/>
  <c r="P325" i="1"/>
  <c r="B325" i="1" s="1"/>
  <c r="I329" i="1"/>
  <c r="D327" i="1"/>
  <c r="E327" i="1" s="1"/>
  <c r="F328" i="1" s="1"/>
  <c r="O327" i="1"/>
  <c r="A328" i="1"/>
  <c r="G327" i="1"/>
  <c r="H327" i="1" s="1"/>
  <c r="R328" i="1" l="1"/>
  <c r="J328" i="1"/>
  <c r="T327" i="1"/>
  <c r="S328" i="1"/>
  <c r="Q327" i="1"/>
  <c r="I330" i="1"/>
  <c r="C327" i="1"/>
  <c r="N327" i="1"/>
  <c r="P327" i="1" s="1"/>
  <c r="P326" i="1"/>
  <c r="B326" i="1" s="1"/>
  <c r="G328" i="1"/>
  <c r="D328" i="1"/>
  <c r="E328" i="1" s="1"/>
  <c r="F329" i="1" s="1"/>
  <c r="K328" i="1"/>
  <c r="L328" i="1" s="1"/>
  <c r="M328" i="1" s="1"/>
  <c r="O328" i="1"/>
  <c r="A329" i="1"/>
  <c r="D329" i="1" l="1"/>
  <c r="E329" i="1" s="1"/>
  <c r="F330" i="1" s="1"/>
  <c r="A330" i="1"/>
  <c r="O329" i="1"/>
  <c r="G329" i="1"/>
  <c r="H329" i="1" s="1"/>
  <c r="S329" i="1"/>
  <c r="J329" i="1"/>
  <c r="K329" i="1" s="1"/>
  <c r="L329" i="1" s="1"/>
  <c r="M329" i="1" s="1"/>
  <c r="T328" i="1"/>
  <c r="Q328" i="1"/>
  <c r="R329" i="1"/>
  <c r="H328" i="1"/>
  <c r="N328" i="1" s="1"/>
  <c r="I331" i="1"/>
  <c r="C328" i="1"/>
  <c r="B327" i="1"/>
  <c r="C329" i="1" l="1"/>
  <c r="I332" i="1"/>
  <c r="G330" i="1"/>
  <c r="H330" i="1" s="1"/>
  <c r="D330" i="1"/>
  <c r="E330" i="1" s="1"/>
  <c r="F331" i="1" s="1"/>
  <c r="O330" i="1"/>
  <c r="A331" i="1"/>
  <c r="N329" i="1"/>
  <c r="P329" i="1" s="1"/>
  <c r="P328" i="1"/>
  <c r="B328" i="1" s="1"/>
  <c r="J330" i="1"/>
  <c r="K330" i="1" s="1"/>
  <c r="L330" i="1" s="1"/>
  <c r="M330" i="1" s="1"/>
  <c r="R330" i="1"/>
  <c r="Q329" i="1"/>
  <c r="T329" i="1"/>
  <c r="S330" i="1"/>
  <c r="N330" i="1" l="1"/>
  <c r="T330" i="1"/>
  <c r="Q330" i="1"/>
  <c r="S331" i="1"/>
  <c r="J331" i="1"/>
  <c r="K331" i="1" s="1"/>
  <c r="L331" i="1" s="1"/>
  <c r="M331" i="1" s="1"/>
  <c r="R331" i="1"/>
  <c r="I333" i="1"/>
  <c r="G331" i="1"/>
  <c r="C330" i="1"/>
  <c r="B329" i="1"/>
  <c r="D331" i="1"/>
  <c r="E331" i="1" s="1"/>
  <c r="F332" i="1" s="1"/>
  <c r="A332" i="1"/>
  <c r="O331" i="1"/>
  <c r="C331" i="1" l="1"/>
  <c r="I334" i="1"/>
  <c r="G332" i="1"/>
  <c r="R332" i="1"/>
  <c r="T331" i="1"/>
  <c r="S332" i="1"/>
  <c r="J332" i="1"/>
  <c r="K332" i="1" s="1"/>
  <c r="L332" i="1" s="1"/>
  <c r="M332" i="1" s="1"/>
  <c r="Q331" i="1"/>
  <c r="H331" i="1"/>
  <c r="N331" i="1" s="1"/>
  <c r="P331" i="1" s="1"/>
  <c r="P330" i="1"/>
  <c r="B330" i="1" s="1"/>
  <c r="D332" i="1"/>
  <c r="E332" i="1" s="1"/>
  <c r="F333" i="1" s="1"/>
  <c r="A333" i="1"/>
  <c r="O332" i="1"/>
  <c r="G333" i="1" l="1"/>
  <c r="I335" i="1"/>
  <c r="C332" i="1"/>
  <c r="B331" i="1"/>
  <c r="R333" i="1"/>
  <c r="T332" i="1"/>
  <c r="S333" i="1"/>
  <c r="J333" i="1"/>
  <c r="K333" i="1" s="1"/>
  <c r="L333" i="1" s="1"/>
  <c r="M333" i="1" s="1"/>
  <c r="Q332" i="1"/>
  <c r="D333" i="1"/>
  <c r="E333" i="1" s="1"/>
  <c r="F334" i="1" s="1"/>
  <c r="A334" i="1"/>
  <c r="O333" i="1"/>
  <c r="H332" i="1"/>
  <c r="N332" i="1" s="1"/>
  <c r="P332" i="1" l="1"/>
  <c r="B332" i="1" s="1"/>
  <c r="D334" i="1"/>
  <c r="E334" i="1" s="1"/>
  <c r="F335" i="1" s="1"/>
  <c r="O334" i="1"/>
  <c r="A335" i="1"/>
  <c r="C333" i="1"/>
  <c r="I336" i="1"/>
  <c r="G334" i="1"/>
  <c r="R334" i="1"/>
  <c r="Q333" i="1"/>
  <c r="T333" i="1"/>
  <c r="J334" i="1"/>
  <c r="K334" i="1" s="1"/>
  <c r="L334" i="1" s="1"/>
  <c r="M334" i="1" s="1"/>
  <c r="S334" i="1"/>
  <c r="H333" i="1"/>
  <c r="N333" i="1" s="1"/>
  <c r="P333" i="1" s="1"/>
  <c r="G335" i="1" l="1"/>
  <c r="H335" i="1" s="1"/>
  <c r="I337" i="1"/>
  <c r="D335" i="1"/>
  <c r="E335" i="1" s="1"/>
  <c r="F336" i="1" s="1"/>
  <c r="O335" i="1"/>
  <c r="A336" i="1"/>
  <c r="H334" i="1"/>
  <c r="N334" i="1" s="1"/>
  <c r="C334" i="1"/>
  <c r="B333" i="1"/>
  <c r="T334" i="1"/>
  <c r="Q334" i="1"/>
  <c r="S335" i="1"/>
  <c r="J335" i="1"/>
  <c r="K335" i="1" s="1"/>
  <c r="L335" i="1" s="1"/>
  <c r="M335" i="1" s="1"/>
  <c r="R335" i="1"/>
  <c r="G336" i="1" l="1"/>
  <c r="H336" i="1" s="1"/>
  <c r="P334" i="1"/>
  <c r="B334" i="1" s="1"/>
  <c r="N335" i="1"/>
  <c r="A337" i="1"/>
  <c r="D336" i="1"/>
  <c r="E336" i="1" s="1"/>
  <c r="F337" i="1" s="1"/>
  <c r="O336" i="1"/>
  <c r="C335" i="1"/>
  <c r="Q335" i="1"/>
  <c r="S336" i="1"/>
  <c r="T335" i="1"/>
  <c r="J336" i="1"/>
  <c r="K336" i="1" s="1"/>
  <c r="L336" i="1" s="1"/>
  <c r="M336" i="1" s="1"/>
  <c r="R336" i="1"/>
  <c r="I338" i="1"/>
  <c r="G337" i="1" l="1"/>
  <c r="H337" i="1" s="1"/>
  <c r="I339" i="1"/>
  <c r="A338" i="1"/>
  <c r="D337" i="1"/>
  <c r="E337" i="1" s="1"/>
  <c r="F338" i="1" s="1"/>
  <c r="O337" i="1"/>
  <c r="N336" i="1"/>
  <c r="C336" i="1"/>
  <c r="Q336" i="1"/>
  <c r="S337" i="1"/>
  <c r="T336" i="1"/>
  <c r="R337" i="1"/>
  <c r="J337" i="1"/>
  <c r="K337" i="1" s="1"/>
  <c r="L337" i="1" s="1"/>
  <c r="M337" i="1" s="1"/>
  <c r="P335" i="1"/>
  <c r="B335" i="1" s="1"/>
  <c r="P336" i="1" l="1"/>
  <c r="B336" i="1" s="1"/>
  <c r="C337" i="1"/>
  <c r="Q337" i="1"/>
  <c r="R338" i="1"/>
  <c r="T337" i="1"/>
  <c r="S338" i="1"/>
  <c r="J338" i="1"/>
  <c r="K338" i="1" s="1"/>
  <c r="L338" i="1" s="1"/>
  <c r="M338" i="1" s="1"/>
  <c r="I340" i="1"/>
  <c r="N337" i="1"/>
  <c r="A339" i="1"/>
  <c r="D338" i="1"/>
  <c r="E338" i="1" s="1"/>
  <c r="F339" i="1" s="1"/>
  <c r="O338" i="1"/>
  <c r="G338" i="1"/>
  <c r="P337" i="1" l="1"/>
  <c r="B337" i="1" s="1"/>
  <c r="I341" i="1"/>
  <c r="C338" i="1"/>
  <c r="G339" i="1"/>
  <c r="H339" i="1" s="1"/>
  <c r="D339" i="1"/>
  <c r="E339" i="1" s="1"/>
  <c r="F340" i="1" s="1"/>
  <c r="O339" i="1"/>
  <c r="A340" i="1"/>
  <c r="Q338" i="1"/>
  <c r="T338" i="1"/>
  <c r="S339" i="1"/>
  <c r="J339" i="1"/>
  <c r="K339" i="1" s="1"/>
  <c r="L339" i="1" s="1"/>
  <c r="M339" i="1" s="1"/>
  <c r="R339" i="1"/>
  <c r="H338" i="1"/>
  <c r="N338" i="1" s="1"/>
  <c r="P338" i="1" s="1"/>
  <c r="Q339" i="1" l="1"/>
  <c r="S340" i="1"/>
  <c r="T339" i="1"/>
  <c r="J340" i="1"/>
  <c r="K340" i="1" s="1"/>
  <c r="L340" i="1" s="1"/>
  <c r="M340" i="1" s="1"/>
  <c r="R340" i="1"/>
  <c r="C339" i="1"/>
  <c r="B338" i="1"/>
  <c r="I342" i="1"/>
  <c r="N339" i="1"/>
  <c r="A341" i="1"/>
  <c r="D340" i="1"/>
  <c r="E340" i="1" s="1"/>
  <c r="F341" i="1" s="1"/>
  <c r="O340" i="1"/>
  <c r="G340" i="1"/>
  <c r="P339" i="1" l="1"/>
  <c r="B339" i="1" s="1"/>
  <c r="G341" i="1"/>
  <c r="H341" i="1" s="1"/>
  <c r="H340" i="1"/>
  <c r="N340" i="1" s="1"/>
  <c r="C340" i="1"/>
  <c r="D341" i="1"/>
  <c r="E341" i="1" s="1"/>
  <c r="F342" i="1" s="1"/>
  <c r="O341" i="1"/>
  <c r="A342" i="1"/>
  <c r="Q340" i="1"/>
  <c r="S341" i="1"/>
  <c r="T340" i="1"/>
  <c r="J341" i="1"/>
  <c r="K341" i="1" s="1"/>
  <c r="L341" i="1" s="1"/>
  <c r="M341" i="1" s="1"/>
  <c r="R341" i="1"/>
  <c r="I343" i="1"/>
  <c r="G342" i="1" l="1"/>
  <c r="H342" i="1" s="1"/>
  <c r="N341" i="1"/>
  <c r="A343" i="1"/>
  <c r="D342" i="1"/>
  <c r="E342" i="1" s="1"/>
  <c r="F343" i="1" s="1"/>
  <c r="O342" i="1"/>
  <c r="P340" i="1"/>
  <c r="B340" i="1" s="1"/>
  <c r="I344" i="1"/>
  <c r="Q341" i="1"/>
  <c r="S342" i="1"/>
  <c r="T341" i="1"/>
  <c r="J342" i="1"/>
  <c r="K342" i="1" s="1"/>
  <c r="L342" i="1" s="1"/>
  <c r="M342" i="1" s="1"/>
  <c r="R342" i="1"/>
  <c r="C341" i="1"/>
  <c r="P341" i="1" l="1"/>
  <c r="B341" i="1" s="1"/>
  <c r="A344" i="1"/>
  <c r="D343" i="1"/>
  <c r="E343" i="1" s="1"/>
  <c r="F344" i="1" s="1"/>
  <c r="O343" i="1"/>
  <c r="N342" i="1"/>
  <c r="Q342" i="1"/>
  <c r="R343" i="1"/>
  <c r="T342" i="1"/>
  <c r="S343" i="1"/>
  <c r="J343" i="1"/>
  <c r="K343" i="1" s="1"/>
  <c r="L343" i="1" s="1"/>
  <c r="M343" i="1" s="1"/>
  <c r="G343" i="1"/>
  <c r="I345" i="1"/>
  <c r="C342" i="1"/>
  <c r="P342" i="1" l="1"/>
  <c r="B342" i="1" s="1"/>
  <c r="G344" i="1"/>
  <c r="I346" i="1"/>
  <c r="C343" i="1"/>
  <c r="Q343" i="1"/>
  <c r="S344" i="1"/>
  <c r="T343" i="1"/>
  <c r="J344" i="1"/>
  <c r="K344" i="1" s="1"/>
  <c r="L344" i="1" s="1"/>
  <c r="M344" i="1" s="1"/>
  <c r="R344" i="1"/>
  <c r="H343" i="1"/>
  <c r="N343" i="1" s="1"/>
  <c r="P343" i="1" s="1"/>
  <c r="A345" i="1"/>
  <c r="D344" i="1"/>
  <c r="E344" i="1" s="1"/>
  <c r="F345" i="1" s="1"/>
  <c r="O344" i="1"/>
  <c r="G345" i="1" l="1"/>
  <c r="H345" i="1" s="1"/>
  <c r="C344" i="1"/>
  <c r="B343" i="1"/>
  <c r="D345" i="1"/>
  <c r="E345" i="1" s="1"/>
  <c r="F346" i="1" s="1"/>
  <c r="A346" i="1"/>
  <c r="O345" i="1"/>
  <c r="Q344" i="1"/>
  <c r="T344" i="1"/>
  <c r="S345" i="1"/>
  <c r="J345" i="1"/>
  <c r="K345" i="1" s="1"/>
  <c r="L345" i="1" s="1"/>
  <c r="M345" i="1" s="1"/>
  <c r="R345" i="1"/>
  <c r="H344" i="1"/>
  <c r="N344" i="1" s="1"/>
  <c r="P344" i="1" s="1"/>
  <c r="I347" i="1"/>
  <c r="Q345" i="1" l="1"/>
  <c r="R346" i="1"/>
  <c r="T345" i="1"/>
  <c r="J346" i="1"/>
  <c r="K346" i="1" s="1"/>
  <c r="L346" i="1" s="1"/>
  <c r="M346" i="1" s="1"/>
  <c r="S346" i="1"/>
  <c r="A347" i="1"/>
  <c r="D346" i="1"/>
  <c r="E346" i="1" s="1"/>
  <c r="F347" i="1" s="1"/>
  <c r="O346" i="1"/>
  <c r="C345" i="1"/>
  <c r="B344" i="1"/>
  <c r="N345" i="1"/>
  <c r="I348" i="1"/>
  <c r="G346" i="1"/>
  <c r="G347" i="1" l="1"/>
  <c r="H347" i="1" s="1"/>
  <c r="P345" i="1"/>
  <c r="B345" i="1" s="1"/>
  <c r="H346" i="1"/>
  <c r="N346" i="1" s="1"/>
  <c r="I349" i="1"/>
  <c r="C346" i="1"/>
  <c r="D347" i="1"/>
  <c r="E347" i="1" s="1"/>
  <c r="F348" i="1" s="1"/>
  <c r="O347" i="1"/>
  <c r="A348" i="1"/>
  <c r="Q346" i="1"/>
  <c r="R347" i="1"/>
  <c r="T346" i="1"/>
  <c r="J347" i="1"/>
  <c r="K347" i="1" s="1"/>
  <c r="L347" i="1" s="1"/>
  <c r="M347" i="1" s="1"/>
  <c r="S347" i="1"/>
  <c r="P346" i="1" l="1"/>
  <c r="B346" i="1" s="1"/>
  <c r="N347" i="1"/>
  <c r="Q347" i="1"/>
  <c r="T347" i="1"/>
  <c r="R348" i="1"/>
  <c r="J348" i="1"/>
  <c r="K348" i="1" s="1"/>
  <c r="L348" i="1" s="1"/>
  <c r="M348" i="1" s="1"/>
  <c r="S348" i="1"/>
  <c r="A349" i="1"/>
  <c r="D348" i="1"/>
  <c r="E348" i="1" s="1"/>
  <c r="F349" i="1" s="1"/>
  <c r="O348" i="1"/>
  <c r="C347" i="1"/>
  <c r="G348" i="1"/>
  <c r="I350" i="1"/>
  <c r="G349" i="1" l="1"/>
  <c r="H349" i="1" s="1"/>
  <c r="I351" i="1"/>
  <c r="Q348" i="1"/>
  <c r="S349" i="1"/>
  <c r="T348" i="1"/>
  <c r="J349" i="1"/>
  <c r="K349" i="1" s="1"/>
  <c r="L349" i="1" s="1"/>
  <c r="M349" i="1" s="1"/>
  <c r="R349" i="1"/>
  <c r="H348" i="1"/>
  <c r="N348" i="1" s="1"/>
  <c r="C348" i="1"/>
  <c r="D349" i="1"/>
  <c r="E349" i="1" s="1"/>
  <c r="F350" i="1" s="1"/>
  <c r="A350" i="1"/>
  <c r="O349" i="1"/>
  <c r="P347" i="1"/>
  <c r="B347" i="1" s="1"/>
  <c r="G350" i="1" l="1"/>
  <c r="H350" i="1" s="1"/>
  <c r="N349" i="1"/>
  <c r="C349" i="1"/>
  <c r="Q349" i="1"/>
  <c r="S350" i="1"/>
  <c r="R350" i="1"/>
  <c r="J350" i="1"/>
  <c r="K350" i="1" s="1"/>
  <c r="L350" i="1" s="1"/>
  <c r="M350" i="1" s="1"/>
  <c r="T349" i="1"/>
  <c r="P348" i="1"/>
  <c r="B348" i="1" s="1"/>
  <c r="A351" i="1"/>
  <c r="D350" i="1"/>
  <c r="E350" i="1" s="1"/>
  <c r="F351" i="1" s="1"/>
  <c r="O350" i="1"/>
  <c r="I352" i="1"/>
  <c r="G351" i="1" l="1"/>
  <c r="H351" i="1" s="1"/>
  <c r="C350" i="1"/>
  <c r="I353" i="1"/>
  <c r="A352" i="1"/>
  <c r="D351" i="1"/>
  <c r="E351" i="1" s="1"/>
  <c r="F352" i="1" s="1"/>
  <c r="O351" i="1"/>
  <c r="Q350" i="1"/>
  <c r="R351" i="1"/>
  <c r="J351" i="1"/>
  <c r="K351" i="1" s="1"/>
  <c r="L351" i="1" s="1"/>
  <c r="M351" i="1" s="1"/>
  <c r="S351" i="1"/>
  <c r="T350" i="1"/>
  <c r="N350" i="1"/>
  <c r="P350" i="1" s="1"/>
  <c r="P349" i="1"/>
  <c r="B349" i="1" s="1"/>
  <c r="A353" i="1" l="1"/>
  <c r="D352" i="1"/>
  <c r="E352" i="1" s="1"/>
  <c r="F353" i="1" s="1"/>
  <c r="O352" i="1"/>
  <c r="N351" i="1"/>
  <c r="C351" i="1"/>
  <c r="B350" i="1"/>
  <c r="Q351" i="1"/>
  <c r="T351" i="1"/>
  <c r="R352" i="1"/>
  <c r="S352" i="1"/>
  <c r="J352" i="1"/>
  <c r="K352" i="1" s="1"/>
  <c r="L352" i="1" s="1"/>
  <c r="M352" i="1" s="1"/>
  <c r="I354" i="1"/>
  <c r="G352" i="1"/>
  <c r="G353" i="1" l="1"/>
  <c r="H353" i="1" s="1"/>
  <c r="Q352" i="1"/>
  <c r="R353" i="1"/>
  <c r="T352" i="1"/>
  <c r="S353" i="1"/>
  <c r="J353" i="1"/>
  <c r="K353" i="1" s="1"/>
  <c r="L353" i="1" s="1"/>
  <c r="M353" i="1" s="1"/>
  <c r="I355" i="1"/>
  <c r="C352" i="1"/>
  <c r="H352" i="1"/>
  <c r="P351" i="1"/>
  <c r="B351" i="1" s="1"/>
  <c r="D353" i="1"/>
  <c r="E353" i="1" s="1"/>
  <c r="F354" i="1" s="1"/>
  <c r="O353" i="1"/>
  <c r="A354" i="1"/>
  <c r="N353" i="1" l="1"/>
  <c r="A355" i="1"/>
  <c r="D354" i="1"/>
  <c r="E354" i="1" s="1"/>
  <c r="F355" i="1" s="1"/>
  <c r="O354" i="1"/>
  <c r="Q353" i="1"/>
  <c r="R354" i="1"/>
  <c r="J354" i="1"/>
  <c r="K354" i="1" s="1"/>
  <c r="L354" i="1" s="1"/>
  <c r="M354" i="1" s="1"/>
  <c r="S354" i="1"/>
  <c r="T353" i="1"/>
  <c r="N352" i="1"/>
  <c r="P352" i="1" s="1"/>
  <c r="B352" i="1" s="1"/>
  <c r="I356" i="1"/>
  <c r="C353" i="1"/>
  <c r="G354" i="1"/>
  <c r="Q354" i="1" l="1"/>
  <c r="R355" i="1"/>
  <c r="J355" i="1"/>
  <c r="K355" i="1" s="1"/>
  <c r="L355" i="1" s="1"/>
  <c r="M355" i="1" s="1"/>
  <c r="T354" i="1"/>
  <c r="S355" i="1"/>
  <c r="C354" i="1"/>
  <c r="I357" i="1"/>
  <c r="D355" i="1"/>
  <c r="E355" i="1" s="1"/>
  <c r="F356" i="1" s="1"/>
  <c r="A356" i="1"/>
  <c r="O355" i="1"/>
  <c r="P353" i="1"/>
  <c r="B353" i="1" s="1"/>
  <c r="G355" i="1"/>
  <c r="H354" i="1"/>
  <c r="N354" i="1" s="1"/>
  <c r="P354" i="1" l="1"/>
  <c r="B354" i="1" s="1"/>
  <c r="G356" i="1"/>
  <c r="H356" i="1" s="1"/>
  <c r="D356" i="1"/>
  <c r="E356" i="1" s="1"/>
  <c r="F357" i="1" s="1"/>
  <c r="A357" i="1"/>
  <c r="O356" i="1"/>
  <c r="C355" i="1"/>
  <c r="I358" i="1"/>
  <c r="H355" i="1"/>
  <c r="N355" i="1" s="1"/>
  <c r="S356" i="1"/>
  <c r="J356" i="1"/>
  <c r="K356" i="1" s="1"/>
  <c r="L356" i="1" s="1"/>
  <c r="M356" i="1" s="1"/>
  <c r="T355" i="1"/>
  <c r="Q355" i="1"/>
  <c r="R356" i="1"/>
  <c r="P355" i="1" l="1"/>
  <c r="B355" i="1" s="1"/>
  <c r="G357" i="1"/>
  <c r="H357" i="1" s="1"/>
  <c r="N356" i="1"/>
  <c r="I359" i="1"/>
  <c r="D357" i="1"/>
  <c r="E357" i="1" s="1"/>
  <c r="F358" i="1" s="1"/>
  <c r="A358" i="1"/>
  <c r="O357" i="1"/>
  <c r="C356" i="1"/>
  <c r="S357" i="1"/>
  <c r="Q356" i="1"/>
  <c r="R357" i="1"/>
  <c r="J357" i="1"/>
  <c r="K357" i="1" s="1"/>
  <c r="L357" i="1" s="1"/>
  <c r="M357" i="1" s="1"/>
  <c r="T356" i="1"/>
  <c r="G358" i="1" l="1"/>
  <c r="H358" i="1" s="1"/>
  <c r="C357" i="1"/>
  <c r="D358" i="1"/>
  <c r="E358" i="1" s="1"/>
  <c r="F359" i="1" s="1"/>
  <c r="O358" i="1"/>
  <c r="A359" i="1"/>
  <c r="I360" i="1"/>
  <c r="N357" i="1"/>
  <c r="P357" i="1" s="1"/>
  <c r="B357" i="1" s="1"/>
  <c r="R358" i="1"/>
  <c r="T357" i="1"/>
  <c r="S358" i="1"/>
  <c r="J358" i="1"/>
  <c r="K358" i="1" s="1"/>
  <c r="L358" i="1" s="1"/>
  <c r="M358" i="1" s="1"/>
  <c r="Q357" i="1"/>
  <c r="C358" i="1" s="1"/>
  <c r="P356" i="1"/>
  <c r="B356" i="1" s="1"/>
  <c r="I361" i="1" l="1"/>
  <c r="D359" i="1"/>
  <c r="E359" i="1" s="1"/>
  <c r="F360" i="1" s="1"/>
  <c r="A360" i="1"/>
  <c r="O359" i="1"/>
  <c r="R359" i="1"/>
  <c r="J359" i="1"/>
  <c r="K359" i="1" s="1"/>
  <c r="L359" i="1" s="1"/>
  <c r="M359" i="1" s="1"/>
  <c r="S359" i="1"/>
  <c r="Q358" i="1"/>
  <c r="C359" i="1" s="1"/>
  <c r="T358" i="1"/>
  <c r="N358" i="1"/>
  <c r="P358" i="1" s="1"/>
  <c r="B358" i="1" s="1"/>
  <c r="G359" i="1"/>
  <c r="G360" i="1" l="1"/>
  <c r="H360" i="1" s="1"/>
  <c r="Q359" i="1"/>
  <c r="C360" i="1" s="1"/>
  <c r="J360" i="1"/>
  <c r="K360" i="1" s="1"/>
  <c r="L360" i="1" s="1"/>
  <c r="M360" i="1" s="1"/>
  <c r="T359" i="1"/>
  <c r="S360" i="1"/>
  <c r="R360" i="1"/>
  <c r="I362" i="1"/>
  <c r="O360" i="1"/>
  <c r="D360" i="1"/>
  <c r="E360" i="1" s="1"/>
  <c r="F361" i="1" s="1"/>
  <c r="A361" i="1"/>
  <c r="H359" i="1"/>
  <c r="N359" i="1" s="1"/>
  <c r="P359" i="1" s="1"/>
  <c r="B359" i="1" s="1"/>
  <c r="I363" i="1" l="1"/>
  <c r="N360" i="1"/>
  <c r="P360" i="1" s="1"/>
  <c r="B360" i="1" s="1"/>
  <c r="J361" i="1"/>
  <c r="K361" i="1" s="1"/>
  <c r="L361" i="1" s="1"/>
  <c r="M361" i="1" s="1"/>
  <c r="Q360" i="1"/>
  <c r="C361" i="1" s="1"/>
  <c r="S361" i="1"/>
  <c r="R361" i="1"/>
  <c r="G361" i="1"/>
  <c r="O361" i="1"/>
  <c r="D361" i="1"/>
  <c r="E361" i="1" s="1"/>
  <c r="F362" i="1" s="1"/>
  <c r="A362" i="1"/>
  <c r="T360" i="1" l="1"/>
  <c r="I364" i="1"/>
  <c r="D362" i="1"/>
  <c r="E362" i="1" s="1"/>
  <c r="F363" i="1" s="1"/>
  <c r="A363" i="1"/>
  <c r="O362" i="1"/>
  <c r="S362" i="1"/>
  <c r="T361" i="1"/>
  <c r="Q361" i="1"/>
  <c r="C362" i="1" s="1"/>
  <c r="R362" i="1"/>
  <c r="J362" i="1"/>
  <c r="K362" i="1" s="1"/>
  <c r="L362" i="1" s="1"/>
  <c r="M362" i="1" s="1"/>
  <c r="G362" i="1"/>
  <c r="H362" i="1" s="1"/>
  <c r="H361" i="1"/>
  <c r="N361" i="1" s="1"/>
  <c r="P361" i="1" s="1"/>
  <c r="B361" i="1" s="1"/>
  <c r="I365" i="1" l="1"/>
  <c r="N362" i="1"/>
  <c r="P362" i="1" s="1"/>
  <c r="B362" i="1" s="1"/>
  <c r="T362" i="1"/>
  <c r="Q362" i="1"/>
  <c r="C363" i="1" s="1"/>
  <c r="S363" i="1"/>
  <c r="J363" i="1"/>
  <c r="K363" i="1" s="1"/>
  <c r="L363" i="1" s="1"/>
  <c r="M363" i="1" s="1"/>
  <c r="R363" i="1"/>
  <c r="G363" i="1"/>
  <c r="H363" i="1" s="1"/>
  <c r="A364" i="1"/>
  <c r="O363" i="1"/>
  <c r="D363" i="1"/>
  <c r="E363" i="1" s="1"/>
  <c r="F364" i="1" s="1"/>
  <c r="N363" i="1" l="1"/>
  <c r="P363" i="1" s="1"/>
  <c r="B363" i="1" s="1"/>
  <c r="D364" i="1"/>
  <c r="E364" i="1" s="1"/>
  <c r="F365" i="1" s="1"/>
  <c r="A365" i="1"/>
  <c r="O364" i="1"/>
  <c r="G364" i="1"/>
  <c r="I366" i="1"/>
  <c r="R364" i="1"/>
  <c r="J364" i="1"/>
  <c r="K364" i="1" s="1"/>
  <c r="L364" i="1" s="1"/>
  <c r="M364" i="1" s="1"/>
  <c r="Q363" i="1"/>
  <c r="C364" i="1" s="1"/>
  <c r="T363" i="1"/>
  <c r="S364" i="1"/>
  <c r="G365" i="1" l="1"/>
  <c r="H365" i="1" s="1"/>
  <c r="H364" i="1"/>
  <c r="N364" i="1" s="1"/>
  <c r="P364" i="1" s="1"/>
  <c r="B364" i="1" s="1"/>
  <c r="Q364" i="1"/>
  <c r="C365" i="1" s="1"/>
  <c r="S365" i="1"/>
  <c r="T364" i="1"/>
  <c r="R365" i="1"/>
  <c r="J365" i="1"/>
  <c r="K365" i="1" s="1"/>
  <c r="L365" i="1" s="1"/>
  <c r="M365" i="1" s="1"/>
  <c r="I367" i="1"/>
  <c r="O365" i="1"/>
  <c r="A366" i="1"/>
  <c r="D365" i="1"/>
  <c r="E365" i="1" s="1"/>
  <c r="F366" i="1" s="1"/>
  <c r="I368" i="1" l="1"/>
  <c r="N365" i="1"/>
  <c r="P365" i="1" s="1"/>
  <c r="B365" i="1" s="1"/>
  <c r="D366" i="1"/>
  <c r="E366" i="1" s="1"/>
  <c r="F367" i="1" s="1"/>
  <c r="O366" i="1"/>
  <c r="A367" i="1"/>
  <c r="G366" i="1"/>
  <c r="H366" i="1" s="1"/>
  <c r="S366" i="1"/>
  <c r="R366" i="1"/>
  <c r="T365" i="1"/>
  <c r="Q365" i="1"/>
  <c r="C366" i="1" s="1"/>
  <c r="J366" i="1"/>
  <c r="K366" i="1" s="1"/>
  <c r="L366" i="1" s="1"/>
  <c r="M366" i="1" s="1"/>
  <c r="I369" i="1" l="1"/>
  <c r="D367" i="1"/>
  <c r="E367" i="1" s="1"/>
  <c r="F368" i="1" s="1"/>
  <c r="O367" i="1"/>
  <c r="A368" i="1"/>
  <c r="T366" i="1"/>
  <c r="S367" i="1"/>
  <c r="J367" i="1"/>
  <c r="K367" i="1" s="1"/>
  <c r="L367" i="1" s="1"/>
  <c r="M367" i="1" s="1"/>
  <c r="Q366" i="1"/>
  <c r="C367" i="1" s="1"/>
  <c r="R367" i="1"/>
  <c r="N366" i="1"/>
  <c r="P366" i="1" s="1"/>
  <c r="B366" i="1" s="1"/>
  <c r="G367" i="1"/>
  <c r="H367" i="1" s="1"/>
  <c r="N367" i="1" l="1"/>
  <c r="P367" i="1" s="1"/>
  <c r="B367" i="1" s="1"/>
  <c r="S368" i="1"/>
  <c r="J368" i="1"/>
  <c r="K368" i="1" s="1"/>
  <c r="L368" i="1" s="1"/>
  <c r="M368" i="1" s="1"/>
  <c r="T367" i="1"/>
  <c r="R368" i="1"/>
  <c r="Q367" i="1"/>
  <c r="C368" i="1" s="1"/>
  <c r="A369" i="1"/>
  <c r="D368" i="1"/>
  <c r="E368" i="1" s="1"/>
  <c r="F369" i="1" s="1"/>
  <c r="O368" i="1"/>
  <c r="G368" i="1"/>
  <c r="H368" i="1" s="1"/>
  <c r="I370" i="1"/>
  <c r="S369" i="1" l="1"/>
  <c r="Q368" i="1"/>
  <c r="C369" i="1" s="1"/>
  <c r="R369" i="1"/>
  <c r="J369" i="1"/>
  <c r="K369" i="1" s="1"/>
  <c r="L369" i="1" s="1"/>
  <c r="M369" i="1" s="1"/>
  <c r="T368" i="1"/>
  <c r="I371" i="1"/>
  <c r="N368" i="1"/>
  <c r="P368" i="1" s="1"/>
  <c r="B368" i="1" s="1"/>
  <c r="G369" i="1"/>
  <c r="O369" i="1"/>
  <c r="D369" i="1"/>
  <c r="E369" i="1" s="1"/>
  <c r="F370" i="1" s="1"/>
  <c r="A370" i="1"/>
  <c r="O370" i="1" l="1"/>
  <c r="D370" i="1"/>
  <c r="E370" i="1" s="1"/>
  <c r="F371" i="1" s="1"/>
  <c r="A371" i="1"/>
  <c r="Q369" i="1"/>
  <c r="C370" i="1" s="1"/>
  <c r="S370" i="1"/>
  <c r="R370" i="1"/>
  <c r="T369" i="1"/>
  <c r="J370" i="1"/>
  <c r="K370" i="1" s="1"/>
  <c r="L370" i="1" s="1"/>
  <c r="M370" i="1" s="1"/>
  <c r="G370" i="1"/>
  <c r="H370" i="1" s="1"/>
  <c r="I372" i="1"/>
  <c r="H369" i="1"/>
  <c r="N369" i="1" s="1"/>
  <c r="P369" i="1" s="1"/>
  <c r="B369" i="1" s="1"/>
  <c r="S371" i="1" l="1"/>
  <c r="T370" i="1"/>
  <c r="R371" i="1"/>
  <c r="Q370" i="1"/>
  <c r="C371" i="1" s="1"/>
  <c r="J371" i="1"/>
  <c r="K371" i="1" s="1"/>
  <c r="L371" i="1" s="1"/>
  <c r="M371" i="1" s="1"/>
  <c r="N370" i="1"/>
  <c r="P370" i="1" s="1"/>
  <c r="B370" i="1" s="1"/>
  <c r="I373" i="1"/>
  <c r="G371" i="1"/>
  <c r="H371" i="1" s="1"/>
  <c r="D371" i="1"/>
  <c r="E371" i="1" s="1"/>
  <c r="F372" i="1" s="1"/>
  <c r="A372" i="1"/>
  <c r="O371" i="1"/>
  <c r="R372" i="1" l="1"/>
  <c r="Q371" i="1"/>
  <c r="C372" i="1" s="1"/>
  <c r="J372" i="1"/>
  <c r="K372" i="1" s="1"/>
  <c r="L372" i="1" s="1"/>
  <c r="M372" i="1" s="1"/>
  <c r="T371" i="1"/>
  <c r="S372" i="1"/>
  <c r="N371" i="1"/>
  <c r="P371" i="1" s="1"/>
  <c r="B371" i="1" s="1"/>
  <c r="G372" i="1"/>
  <c r="D372" i="1"/>
  <c r="E372" i="1" s="1"/>
  <c r="F373" i="1" s="1"/>
  <c r="O372" i="1"/>
  <c r="A373" i="1"/>
  <c r="I374" i="1"/>
  <c r="G373" i="1" l="1"/>
  <c r="H373" i="1" s="1"/>
  <c r="R373" i="1"/>
  <c r="S373" i="1"/>
  <c r="T372" i="1"/>
  <c r="Q372" i="1"/>
  <c r="C373" i="1" s="1"/>
  <c r="J373" i="1"/>
  <c r="K373" i="1" s="1"/>
  <c r="L373" i="1" s="1"/>
  <c r="M373" i="1" s="1"/>
  <c r="A374" i="1"/>
  <c r="D373" i="1"/>
  <c r="E373" i="1" s="1"/>
  <c r="F374" i="1" s="1"/>
  <c r="O373" i="1"/>
  <c r="I375" i="1"/>
  <c r="H372" i="1"/>
  <c r="N372" i="1" s="1"/>
  <c r="P372" i="1" s="1"/>
  <c r="B372" i="1" s="1"/>
  <c r="N373" i="1" l="1"/>
  <c r="P373" i="1" s="1"/>
  <c r="B373" i="1" s="1"/>
  <c r="O374" i="1"/>
  <c r="D374" i="1"/>
  <c r="E374" i="1" s="1"/>
  <c r="F375" i="1" s="1"/>
  <c r="A375" i="1"/>
  <c r="I376" i="1"/>
  <c r="Q373" i="1"/>
  <c r="C374" i="1" s="1"/>
  <c r="S374" i="1"/>
  <c r="R374" i="1"/>
  <c r="J374" i="1"/>
  <c r="K374" i="1" s="1"/>
  <c r="L374" i="1" s="1"/>
  <c r="M374" i="1" s="1"/>
  <c r="T373" i="1"/>
  <c r="G374" i="1"/>
  <c r="H374" i="1" s="1"/>
  <c r="N374" i="1" l="1"/>
  <c r="P374" i="1" s="1"/>
  <c r="B374" i="1" s="1"/>
  <c r="Q374" i="1"/>
  <c r="C375" i="1" s="1"/>
  <c r="T374" i="1"/>
  <c r="S375" i="1"/>
  <c r="R375" i="1"/>
  <c r="J375" i="1"/>
  <c r="K375" i="1" s="1"/>
  <c r="L375" i="1" s="1"/>
  <c r="M375" i="1" s="1"/>
  <c r="D375" i="1"/>
  <c r="E375" i="1" s="1"/>
  <c r="F376" i="1" s="1"/>
  <c r="O375" i="1"/>
  <c r="A376" i="1"/>
  <c r="G375" i="1"/>
  <c r="I377" i="1"/>
  <c r="G376" i="1" l="1"/>
  <c r="H376" i="1" s="1"/>
  <c r="H375" i="1"/>
  <c r="N375" i="1" s="1"/>
  <c r="P375" i="1" s="1"/>
  <c r="B375" i="1" s="1"/>
  <c r="I378" i="1"/>
  <c r="D376" i="1"/>
  <c r="E376" i="1" s="1"/>
  <c r="F377" i="1" s="1"/>
  <c r="A377" i="1"/>
  <c r="O376" i="1"/>
  <c r="R376" i="1"/>
  <c r="J376" i="1"/>
  <c r="K376" i="1" s="1"/>
  <c r="L376" i="1" s="1"/>
  <c r="M376" i="1" s="1"/>
  <c r="T375" i="1"/>
  <c r="S376" i="1"/>
  <c r="Q375" i="1"/>
  <c r="C376" i="1" s="1"/>
  <c r="N376" i="1" l="1"/>
  <c r="P376" i="1" s="1"/>
  <c r="B376" i="1" s="1"/>
  <c r="S377" i="1"/>
  <c r="J377" i="1"/>
  <c r="K377" i="1" s="1"/>
  <c r="L377" i="1" s="1"/>
  <c r="M377" i="1" s="1"/>
  <c r="R377" i="1"/>
  <c r="Q376" i="1"/>
  <c r="C377" i="1" s="1"/>
  <c r="T376" i="1"/>
  <c r="O377" i="1"/>
  <c r="A4" i="1" s="1"/>
  <c r="A378" i="1"/>
  <c r="D377" i="1"/>
  <c r="E377" i="1" s="1"/>
  <c r="F378" i="1" s="1"/>
  <c r="I379" i="1"/>
  <c r="G377" i="1"/>
  <c r="A6" i="1" l="1"/>
  <c r="A5" i="1"/>
  <c r="O378" i="1"/>
  <c r="A379" i="1"/>
  <c r="D378" i="1"/>
  <c r="E378" i="1" s="1"/>
  <c r="F379" i="1" s="1"/>
  <c r="G378" i="1"/>
  <c r="I380" i="1"/>
  <c r="S378" i="1"/>
  <c r="J378" i="1"/>
  <c r="K378" i="1" s="1"/>
  <c r="L378" i="1" s="1"/>
  <c r="M378" i="1" s="1"/>
  <c r="Q377" i="1"/>
  <c r="C378" i="1" s="1"/>
  <c r="T377" i="1"/>
  <c r="R378" i="1"/>
  <c r="H377" i="1"/>
  <c r="N377" i="1" s="1"/>
  <c r="P377" i="1" s="1"/>
  <c r="B377" i="1" s="1"/>
  <c r="I381" i="1" l="1"/>
  <c r="Q378" i="1"/>
  <c r="C379" i="1" s="1"/>
  <c r="T378" i="1"/>
  <c r="S379" i="1"/>
  <c r="R379" i="1"/>
  <c r="J379" i="1"/>
  <c r="K379" i="1" s="1"/>
  <c r="L379" i="1" s="1"/>
  <c r="M379" i="1" s="1"/>
  <c r="G379" i="1"/>
  <c r="H379" i="1" s="1"/>
  <c r="H378" i="1"/>
  <c r="N378" i="1" s="1"/>
  <c r="P378" i="1" s="1"/>
  <c r="B378" i="1" s="1"/>
  <c r="O379" i="1"/>
  <c r="A380" i="1"/>
  <c r="D379" i="1"/>
  <c r="E379" i="1" s="1"/>
  <c r="F380" i="1" s="1"/>
  <c r="N379" i="1" l="1"/>
  <c r="P379" i="1" s="1"/>
  <c r="B379" i="1" s="1"/>
  <c r="T379" i="1"/>
  <c r="Q379" i="1"/>
  <c r="C380" i="1" s="1"/>
  <c r="J380" i="1"/>
  <c r="K380" i="1" s="1"/>
  <c r="L380" i="1" s="1"/>
  <c r="M380" i="1" s="1"/>
  <c r="R380" i="1"/>
  <c r="S380" i="1"/>
  <c r="G380" i="1"/>
  <c r="D380" i="1"/>
  <c r="E380" i="1" s="1"/>
  <c r="F381" i="1" s="1"/>
  <c r="O380" i="1"/>
  <c r="A381" i="1"/>
  <c r="I382" i="1"/>
  <c r="G381" i="1" l="1"/>
  <c r="H381" i="1" s="1"/>
  <c r="I383" i="1"/>
  <c r="D381" i="1"/>
  <c r="E381" i="1" s="1"/>
  <c r="F382" i="1" s="1"/>
  <c r="O381" i="1"/>
  <c r="A382" i="1"/>
  <c r="H380" i="1"/>
  <c r="N380" i="1" s="1"/>
  <c r="P380" i="1" s="1"/>
  <c r="B380" i="1" s="1"/>
  <c r="T380" i="1"/>
  <c r="J381" i="1"/>
  <c r="K381" i="1" s="1"/>
  <c r="L381" i="1" s="1"/>
  <c r="M381" i="1" s="1"/>
  <c r="S381" i="1"/>
  <c r="R381" i="1"/>
  <c r="Q380" i="1"/>
  <c r="C381" i="1" s="1"/>
  <c r="N381" i="1" l="1"/>
  <c r="P381" i="1" s="1"/>
  <c r="B381" i="1" s="1"/>
  <c r="S382" i="1"/>
  <c r="T381" i="1"/>
  <c r="J382" i="1"/>
  <c r="K382" i="1" s="1"/>
  <c r="L382" i="1" s="1"/>
  <c r="M382" i="1" s="1"/>
  <c r="Q381" i="1"/>
  <c r="C382" i="1" s="1"/>
  <c r="R382" i="1"/>
  <c r="I384" i="1"/>
  <c r="G382" i="1"/>
  <c r="H382" i="1" s="1"/>
  <c r="D382" i="1"/>
  <c r="E382" i="1" s="1"/>
  <c r="F383" i="1" s="1"/>
  <c r="A383" i="1"/>
  <c r="O382" i="1"/>
  <c r="A384" i="1" l="1"/>
  <c r="O383" i="1"/>
  <c r="D383" i="1"/>
  <c r="E383" i="1" s="1"/>
  <c r="F384" i="1" s="1"/>
  <c r="N382" i="1"/>
  <c r="P382" i="1" s="1"/>
  <c r="B382" i="1" s="1"/>
  <c r="I385" i="1"/>
  <c r="T382" i="1"/>
  <c r="S383" i="1"/>
  <c r="Q382" i="1"/>
  <c r="C383" i="1" s="1"/>
  <c r="J383" i="1"/>
  <c r="K383" i="1" s="1"/>
  <c r="L383" i="1" s="1"/>
  <c r="M383" i="1" s="1"/>
  <c r="R383" i="1"/>
  <c r="G383" i="1"/>
  <c r="G384" i="1" l="1"/>
  <c r="H384" i="1" s="1"/>
  <c r="I386" i="1"/>
  <c r="O384" i="1"/>
  <c r="D384" i="1"/>
  <c r="E384" i="1" s="1"/>
  <c r="F385" i="1" s="1"/>
  <c r="A385" i="1"/>
  <c r="H383" i="1"/>
  <c r="N383" i="1" s="1"/>
  <c r="P383" i="1" s="1"/>
  <c r="B383" i="1" s="1"/>
  <c r="S384" i="1"/>
  <c r="T383" i="1"/>
  <c r="Q383" i="1"/>
  <c r="C384" i="1" s="1"/>
  <c r="J384" i="1"/>
  <c r="K384" i="1" s="1"/>
  <c r="L384" i="1" s="1"/>
  <c r="M384" i="1" s="1"/>
  <c r="R384" i="1"/>
  <c r="G385" i="1" l="1"/>
  <c r="H385" i="1" s="1"/>
  <c r="N384" i="1"/>
  <c r="P384" i="1" s="1"/>
  <c r="B384" i="1" s="1"/>
  <c r="I387" i="1"/>
  <c r="A386" i="1"/>
  <c r="O385" i="1"/>
  <c r="D385" i="1"/>
  <c r="E385" i="1" s="1"/>
  <c r="F386" i="1" s="1"/>
  <c r="Q384" i="1"/>
  <c r="C385" i="1" s="1"/>
  <c r="S385" i="1"/>
  <c r="J385" i="1"/>
  <c r="K385" i="1" s="1"/>
  <c r="L385" i="1" s="1"/>
  <c r="M385" i="1" s="1"/>
  <c r="R385" i="1"/>
  <c r="T384" i="1"/>
  <c r="G386" i="1" l="1"/>
  <c r="H386" i="1" s="1"/>
  <c r="N385" i="1"/>
  <c r="P385" i="1" s="1"/>
  <c r="B385" i="1" s="1"/>
  <c r="I388" i="1"/>
  <c r="Q385" i="1"/>
  <c r="C386" i="1" s="1"/>
  <c r="J386" i="1"/>
  <c r="K386" i="1" s="1"/>
  <c r="L386" i="1" s="1"/>
  <c r="M386" i="1" s="1"/>
  <c r="R386" i="1"/>
  <c r="S386" i="1"/>
  <c r="T385" i="1"/>
  <c r="D386" i="1"/>
  <c r="E386" i="1" s="1"/>
  <c r="F387" i="1" s="1"/>
  <c r="O386" i="1"/>
  <c r="A387" i="1"/>
  <c r="I389" i="1" l="1"/>
  <c r="A388" i="1"/>
  <c r="D387" i="1"/>
  <c r="E387" i="1" s="1"/>
  <c r="F388" i="1" s="1"/>
  <c r="O387" i="1"/>
  <c r="S387" i="1"/>
  <c r="R387" i="1"/>
  <c r="J387" i="1"/>
  <c r="K387" i="1" s="1"/>
  <c r="L387" i="1" s="1"/>
  <c r="M387" i="1" s="1"/>
  <c r="T386" i="1"/>
  <c r="Q386" i="1"/>
  <c r="C387" i="1" s="1"/>
  <c r="N386" i="1"/>
  <c r="P386" i="1" s="1"/>
  <c r="B386" i="1" s="1"/>
  <c r="G387" i="1"/>
  <c r="G388" i="1" l="1"/>
  <c r="H388" i="1" s="1"/>
  <c r="Q387" i="1"/>
  <c r="C388" i="1" s="1"/>
  <c r="R388" i="1"/>
  <c r="J388" i="1"/>
  <c r="K388" i="1" s="1"/>
  <c r="L388" i="1" s="1"/>
  <c r="M388" i="1" s="1"/>
  <c r="S388" i="1"/>
  <c r="T387" i="1"/>
  <c r="D388" i="1"/>
  <c r="E388" i="1" s="1"/>
  <c r="F389" i="1" s="1"/>
  <c r="O388" i="1"/>
  <c r="A389" i="1"/>
  <c r="H387" i="1"/>
  <c r="N387" i="1" s="1"/>
  <c r="P387" i="1" s="1"/>
  <c r="B387" i="1" s="1"/>
  <c r="I390" i="1"/>
  <c r="G389" i="1" l="1"/>
  <c r="N388" i="1"/>
  <c r="P388" i="1" s="1"/>
  <c r="B388" i="1" s="1"/>
  <c r="D389" i="1"/>
  <c r="E389" i="1" s="1"/>
  <c r="F390" i="1" s="1"/>
  <c r="A390" i="1"/>
  <c r="O389" i="1"/>
  <c r="I391" i="1"/>
  <c r="T388" i="1"/>
  <c r="S389" i="1"/>
  <c r="R389" i="1"/>
  <c r="J389" i="1"/>
  <c r="K389" i="1" s="1"/>
  <c r="L389" i="1" s="1"/>
  <c r="M389" i="1" s="1"/>
  <c r="Q388" i="1"/>
  <c r="C389" i="1" s="1"/>
  <c r="H389" i="1"/>
  <c r="N389" i="1" l="1"/>
  <c r="P389" i="1" s="1"/>
  <c r="B389" i="1" s="1"/>
  <c r="I392" i="1"/>
  <c r="Q389" i="1"/>
  <c r="C390" i="1" s="1"/>
  <c r="J390" i="1"/>
  <c r="K390" i="1" s="1"/>
  <c r="L390" i="1" s="1"/>
  <c r="M390" i="1" s="1"/>
  <c r="R390" i="1"/>
  <c r="S390" i="1"/>
  <c r="T389" i="1"/>
  <c r="G390" i="1"/>
  <c r="H390" i="1" s="1"/>
  <c r="A391" i="1"/>
  <c r="O390" i="1"/>
  <c r="D390" i="1"/>
  <c r="E390" i="1" s="1"/>
  <c r="F391" i="1" s="1"/>
  <c r="T390" i="1" l="1"/>
  <c r="S391" i="1"/>
  <c r="R391" i="1"/>
  <c r="J391" i="1"/>
  <c r="K391" i="1" s="1"/>
  <c r="L391" i="1" s="1"/>
  <c r="M391" i="1" s="1"/>
  <c r="Q390" i="1"/>
  <c r="C391" i="1" s="1"/>
  <c r="N390" i="1"/>
  <c r="P390" i="1" s="1"/>
  <c r="B390" i="1" s="1"/>
  <c r="A392" i="1"/>
  <c r="D391" i="1"/>
  <c r="E391" i="1" s="1"/>
  <c r="F392" i="1" s="1"/>
  <c r="O391" i="1"/>
  <c r="I393" i="1"/>
  <c r="G391" i="1"/>
  <c r="G392" i="1" l="1"/>
  <c r="H392" i="1" s="1"/>
  <c r="O392" i="1"/>
  <c r="D392" i="1"/>
  <c r="E392" i="1" s="1"/>
  <c r="F393" i="1" s="1"/>
  <c r="A393" i="1"/>
  <c r="H391" i="1"/>
  <c r="N391" i="1" s="1"/>
  <c r="P391" i="1" s="1"/>
  <c r="B391" i="1" s="1"/>
  <c r="Q391" i="1"/>
  <c r="C392" i="1" s="1"/>
  <c r="J392" i="1"/>
  <c r="K392" i="1" s="1"/>
  <c r="L392" i="1" s="1"/>
  <c r="M392" i="1" s="1"/>
  <c r="S392" i="1"/>
  <c r="T391" i="1"/>
  <c r="R392" i="1"/>
  <c r="I394" i="1"/>
  <c r="G393" i="1" l="1"/>
  <c r="H393" i="1" s="1"/>
  <c r="N392" i="1"/>
  <c r="P392" i="1" s="1"/>
  <c r="B392" i="1" s="1"/>
  <c r="D393" i="1"/>
  <c r="E393" i="1" s="1"/>
  <c r="F394" i="1" s="1"/>
  <c r="O393" i="1"/>
  <c r="A394" i="1"/>
  <c r="Q392" i="1"/>
  <c r="C393" i="1" s="1"/>
  <c r="J393" i="1"/>
  <c r="K393" i="1" s="1"/>
  <c r="L393" i="1" s="1"/>
  <c r="M393" i="1" s="1"/>
  <c r="T392" i="1"/>
  <c r="S393" i="1"/>
  <c r="R393" i="1"/>
  <c r="I395" i="1"/>
  <c r="G394" i="1" l="1"/>
  <c r="H394" i="1" s="1"/>
  <c r="D394" i="1"/>
  <c r="E394" i="1" s="1"/>
  <c r="F395" i="1" s="1"/>
  <c r="O394" i="1"/>
  <c r="A395" i="1"/>
  <c r="I396" i="1"/>
  <c r="J394" i="1"/>
  <c r="K394" i="1" s="1"/>
  <c r="L394" i="1" s="1"/>
  <c r="M394" i="1" s="1"/>
  <c r="T393" i="1"/>
  <c r="R394" i="1"/>
  <c r="S394" i="1"/>
  <c r="Q393" i="1"/>
  <c r="C394" i="1" s="1"/>
  <c r="N393" i="1"/>
  <c r="P393" i="1" s="1"/>
  <c r="B393" i="1" s="1"/>
  <c r="N394" i="1" l="1"/>
  <c r="P394" i="1" s="1"/>
  <c r="B394" i="1" s="1"/>
  <c r="I397" i="1"/>
  <c r="R395" i="1"/>
  <c r="S395" i="1"/>
  <c r="J395" i="1"/>
  <c r="K395" i="1" s="1"/>
  <c r="L395" i="1" s="1"/>
  <c r="M395" i="1" s="1"/>
  <c r="T394" i="1"/>
  <c r="Q394" i="1"/>
  <c r="C395" i="1" s="1"/>
  <c r="A396" i="1"/>
  <c r="O395" i="1"/>
  <c r="D395" i="1"/>
  <c r="E395" i="1" s="1"/>
  <c r="F396" i="1" s="1"/>
  <c r="G395" i="1"/>
  <c r="G396" i="1" l="1"/>
  <c r="H396" i="1" s="1"/>
  <c r="S396" i="1"/>
  <c r="J396" i="1"/>
  <c r="K396" i="1" s="1"/>
  <c r="L396" i="1" s="1"/>
  <c r="M396" i="1" s="1"/>
  <c r="R396" i="1"/>
  <c r="T395" i="1"/>
  <c r="Q395" i="1"/>
  <c r="C396" i="1" s="1"/>
  <c r="H395" i="1"/>
  <c r="N395" i="1" s="1"/>
  <c r="P395" i="1" s="1"/>
  <c r="B395" i="1" s="1"/>
  <c r="D396" i="1"/>
  <c r="E396" i="1" s="1"/>
  <c r="F397" i="1" s="1"/>
  <c r="O396" i="1"/>
  <c r="A397" i="1"/>
  <c r="I398" i="1"/>
  <c r="G397" i="1" l="1"/>
  <c r="H397" i="1" s="1"/>
  <c r="A398" i="1"/>
  <c r="O397" i="1"/>
  <c r="D397" i="1"/>
  <c r="E397" i="1" s="1"/>
  <c r="F398" i="1" s="1"/>
  <c r="N396" i="1"/>
  <c r="P396" i="1" s="1"/>
  <c r="B396" i="1" s="1"/>
  <c r="I399" i="1"/>
  <c r="R397" i="1"/>
  <c r="S397" i="1"/>
  <c r="Q396" i="1"/>
  <c r="C397" i="1" s="1"/>
  <c r="J397" i="1"/>
  <c r="K397" i="1" s="1"/>
  <c r="L397" i="1" s="1"/>
  <c r="M397" i="1" s="1"/>
  <c r="T396" i="1"/>
  <c r="N397" i="1" l="1"/>
  <c r="P397" i="1" s="1"/>
  <c r="B397" i="1" s="1"/>
  <c r="I400" i="1"/>
  <c r="S398" i="1"/>
  <c r="R398" i="1"/>
  <c r="Q397" i="1"/>
  <c r="C398" i="1" s="1"/>
  <c r="J398" i="1"/>
  <c r="K398" i="1" s="1"/>
  <c r="L398" i="1" s="1"/>
  <c r="M398" i="1" s="1"/>
  <c r="T397" i="1"/>
  <c r="G398" i="1"/>
  <c r="H398" i="1" s="1"/>
  <c r="A399" i="1"/>
  <c r="D398" i="1"/>
  <c r="E398" i="1" s="1"/>
  <c r="F399" i="1" s="1"/>
  <c r="O398" i="1"/>
  <c r="O399" i="1" l="1"/>
  <c r="A400" i="1"/>
  <c r="D399" i="1"/>
  <c r="E399" i="1" s="1"/>
  <c r="F400" i="1" s="1"/>
  <c r="N398" i="1"/>
  <c r="P398" i="1" s="1"/>
  <c r="B398" i="1" s="1"/>
  <c r="R399" i="1"/>
  <c r="J399" i="1"/>
  <c r="K399" i="1" s="1"/>
  <c r="L399" i="1" s="1"/>
  <c r="M399" i="1" s="1"/>
  <c r="T398" i="1"/>
  <c r="S399" i="1"/>
  <c r="Q398" i="1"/>
  <c r="C399" i="1" s="1"/>
  <c r="I401" i="1"/>
  <c r="G399" i="1"/>
  <c r="G400" i="1" l="1"/>
  <c r="H400" i="1" s="1"/>
  <c r="S400" i="1"/>
  <c r="R400" i="1"/>
  <c r="J400" i="1"/>
  <c r="K400" i="1" s="1"/>
  <c r="L400" i="1" s="1"/>
  <c r="M400" i="1" s="1"/>
  <c r="T399" i="1"/>
  <c r="Q399" i="1"/>
  <c r="C400" i="1" s="1"/>
  <c r="D400" i="1"/>
  <c r="E400" i="1" s="1"/>
  <c r="F401" i="1" s="1"/>
  <c r="O400" i="1"/>
  <c r="A401" i="1"/>
  <c r="H399" i="1"/>
  <c r="N399" i="1" s="1"/>
  <c r="P399" i="1" s="1"/>
  <c r="B399" i="1" s="1"/>
  <c r="I402" i="1"/>
  <c r="G401" i="1" l="1"/>
  <c r="H401" i="1" s="1"/>
  <c r="N400" i="1"/>
  <c r="P400" i="1" s="1"/>
  <c r="B400" i="1" s="1"/>
  <c r="D401" i="1"/>
  <c r="E401" i="1" s="1"/>
  <c r="F402" i="1" s="1"/>
  <c r="O401" i="1"/>
  <c r="A402" i="1"/>
  <c r="Q400" i="1"/>
  <c r="C401" i="1" s="1"/>
  <c r="R401" i="1"/>
  <c r="J401" i="1"/>
  <c r="K401" i="1" s="1"/>
  <c r="L401" i="1" s="1"/>
  <c r="M401" i="1" s="1"/>
  <c r="S401" i="1"/>
  <c r="T400" i="1"/>
  <c r="I403" i="1"/>
  <c r="G402" i="1" l="1"/>
  <c r="H402" i="1" s="1"/>
  <c r="N401" i="1"/>
  <c r="P401" i="1" s="1"/>
  <c r="B401" i="1" s="1"/>
  <c r="A403" i="1"/>
  <c r="D402" i="1"/>
  <c r="E402" i="1" s="1"/>
  <c r="F403" i="1" s="1"/>
  <c r="O402" i="1"/>
  <c r="I404" i="1"/>
  <c r="Q401" i="1"/>
  <c r="C402" i="1" s="1"/>
  <c r="J402" i="1"/>
  <c r="K402" i="1" s="1"/>
  <c r="L402" i="1" s="1"/>
  <c r="M402" i="1" s="1"/>
  <c r="S402" i="1"/>
  <c r="T401" i="1"/>
  <c r="R402" i="1"/>
  <c r="N402" i="1" l="1"/>
  <c r="P402" i="1" s="1"/>
  <c r="B402" i="1" s="1"/>
  <c r="I405" i="1"/>
  <c r="S403" i="1"/>
  <c r="Q402" i="1"/>
  <c r="C403" i="1" s="1"/>
  <c r="J403" i="1"/>
  <c r="K403" i="1" s="1"/>
  <c r="L403" i="1" s="1"/>
  <c r="M403" i="1" s="1"/>
  <c r="R403" i="1"/>
  <c r="T402" i="1"/>
  <c r="O403" i="1"/>
  <c r="D403" i="1"/>
  <c r="E403" i="1" s="1"/>
  <c r="F404" i="1" s="1"/>
  <c r="A404" i="1"/>
  <c r="G403" i="1"/>
  <c r="H403" i="1" s="1"/>
  <c r="N403" i="1" l="1"/>
  <c r="P403" i="1" s="1"/>
  <c r="B403" i="1" s="1"/>
  <c r="S404" i="1"/>
  <c r="R404" i="1"/>
  <c r="Q403" i="1"/>
  <c r="C404" i="1" s="1"/>
  <c r="J404" i="1"/>
  <c r="K404" i="1" s="1"/>
  <c r="L404" i="1" s="1"/>
  <c r="M404" i="1" s="1"/>
  <c r="T403" i="1"/>
  <c r="I406" i="1"/>
  <c r="D404" i="1"/>
  <c r="E404" i="1" s="1"/>
  <c r="F405" i="1" s="1"/>
  <c r="A405" i="1"/>
  <c r="O404" i="1"/>
  <c r="G404" i="1"/>
  <c r="G405" i="1" l="1"/>
  <c r="H405" i="1" s="1"/>
  <c r="H404" i="1"/>
  <c r="N404" i="1" s="1"/>
  <c r="P404" i="1" s="1"/>
  <c r="B404" i="1" s="1"/>
  <c r="A406" i="1"/>
  <c r="D405" i="1"/>
  <c r="E405" i="1" s="1"/>
  <c r="F406" i="1" s="1"/>
  <c r="O405" i="1"/>
  <c r="S405" i="1"/>
  <c r="R405" i="1"/>
  <c r="J405" i="1"/>
  <c r="K405" i="1" s="1"/>
  <c r="L405" i="1" s="1"/>
  <c r="M405" i="1" s="1"/>
  <c r="T404" i="1"/>
  <c r="Q404" i="1"/>
  <c r="C405" i="1" s="1"/>
  <c r="I407" i="1"/>
  <c r="G406" i="1" l="1"/>
  <c r="H406" i="1" s="1"/>
  <c r="N405" i="1"/>
  <c r="P405" i="1" s="1"/>
  <c r="B405" i="1" s="1"/>
  <c r="J406" i="1"/>
  <c r="K406" i="1" s="1"/>
  <c r="L406" i="1" s="1"/>
  <c r="M406" i="1" s="1"/>
  <c r="R406" i="1"/>
  <c r="S406" i="1"/>
  <c r="T405" i="1"/>
  <c r="Q405" i="1"/>
  <c r="C406" i="1" s="1"/>
  <c r="O406" i="1"/>
  <c r="A407" i="1"/>
  <c r="D406" i="1"/>
  <c r="E406" i="1" s="1"/>
  <c r="F407" i="1" s="1"/>
  <c r="I408" i="1"/>
  <c r="I409" i="1" l="1"/>
  <c r="D407" i="1"/>
  <c r="E407" i="1" s="1"/>
  <c r="F408" i="1" s="1"/>
  <c r="A408" i="1"/>
  <c r="O407" i="1"/>
  <c r="N406" i="1"/>
  <c r="P406" i="1" s="1"/>
  <c r="B406" i="1" s="1"/>
  <c r="Q406" i="1"/>
  <c r="C407" i="1" s="1"/>
  <c r="J407" i="1"/>
  <c r="K407" i="1" s="1"/>
  <c r="L407" i="1" s="1"/>
  <c r="M407" i="1" s="1"/>
  <c r="S407" i="1"/>
  <c r="T406" i="1"/>
  <c r="R407" i="1"/>
  <c r="G407" i="1"/>
  <c r="H407" i="1" s="1"/>
  <c r="N407" i="1" l="1"/>
  <c r="P407" i="1" s="1"/>
  <c r="B407" i="1" s="1"/>
  <c r="R408" i="1"/>
  <c r="Q407" i="1"/>
  <c r="C408" i="1" s="1"/>
  <c r="J408" i="1"/>
  <c r="K408" i="1" s="1"/>
  <c r="L408" i="1" s="1"/>
  <c r="M408" i="1" s="1"/>
  <c r="S408" i="1"/>
  <c r="T407" i="1"/>
  <c r="I410" i="1"/>
  <c r="G408" i="1"/>
  <c r="O408" i="1"/>
  <c r="A409" i="1"/>
  <c r="D408" i="1"/>
  <c r="E408" i="1" s="1"/>
  <c r="F409" i="1" s="1"/>
  <c r="J409" i="1" l="1"/>
  <c r="K409" i="1" s="1"/>
  <c r="L409" i="1" s="1"/>
  <c r="M409" i="1" s="1"/>
  <c r="S409" i="1"/>
  <c r="T408" i="1"/>
  <c r="R409" i="1"/>
  <c r="Q408" i="1"/>
  <c r="C409" i="1" s="1"/>
  <c r="O409" i="1"/>
  <c r="A410" i="1"/>
  <c r="D409" i="1"/>
  <c r="E409" i="1" s="1"/>
  <c r="F410" i="1" s="1"/>
  <c r="G409" i="1"/>
  <c r="I411" i="1"/>
  <c r="H408" i="1"/>
  <c r="N408" i="1" s="1"/>
  <c r="P408" i="1" s="1"/>
  <c r="B408" i="1" s="1"/>
  <c r="G410" i="1" l="1"/>
  <c r="H410" i="1" s="1"/>
  <c r="H409" i="1"/>
  <c r="N409" i="1" s="1"/>
  <c r="P409" i="1" s="1"/>
  <c r="B409" i="1" s="1"/>
  <c r="D410" i="1"/>
  <c r="E410" i="1" s="1"/>
  <c r="F411" i="1" s="1"/>
  <c r="A411" i="1"/>
  <c r="O410" i="1"/>
  <c r="I412" i="1"/>
  <c r="Q409" i="1"/>
  <c r="C410" i="1" s="1"/>
  <c r="J410" i="1"/>
  <c r="K410" i="1" s="1"/>
  <c r="L410" i="1" s="1"/>
  <c r="M410" i="1" s="1"/>
  <c r="S410" i="1"/>
  <c r="R410" i="1"/>
  <c r="T409" i="1"/>
  <c r="G411" i="1" l="1"/>
  <c r="H411" i="1" s="1"/>
  <c r="N410" i="1"/>
  <c r="P410" i="1" s="1"/>
  <c r="B410" i="1" s="1"/>
  <c r="I413" i="1"/>
  <c r="D411" i="1"/>
  <c r="E411" i="1" s="1"/>
  <c r="F412" i="1" s="1"/>
  <c r="A412" i="1"/>
  <c r="O411" i="1"/>
  <c r="R411" i="1"/>
  <c r="J411" i="1"/>
  <c r="K411" i="1" s="1"/>
  <c r="L411" i="1" s="1"/>
  <c r="M411" i="1" s="1"/>
  <c r="T410" i="1"/>
  <c r="S411" i="1"/>
  <c r="Q410" i="1"/>
  <c r="C411" i="1" s="1"/>
  <c r="G412" i="1" l="1"/>
  <c r="H412" i="1" s="1"/>
  <c r="N411" i="1"/>
  <c r="P411" i="1" s="1"/>
  <c r="B411" i="1" s="1"/>
  <c r="I414" i="1"/>
  <c r="A413" i="1"/>
  <c r="D412" i="1"/>
  <c r="E412" i="1" s="1"/>
  <c r="F413" i="1" s="1"/>
  <c r="O412" i="1"/>
  <c r="S412" i="1"/>
  <c r="J412" i="1"/>
  <c r="K412" i="1" s="1"/>
  <c r="L412" i="1" s="1"/>
  <c r="M412" i="1" s="1"/>
  <c r="Q411" i="1"/>
  <c r="C412" i="1" s="1"/>
  <c r="T411" i="1"/>
  <c r="R412" i="1"/>
  <c r="I415" i="1" l="1"/>
  <c r="N412" i="1"/>
  <c r="P412" i="1" s="1"/>
  <c r="B412" i="1" s="1"/>
  <c r="D413" i="1"/>
  <c r="E413" i="1" s="1"/>
  <c r="F414" i="1" s="1"/>
  <c r="A414" i="1"/>
  <c r="O413" i="1"/>
  <c r="S413" i="1"/>
  <c r="T412" i="1"/>
  <c r="R413" i="1"/>
  <c r="J413" i="1"/>
  <c r="K413" i="1" s="1"/>
  <c r="L413" i="1" s="1"/>
  <c r="M413" i="1" s="1"/>
  <c r="Q412" i="1"/>
  <c r="C413" i="1" s="1"/>
  <c r="G413" i="1"/>
  <c r="G414" i="1" l="1"/>
  <c r="H414" i="1" s="1"/>
  <c r="J414" i="1"/>
  <c r="K414" i="1" s="1"/>
  <c r="L414" i="1" s="1"/>
  <c r="M414" i="1" s="1"/>
  <c r="S414" i="1"/>
  <c r="R414" i="1"/>
  <c r="T413" i="1"/>
  <c r="Q413" i="1"/>
  <c r="C414" i="1" s="1"/>
  <c r="I416" i="1"/>
  <c r="H413" i="1"/>
  <c r="N413" i="1" s="1"/>
  <c r="P413" i="1" s="1"/>
  <c r="B413" i="1" s="1"/>
  <c r="O414" i="1"/>
  <c r="D414" i="1"/>
  <c r="E414" i="1" s="1"/>
  <c r="F415" i="1" s="1"/>
  <c r="A415" i="1"/>
  <c r="I417" i="1" l="1"/>
  <c r="N414" i="1"/>
  <c r="P414" i="1" s="1"/>
  <c r="B414" i="1" s="1"/>
  <c r="A416" i="1"/>
  <c r="O415" i="1"/>
  <c r="D415" i="1"/>
  <c r="E415" i="1" s="1"/>
  <c r="F416" i="1" s="1"/>
  <c r="S415" i="1"/>
  <c r="Q414" i="1"/>
  <c r="C415" i="1" s="1"/>
  <c r="R415" i="1"/>
  <c r="T414" i="1"/>
  <c r="J415" i="1"/>
  <c r="K415" i="1" s="1"/>
  <c r="L415" i="1" s="1"/>
  <c r="M415" i="1" s="1"/>
  <c r="G415" i="1"/>
  <c r="H415" i="1" s="1"/>
  <c r="N415" i="1" l="1"/>
  <c r="P415" i="1" s="1"/>
  <c r="B415" i="1" s="1"/>
  <c r="R416" i="1"/>
  <c r="S416" i="1"/>
  <c r="Q415" i="1"/>
  <c r="C416" i="1" s="1"/>
  <c r="T415" i="1"/>
  <c r="J416" i="1"/>
  <c r="K416" i="1" s="1"/>
  <c r="L416" i="1" s="1"/>
  <c r="M416" i="1" s="1"/>
  <c r="O416" i="1"/>
  <c r="A417" i="1"/>
  <c r="D416" i="1"/>
  <c r="E416" i="1" s="1"/>
  <c r="F417" i="1" s="1"/>
  <c r="G416" i="1"/>
  <c r="I418" i="1"/>
  <c r="G417" i="1" l="1"/>
  <c r="H417" i="1" s="1"/>
  <c r="H416" i="1"/>
  <c r="N416" i="1" s="1"/>
  <c r="P416" i="1" s="1"/>
  <c r="B416" i="1" s="1"/>
  <c r="A418" i="1"/>
  <c r="D417" i="1"/>
  <c r="E417" i="1" s="1"/>
  <c r="F418" i="1" s="1"/>
  <c r="O417" i="1"/>
  <c r="I419" i="1"/>
  <c r="S417" i="1"/>
  <c r="Q416" i="1"/>
  <c r="C417" i="1" s="1"/>
  <c r="R417" i="1"/>
  <c r="T416" i="1"/>
  <c r="J417" i="1"/>
  <c r="K417" i="1" s="1"/>
  <c r="L417" i="1" s="1"/>
  <c r="M417" i="1" s="1"/>
  <c r="G418" i="1" l="1"/>
  <c r="H418" i="1" s="1"/>
  <c r="N417" i="1"/>
  <c r="P417" i="1" s="1"/>
  <c r="B417" i="1" s="1"/>
  <c r="I420" i="1"/>
  <c r="D418" i="1"/>
  <c r="E418" i="1" s="1"/>
  <c r="F419" i="1" s="1"/>
  <c r="O418" i="1"/>
  <c r="A419" i="1"/>
  <c r="T417" i="1"/>
  <c r="S418" i="1"/>
  <c r="R418" i="1"/>
  <c r="Q417" i="1"/>
  <c r="C418" i="1" s="1"/>
  <c r="J418" i="1"/>
  <c r="K418" i="1" s="1"/>
  <c r="L418" i="1" s="1"/>
  <c r="M418" i="1" s="1"/>
  <c r="G419" i="1" l="1"/>
  <c r="H419" i="1" s="1"/>
  <c r="N418" i="1"/>
  <c r="P418" i="1" s="1"/>
  <c r="B418" i="1" s="1"/>
  <c r="D419" i="1"/>
  <c r="E419" i="1" s="1"/>
  <c r="F420" i="1" s="1"/>
  <c r="O419" i="1"/>
  <c r="A420" i="1"/>
  <c r="T418" i="1"/>
  <c r="J419" i="1"/>
  <c r="K419" i="1" s="1"/>
  <c r="L419" i="1" s="1"/>
  <c r="M419" i="1" s="1"/>
  <c r="R419" i="1"/>
  <c r="S419" i="1"/>
  <c r="Q418" i="1"/>
  <c r="C419" i="1" s="1"/>
  <c r="I421" i="1"/>
  <c r="S420" i="1" l="1"/>
  <c r="Q419" i="1"/>
  <c r="C420" i="1" s="1"/>
  <c r="R420" i="1"/>
  <c r="J420" i="1"/>
  <c r="K420" i="1" s="1"/>
  <c r="L420" i="1" s="1"/>
  <c r="M420" i="1" s="1"/>
  <c r="T419" i="1"/>
  <c r="N419" i="1"/>
  <c r="P419" i="1" s="1"/>
  <c r="B419" i="1" s="1"/>
  <c r="G420" i="1"/>
  <c r="H420" i="1" s="1"/>
  <c r="I422" i="1"/>
  <c r="O420" i="1"/>
  <c r="A421" i="1"/>
  <c r="D420" i="1"/>
  <c r="E420" i="1" s="1"/>
  <c r="F421" i="1" s="1"/>
  <c r="N420" i="1" l="1"/>
  <c r="P420" i="1" s="1"/>
  <c r="B420" i="1" s="1"/>
  <c r="A422" i="1"/>
  <c r="D421" i="1"/>
  <c r="E421" i="1" s="1"/>
  <c r="F422" i="1" s="1"/>
  <c r="O421" i="1"/>
  <c r="Q420" i="1"/>
  <c r="C421" i="1" s="1"/>
  <c r="T420" i="1"/>
  <c r="J421" i="1"/>
  <c r="K421" i="1" s="1"/>
  <c r="L421" i="1" s="1"/>
  <c r="M421" i="1" s="1"/>
  <c r="R421" i="1"/>
  <c r="S421" i="1"/>
  <c r="I423" i="1"/>
  <c r="G421" i="1"/>
  <c r="G422" i="1" l="1"/>
  <c r="H422" i="1" s="1"/>
  <c r="D422" i="1"/>
  <c r="E422" i="1" s="1"/>
  <c r="F423" i="1" s="1"/>
  <c r="A423" i="1"/>
  <c r="O422" i="1"/>
  <c r="T421" i="1"/>
  <c r="R422" i="1"/>
  <c r="J422" i="1"/>
  <c r="K422" i="1" s="1"/>
  <c r="L422" i="1" s="1"/>
  <c r="M422" i="1" s="1"/>
  <c r="Q421" i="1"/>
  <c r="C422" i="1" s="1"/>
  <c r="S422" i="1"/>
  <c r="H421" i="1"/>
  <c r="N421" i="1" s="1"/>
  <c r="P421" i="1" s="1"/>
  <c r="B421" i="1" s="1"/>
  <c r="I424" i="1"/>
  <c r="N422" i="1" l="1"/>
  <c r="P422" i="1" s="1"/>
  <c r="B422" i="1" s="1"/>
  <c r="R423" i="1"/>
  <c r="S423" i="1"/>
  <c r="Q422" i="1"/>
  <c r="C423" i="1" s="1"/>
  <c r="J423" i="1"/>
  <c r="K423" i="1" s="1"/>
  <c r="L423" i="1" s="1"/>
  <c r="M423" i="1" s="1"/>
  <c r="T422" i="1"/>
  <c r="I425" i="1"/>
  <c r="G423" i="1"/>
  <c r="H423" i="1" s="1"/>
  <c r="D423" i="1"/>
  <c r="E423" i="1" s="1"/>
  <c r="F424" i="1" s="1"/>
  <c r="O423" i="1"/>
  <c r="A424" i="1"/>
  <c r="O424" i="1" l="1"/>
  <c r="A425" i="1"/>
  <c r="D424" i="1"/>
  <c r="E424" i="1" s="1"/>
  <c r="F425" i="1" s="1"/>
  <c r="N423" i="1"/>
  <c r="P423" i="1" s="1"/>
  <c r="B423" i="1" s="1"/>
  <c r="Q423" i="1"/>
  <c r="C424" i="1" s="1"/>
  <c r="J424" i="1"/>
  <c r="K424" i="1" s="1"/>
  <c r="L424" i="1" s="1"/>
  <c r="M424" i="1" s="1"/>
  <c r="R424" i="1"/>
  <c r="S424" i="1"/>
  <c r="T423" i="1"/>
  <c r="G424" i="1"/>
  <c r="I426" i="1"/>
  <c r="T424" i="1" l="1"/>
  <c r="S425" i="1"/>
  <c r="J425" i="1"/>
  <c r="K425" i="1" s="1"/>
  <c r="L425" i="1" s="1"/>
  <c r="M425" i="1" s="1"/>
  <c r="Q424" i="1"/>
  <c r="C425" i="1" s="1"/>
  <c r="R425" i="1"/>
  <c r="G425" i="1"/>
  <c r="H425" i="1" s="1"/>
  <c r="H424" i="1"/>
  <c r="N424" i="1" s="1"/>
  <c r="P424" i="1" s="1"/>
  <c r="B424" i="1" s="1"/>
  <c r="I427" i="1"/>
  <c r="O425" i="1"/>
  <c r="A426" i="1"/>
  <c r="D425" i="1"/>
  <c r="E425" i="1" s="1"/>
  <c r="F426" i="1" s="1"/>
  <c r="D426" i="1" l="1"/>
  <c r="E426" i="1" s="1"/>
  <c r="F427" i="1" s="1"/>
  <c r="A427" i="1"/>
  <c r="O426" i="1"/>
  <c r="Q425" i="1"/>
  <c r="C426" i="1" s="1"/>
  <c r="J426" i="1"/>
  <c r="K426" i="1" s="1"/>
  <c r="L426" i="1" s="1"/>
  <c r="M426" i="1" s="1"/>
  <c r="R426" i="1"/>
  <c r="T425" i="1"/>
  <c r="S426" i="1"/>
  <c r="N425" i="1"/>
  <c r="P425" i="1" s="1"/>
  <c r="B425" i="1" s="1"/>
  <c r="I428" i="1"/>
  <c r="G426" i="1"/>
  <c r="G427" i="1" l="1"/>
  <c r="H427" i="1" s="1"/>
  <c r="A428" i="1"/>
  <c r="O427" i="1"/>
  <c r="D427" i="1"/>
  <c r="E427" i="1" s="1"/>
  <c r="F428" i="1" s="1"/>
  <c r="I429" i="1"/>
  <c r="S427" i="1"/>
  <c r="J427" i="1"/>
  <c r="K427" i="1" s="1"/>
  <c r="L427" i="1" s="1"/>
  <c r="M427" i="1" s="1"/>
  <c r="Q426" i="1"/>
  <c r="C427" i="1" s="1"/>
  <c r="T426" i="1"/>
  <c r="R427" i="1"/>
  <c r="H426" i="1"/>
  <c r="N426" i="1" s="1"/>
  <c r="P426" i="1" s="1"/>
  <c r="B426" i="1" s="1"/>
  <c r="N427" i="1" l="1"/>
  <c r="P427" i="1" s="1"/>
  <c r="B427" i="1" s="1"/>
  <c r="I430" i="1"/>
  <c r="O428" i="1"/>
  <c r="A429" i="1"/>
  <c r="D428" i="1"/>
  <c r="E428" i="1" s="1"/>
  <c r="F429" i="1" s="1"/>
  <c r="T427" i="1"/>
  <c r="R428" i="1"/>
  <c r="J428" i="1"/>
  <c r="K428" i="1" s="1"/>
  <c r="L428" i="1" s="1"/>
  <c r="M428" i="1" s="1"/>
  <c r="S428" i="1"/>
  <c r="Q427" i="1"/>
  <c r="C428" i="1" s="1"/>
  <c r="G428" i="1"/>
  <c r="G429" i="1" l="1"/>
  <c r="H429" i="1" s="1"/>
  <c r="H428" i="1"/>
  <c r="N428" i="1" s="1"/>
  <c r="P428" i="1" s="1"/>
  <c r="B428" i="1" s="1"/>
  <c r="I431" i="1"/>
  <c r="A430" i="1"/>
  <c r="D429" i="1"/>
  <c r="E429" i="1" s="1"/>
  <c r="F430" i="1" s="1"/>
  <c r="O429" i="1"/>
  <c r="R429" i="1"/>
  <c r="J429" i="1"/>
  <c r="K429" i="1" s="1"/>
  <c r="L429" i="1" s="1"/>
  <c r="M429" i="1" s="1"/>
  <c r="Q428" i="1"/>
  <c r="C429" i="1" s="1"/>
  <c r="S429" i="1"/>
  <c r="T428" i="1"/>
  <c r="N429" i="1" l="1"/>
  <c r="P429" i="1" s="1"/>
  <c r="B429" i="1" s="1"/>
  <c r="Q429" i="1"/>
  <c r="C430" i="1" s="1"/>
  <c r="R430" i="1"/>
  <c r="J430" i="1"/>
  <c r="K430" i="1" s="1"/>
  <c r="L430" i="1" s="1"/>
  <c r="M430" i="1" s="1"/>
  <c r="T429" i="1"/>
  <c r="S430" i="1"/>
  <c r="G430" i="1"/>
  <c r="H430" i="1" s="1"/>
  <c r="I432" i="1"/>
  <c r="O430" i="1"/>
  <c r="A431" i="1"/>
  <c r="D430" i="1"/>
  <c r="E430" i="1" s="1"/>
  <c r="F431" i="1" s="1"/>
  <c r="G431" i="1" l="1"/>
  <c r="N430" i="1"/>
  <c r="P430" i="1" s="1"/>
  <c r="B430" i="1" s="1"/>
  <c r="O431" i="1"/>
  <c r="A432" i="1"/>
  <c r="D431" i="1"/>
  <c r="E431" i="1" s="1"/>
  <c r="F432" i="1" s="1"/>
  <c r="I433" i="1"/>
  <c r="S431" i="1"/>
  <c r="R431" i="1"/>
  <c r="Q430" i="1"/>
  <c r="C431" i="1" s="1"/>
  <c r="T430" i="1"/>
  <c r="J431" i="1"/>
  <c r="K431" i="1" s="1"/>
  <c r="L431" i="1" s="1"/>
  <c r="M431" i="1" s="1"/>
  <c r="G432" i="1" l="1"/>
  <c r="H432" i="1" s="1"/>
  <c r="I434" i="1"/>
  <c r="D432" i="1"/>
  <c r="E432" i="1" s="1"/>
  <c r="F433" i="1" s="1"/>
  <c r="A433" i="1"/>
  <c r="O432" i="1"/>
  <c r="R432" i="1"/>
  <c r="S432" i="1"/>
  <c r="T431" i="1"/>
  <c r="J432" i="1"/>
  <c r="K432" i="1" s="1"/>
  <c r="L432" i="1" s="1"/>
  <c r="M432" i="1" s="1"/>
  <c r="Q431" i="1"/>
  <c r="C432" i="1" s="1"/>
  <c r="H431" i="1"/>
  <c r="N431" i="1" s="1"/>
  <c r="P431" i="1" s="1"/>
  <c r="B431" i="1" s="1"/>
  <c r="G433" i="1" l="1"/>
  <c r="I435" i="1"/>
  <c r="T432" i="1"/>
  <c r="S433" i="1"/>
  <c r="R433" i="1"/>
  <c r="J433" i="1"/>
  <c r="K433" i="1" s="1"/>
  <c r="L433" i="1" s="1"/>
  <c r="M433" i="1" s="1"/>
  <c r="Q432" i="1"/>
  <c r="C433" i="1" s="1"/>
  <c r="N432" i="1"/>
  <c r="P432" i="1" s="1"/>
  <c r="B432" i="1" s="1"/>
  <c r="A434" i="1"/>
  <c r="D433" i="1"/>
  <c r="E433" i="1" s="1"/>
  <c r="F434" i="1" s="1"/>
  <c r="O433" i="1"/>
  <c r="G434" i="1" l="1"/>
  <c r="H434" i="1" s="1"/>
  <c r="S434" i="1"/>
  <c r="J434" i="1"/>
  <c r="K434" i="1" s="1"/>
  <c r="L434" i="1" s="1"/>
  <c r="M434" i="1" s="1"/>
  <c r="Q433" i="1"/>
  <c r="C434" i="1" s="1"/>
  <c r="R434" i="1"/>
  <c r="T433" i="1"/>
  <c r="D434" i="1"/>
  <c r="E434" i="1" s="1"/>
  <c r="F435" i="1" s="1"/>
  <c r="A435" i="1"/>
  <c r="O434" i="1"/>
  <c r="H433" i="1"/>
  <c r="N433" i="1" s="1"/>
  <c r="P433" i="1" s="1"/>
  <c r="B433" i="1" s="1"/>
  <c r="I436" i="1"/>
  <c r="S435" i="1" l="1"/>
  <c r="J435" i="1"/>
  <c r="K435" i="1" s="1"/>
  <c r="L435" i="1" s="1"/>
  <c r="M435" i="1" s="1"/>
  <c r="R435" i="1"/>
  <c r="T434" i="1"/>
  <c r="Q434" i="1"/>
  <c r="C435" i="1" s="1"/>
  <c r="I437" i="1"/>
  <c r="N434" i="1"/>
  <c r="P434" i="1" s="1"/>
  <c r="B434" i="1" s="1"/>
  <c r="D435" i="1"/>
  <c r="E435" i="1" s="1"/>
  <c r="F436" i="1" s="1"/>
  <c r="A436" i="1"/>
  <c r="O435" i="1"/>
  <c r="G435" i="1"/>
  <c r="G436" i="1" l="1"/>
  <c r="H436" i="1" s="1"/>
  <c r="H435" i="1"/>
  <c r="N435" i="1" s="1"/>
  <c r="P435" i="1" s="1"/>
  <c r="B435" i="1" s="1"/>
  <c r="I438" i="1"/>
  <c r="Q435" i="1"/>
  <c r="C436" i="1" s="1"/>
  <c r="J436" i="1"/>
  <c r="K436" i="1" s="1"/>
  <c r="L436" i="1" s="1"/>
  <c r="M436" i="1" s="1"/>
  <c r="S436" i="1"/>
  <c r="T435" i="1"/>
  <c r="R436" i="1"/>
  <c r="O436" i="1"/>
  <c r="A437" i="1"/>
  <c r="D436" i="1"/>
  <c r="E436" i="1" s="1"/>
  <c r="F437" i="1" s="1"/>
  <c r="G437" i="1" l="1"/>
  <c r="H437" i="1" s="1"/>
  <c r="N436" i="1"/>
  <c r="P436" i="1" s="1"/>
  <c r="B436" i="1" s="1"/>
  <c r="A438" i="1"/>
  <c r="D437" i="1"/>
  <c r="E437" i="1" s="1"/>
  <c r="F438" i="1" s="1"/>
  <c r="O437" i="1"/>
  <c r="J437" i="1"/>
  <c r="K437" i="1" s="1"/>
  <c r="L437" i="1" s="1"/>
  <c r="M437" i="1" s="1"/>
  <c r="S437" i="1"/>
  <c r="T436" i="1"/>
  <c r="R437" i="1"/>
  <c r="Q436" i="1"/>
  <c r="C437" i="1" s="1"/>
  <c r="I439" i="1"/>
  <c r="G438" i="1" l="1"/>
  <c r="H438" i="1" s="1"/>
  <c r="N437" i="1"/>
  <c r="P437" i="1" s="1"/>
  <c r="B437" i="1" s="1"/>
  <c r="A439" i="1"/>
  <c r="D438" i="1"/>
  <c r="E438" i="1" s="1"/>
  <c r="F439" i="1" s="1"/>
  <c r="O438" i="1"/>
  <c r="Q437" i="1"/>
  <c r="C438" i="1" s="1"/>
  <c r="J438" i="1"/>
  <c r="K438" i="1" s="1"/>
  <c r="L438" i="1" s="1"/>
  <c r="M438" i="1" s="1"/>
  <c r="S438" i="1"/>
  <c r="T437" i="1"/>
  <c r="R438" i="1"/>
  <c r="I440" i="1"/>
  <c r="G439" i="1" l="1"/>
  <c r="H439" i="1" s="1"/>
  <c r="N438" i="1"/>
  <c r="P438" i="1" s="1"/>
  <c r="B438" i="1" s="1"/>
  <c r="I441" i="1"/>
  <c r="R439" i="1"/>
  <c r="S439" i="1"/>
  <c r="J439" i="1"/>
  <c r="K439" i="1" s="1"/>
  <c r="L439" i="1" s="1"/>
  <c r="M439" i="1" s="1"/>
  <c r="Q438" i="1"/>
  <c r="C439" i="1" s="1"/>
  <c r="T438" i="1"/>
  <c r="O439" i="1"/>
  <c r="A440" i="1"/>
  <c r="D439" i="1"/>
  <c r="E439" i="1" s="1"/>
  <c r="F440" i="1" s="1"/>
  <c r="A441" i="1" l="1"/>
  <c r="D440" i="1"/>
  <c r="E440" i="1" s="1"/>
  <c r="F441" i="1" s="1"/>
  <c r="O440" i="1"/>
  <c r="N439" i="1"/>
  <c r="P439" i="1" s="1"/>
  <c r="B439" i="1" s="1"/>
  <c r="I442" i="1"/>
  <c r="R440" i="1"/>
  <c r="J440" i="1"/>
  <c r="K440" i="1" s="1"/>
  <c r="L440" i="1" s="1"/>
  <c r="M440" i="1" s="1"/>
  <c r="T439" i="1"/>
  <c r="S440" i="1"/>
  <c r="Q439" i="1"/>
  <c r="C440" i="1" s="1"/>
  <c r="G440" i="1"/>
  <c r="G441" i="1" l="1"/>
  <c r="H441" i="1" s="1"/>
  <c r="I443" i="1"/>
  <c r="H440" i="1"/>
  <c r="N440" i="1" s="1"/>
  <c r="P440" i="1" s="1"/>
  <c r="B440" i="1" s="1"/>
  <c r="R441" i="1"/>
  <c r="S441" i="1"/>
  <c r="T440" i="1"/>
  <c r="J441" i="1"/>
  <c r="K441" i="1" s="1"/>
  <c r="L441" i="1" s="1"/>
  <c r="M441" i="1" s="1"/>
  <c r="Q440" i="1"/>
  <c r="C441" i="1" s="1"/>
  <c r="O441" i="1"/>
  <c r="A442" i="1"/>
  <c r="D441" i="1"/>
  <c r="E441" i="1" s="1"/>
  <c r="F442" i="1" s="1"/>
  <c r="N441" i="1" l="1"/>
  <c r="P441" i="1" s="1"/>
  <c r="B441" i="1" s="1"/>
  <c r="O442" i="1"/>
  <c r="A443" i="1"/>
  <c r="D442" i="1"/>
  <c r="E442" i="1" s="1"/>
  <c r="F443" i="1" s="1"/>
  <c r="Q441" i="1"/>
  <c r="C442" i="1" s="1"/>
  <c r="S442" i="1"/>
  <c r="J442" i="1"/>
  <c r="K442" i="1" s="1"/>
  <c r="L442" i="1" s="1"/>
  <c r="M442" i="1" s="1"/>
  <c r="T441" i="1"/>
  <c r="R442" i="1"/>
  <c r="I444" i="1"/>
  <c r="G442" i="1"/>
  <c r="G443" i="1" l="1"/>
  <c r="H443" i="1" s="1"/>
  <c r="S443" i="1"/>
  <c r="J443" i="1"/>
  <c r="K443" i="1" s="1"/>
  <c r="L443" i="1" s="1"/>
  <c r="M443" i="1" s="1"/>
  <c r="T442" i="1"/>
  <c r="R443" i="1"/>
  <c r="Q442" i="1"/>
  <c r="C443" i="1" s="1"/>
  <c r="I445" i="1"/>
  <c r="H442" i="1"/>
  <c r="N442" i="1" s="1"/>
  <c r="P442" i="1" s="1"/>
  <c r="B442" i="1" s="1"/>
  <c r="O443" i="1"/>
  <c r="A444" i="1"/>
  <c r="D443" i="1"/>
  <c r="E443" i="1" s="1"/>
  <c r="F444" i="1" s="1"/>
  <c r="N443" i="1" l="1"/>
  <c r="P443" i="1" s="1"/>
  <c r="B443" i="1" s="1"/>
  <c r="I446" i="1"/>
  <c r="A445" i="1"/>
  <c r="O444" i="1"/>
  <c r="D444" i="1"/>
  <c r="E444" i="1" s="1"/>
  <c r="F445" i="1" s="1"/>
  <c r="T443" i="1"/>
  <c r="R444" i="1"/>
  <c r="S444" i="1"/>
  <c r="Q443" i="1"/>
  <c r="C444" i="1" s="1"/>
  <c r="J444" i="1"/>
  <c r="K444" i="1" s="1"/>
  <c r="L444" i="1" s="1"/>
  <c r="M444" i="1" s="1"/>
  <c r="G444" i="1"/>
  <c r="H444" i="1" s="1"/>
  <c r="N444" i="1" l="1"/>
  <c r="P444" i="1" s="1"/>
  <c r="B444" i="1" s="1"/>
  <c r="A446" i="1"/>
  <c r="D445" i="1"/>
  <c r="E445" i="1" s="1"/>
  <c r="F446" i="1" s="1"/>
  <c r="O445" i="1"/>
  <c r="T444" i="1"/>
  <c r="R445" i="1"/>
  <c r="S445" i="1"/>
  <c r="J445" i="1"/>
  <c r="K445" i="1" s="1"/>
  <c r="L445" i="1" s="1"/>
  <c r="M445" i="1" s="1"/>
  <c r="Q444" i="1"/>
  <c r="C445" i="1" s="1"/>
  <c r="G445" i="1"/>
  <c r="I447" i="1"/>
  <c r="G446" i="1" l="1"/>
  <c r="H446" i="1" s="1"/>
  <c r="I448" i="1"/>
  <c r="R446" i="1"/>
  <c r="T445" i="1"/>
  <c r="Q445" i="1"/>
  <c r="C446" i="1" s="1"/>
  <c r="S446" i="1"/>
  <c r="J446" i="1"/>
  <c r="K446" i="1" s="1"/>
  <c r="L446" i="1" s="1"/>
  <c r="M446" i="1" s="1"/>
  <c r="H445" i="1"/>
  <c r="N445" i="1" s="1"/>
  <c r="P445" i="1" s="1"/>
  <c r="B445" i="1" s="1"/>
  <c r="D446" i="1"/>
  <c r="E446" i="1" s="1"/>
  <c r="F447" i="1" s="1"/>
  <c r="A447" i="1"/>
  <c r="O446" i="1"/>
  <c r="N446" i="1" l="1"/>
  <c r="P446" i="1" s="1"/>
  <c r="B446" i="1" s="1"/>
  <c r="I449" i="1"/>
  <c r="T446" i="1"/>
  <c r="S447" i="1"/>
  <c r="J447" i="1"/>
  <c r="K447" i="1" s="1"/>
  <c r="L447" i="1" s="1"/>
  <c r="M447" i="1" s="1"/>
  <c r="Q446" i="1"/>
  <c r="C447" i="1" s="1"/>
  <c r="R447" i="1"/>
  <c r="G447" i="1"/>
  <c r="A448" i="1"/>
  <c r="D447" i="1"/>
  <c r="E447" i="1" s="1"/>
  <c r="F448" i="1" s="1"/>
  <c r="O447" i="1"/>
  <c r="Q447" i="1" l="1"/>
  <c r="C448" i="1" s="1"/>
  <c r="R448" i="1"/>
  <c r="T447" i="1"/>
  <c r="J448" i="1"/>
  <c r="K448" i="1" s="1"/>
  <c r="L448" i="1" s="1"/>
  <c r="M448" i="1" s="1"/>
  <c r="S448" i="1"/>
  <c r="O448" i="1"/>
  <c r="D448" i="1"/>
  <c r="E448" i="1" s="1"/>
  <c r="F449" i="1" s="1"/>
  <c r="A449" i="1"/>
  <c r="I450" i="1"/>
  <c r="G448" i="1"/>
  <c r="H447" i="1"/>
  <c r="N447" i="1" s="1"/>
  <c r="P447" i="1" s="1"/>
  <c r="B447" i="1" s="1"/>
  <c r="G449" i="1" l="1"/>
  <c r="H449" i="1" s="1"/>
  <c r="I451" i="1"/>
  <c r="D449" i="1"/>
  <c r="E449" i="1" s="1"/>
  <c r="F450" i="1" s="1"/>
  <c r="O449" i="1"/>
  <c r="A450" i="1"/>
  <c r="R449" i="1"/>
  <c r="T448" i="1"/>
  <c r="J449" i="1"/>
  <c r="K449" i="1" s="1"/>
  <c r="L449" i="1" s="1"/>
  <c r="M449" i="1" s="1"/>
  <c r="S449" i="1"/>
  <c r="Q448" i="1"/>
  <c r="C449" i="1" s="1"/>
  <c r="H448" i="1"/>
  <c r="N448" i="1" s="1"/>
  <c r="P448" i="1" s="1"/>
  <c r="B448" i="1" s="1"/>
  <c r="N449" i="1" l="1"/>
  <c r="P449" i="1" s="1"/>
  <c r="B449" i="1" s="1"/>
  <c r="Q449" i="1"/>
  <c r="C450" i="1" s="1"/>
  <c r="J450" i="1"/>
  <c r="K450" i="1" s="1"/>
  <c r="L450" i="1" s="1"/>
  <c r="M450" i="1" s="1"/>
  <c r="R450" i="1"/>
  <c r="S450" i="1"/>
  <c r="T449" i="1"/>
  <c r="I452" i="1"/>
  <c r="D450" i="1"/>
  <c r="E450" i="1" s="1"/>
  <c r="F451" i="1" s="1"/>
  <c r="A451" i="1"/>
  <c r="O450" i="1"/>
  <c r="G450" i="1"/>
  <c r="G451" i="1" l="1"/>
  <c r="H451" i="1" s="1"/>
  <c r="R451" i="1"/>
  <c r="S451" i="1"/>
  <c r="J451" i="1"/>
  <c r="K451" i="1" s="1"/>
  <c r="L451" i="1" s="1"/>
  <c r="M451" i="1" s="1"/>
  <c r="Q450" i="1"/>
  <c r="C451" i="1" s="1"/>
  <c r="T450" i="1"/>
  <c r="H450" i="1"/>
  <c r="N450" i="1" s="1"/>
  <c r="P450" i="1" s="1"/>
  <c r="B450" i="1" s="1"/>
  <c r="A452" i="1"/>
  <c r="O451" i="1"/>
  <c r="D451" i="1"/>
  <c r="E451" i="1" s="1"/>
  <c r="F452" i="1" s="1"/>
  <c r="I453" i="1"/>
  <c r="G452" i="1" l="1"/>
  <c r="H452" i="1" s="1"/>
  <c r="N451" i="1"/>
  <c r="P451" i="1" s="1"/>
  <c r="B451" i="1" s="1"/>
  <c r="I454" i="1"/>
  <c r="A453" i="1"/>
  <c r="D452" i="1"/>
  <c r="E452" i="1" s="1"/>
  <c r="F453" i="1" s="1"/>
  <c r="O452" i="1"/>
  <c r="Q451" i="1"/>
  <c r="C452" i="1" s="1"/>
  <c r="S452" i="1"/>
  <c r="T451" i="1"/>
  <c r="R452" i="1"/>
  <c r="J452" i="1"/>
  <c r="K452" i="1" s="1"/>
  <c r="L452" i="1" s="1"/>
  <c r="M452" i="1" s="1"/>
  <c r="T452" i="1" l="1"/>
  <c r="S453" i="1"/>
  <c r="R453" i="1"/>
  <c r="Q452" i="1"/>
  <c r="C453" i="1" s="1"/>
  <c r="J453" i="1"/>
  <c r="K453" i="1" s="1"/>
  <c r="L453" i="1" s="1"/>
  <c r="M453" i="1" s="1"/>
  <c r="I455" i="1"/>
  <c r="N452" i="1"/>
  <c r="P452" i="1" s="1"/>
  <c r="B452" i="1" s="1"/>
  <c r="A454" i="1"/>
  <c r="D453" i="1"/>
  <c r="E453" i="1" s="1"/>
  <c r="F454" i="1" s="1"/>
  <c r="O453" i="1"/>
  <c r="G453" i="1"/>
  <c r="G454" i="1" l="1"/>
  <c r="H454" i="1" s="1"/>
  <c r="H453" i="1"/>
  <c r="N453" i="1" s="1"/>
  <c r="P453" i="1" s="1"/>
  <c r="B453" i="1" s="1"/>
  <c r="T453" i="1"/>
  <c r="R454" i="1"/>
  <c r="Q453" i="1"/>
  <c r="C454" i="1" s="1"/>
  <c r="J454" i="1"/>
  <c r="K454" i="1" s="1"/>
  <c r="L454" i="1" s="1"/>
  <c r="M454" i="1" s="1"/>
  <c r="S454" i="1"/>
  <c r="I456" i="1"/>
  <c r="D454" i="1"/>
  <c r="E454" i="1" s="1"/>
  <c r="F455" i="1" s="1"/>
  <c r="O454" i="1"/>
  <c r="A455" i="1"/>
  <c r="N454" i="1" l="1"/>
  <c r="P454" i="1" s="1"/>
  <c r="B454" i="1" s="1"/>
  <c r="R455" i="1"/>
  <c r="S455" i="1"/>
  <c r="J455" i="1"/>
  <c r="K455" i="1" s="1"/>
  <c r="L455" i="1" s="1"/>
  <c r="M455" i="1" s="1"/>
  <c r="T454" i="1"/>
  <c r="Q454" i="1"/>
  <c r="C455" i="1" s="1"/>
  <c r="I457" i="1"/>
  <c r="D455" i="1"/>
  <c r="E455" i="1" s="1"/>
  <c r="F456" i="1" s="1"/>
  <c r="O455" i="1"/>
  <c r="A456" i="1"/>
  <c r="G455" i="1"/>
  <c r="T455" i="1" l="1"/>
  <c r="S456" i="1"/>
  <c r="R456" i="1"/>
  <c r="Q455" i="1"/>
  <c r="C456" i="1" s="1"/>
  <c r="J456" i="1"/>
  <c r="K456" i="1" s="1"/>
  <c r="L456" i="1" s="1"/>
  <c r="M456" i="1" s="1"/>
  <c r="G456" i="1"/>
  <c r="H456" i="1" s="1"/>
  <c r="I458" i="1"/>
  <c r="D456" i="1"/>
  <c r="E456" i="1" s="1"/>
  <c r="F457" i="1" s="1"/>
  <c r="O456" i="1"/>
  <c r="A457" i="1"/>
  <c r="H455" i="1"/>
  <c r="N455" i="1" s="1"/>
  <c r="P455" i="1" s="1"/>
  <c r="B455" i="1" s="1"/>
  <c r="D457" i="1" l="1"/>
  <c r="E457" i="1" s="1"/>
  <c r="F458" i="1" s="1"/>
  <c r="O457" i="1"/>
  <c r="A458" i="1"/>
  <c r="I459" i="1"/>
  <c r="Q456" i="1"/>
  <c r="C457" i="1" s="1"/>
  <c r="S457" i="1"/>
  <c r="T456" i="1"/>
  <c r="R457" i="1"/>
  <c r="J457" i="1"/>
  <c r="K457" i="1" s="1"/>
  <c r="L457" i="1" s="1"/>
  <c r="M457" i="1" s="1"/>
  <c r="N456" i="1"/>
  <c r="P456" i="1" s="1"/>
  <c r="B456" i="1" s="1"/>
  <c r="G457" i="1"/>
  <c r="G458" i="1" l="1"/>
  <c r="H458" i="1" s="1"/>
  <c r="H457" i="1"/>
  <c r="N457" i="1" s="1"/>
  <c r="P457" i="1" s="1"/>
  <c r="B457" i="1" s="1"/>
  <c r="D458" i="1"/>
  <c r="E458" i="1" s="1"/>
  <c r="F459" i="1" s="1"/>
  <c r="A459" i="1"/>
  <c r="O458" i="1"/>
  <c r="I460" i="1"/>
  <c r="T457" i="1"/>
  <c r="Q457" i="1"/>
  <c r="C458" i="1" s="1"/>
  <c r="R458" i="1"/>
  <c r="S458" i="1"/>
  <c r="J458" i="1"/>
  <c r="K458" i="1" s="1"/>
  <c r="L458" i="1" s="1"/>
  <c r="M458" i="1" s="1"/>
  <c r="G459" i="1" l="1"/>
  <c r="H459" i="1" s="1"/>
  <c r="N458" i="1"/>
  <c r="P458" i="1" s="1"/>
  <c r="B458" i="1" s="1"/>
  <c r="I461" i="1"/>
  <c r="T458" i="1"/>
  <c r="R459" i="1"/>
  <c r="S459" i="1"/>
  <c r="Q458" i="1"/>
  <c r="C459" i="1" s="1"/>
  <c r="J459" i="1"/>
  <c r="K459" i="1" s="1"/>
  <c r="L459" i="1" s="1"/>
  <c r="M459" i="1" s="1"/>
  <c r="D459" i="1"/>
  <c r="E459" i="1" s="1"/>
  <c r="F460" i="1" s="1"/>
  <c r="O459" i="1"/>
  <c r="A460" i="1"/>
  <c r="T459" i="1" l="1"/>
  <c r="Q459" i="1"/>
  <c r="C460" i="1" s="1"/>
  <c r="S460" i="1"/>
  <c r="J460" i="1"/>
  <c r="K460" i="1" s="1"/>
  <c r="L460" i="1" s="1"/>
  <c r="M460" i="1" s="1"/>
  <c r="R460" i="1"/>
  <c r="N459" i="1"/>
  <c r="P459" i="1" s="1"/>
  <c r="B459" i="1" s="1"/>
  <c r="G460" i="1"/>
  <c r="H460" i="1" s="1"/>
  <c r="A461" i="1"/>
  <c r="D460" i="1"/>
  <c r="E460" i="1" s="1"/>
  <c r="F461" i="1" s="1"/>
  <c r="O460" i="1"/>
  <c r="I462" i="1"/>
  <c r="N460" i="1" l="1"/>
  <c r="P460" i="1" s="1"/>
  <c r="B460" i="1" s="1"/>
  <c r="T460" i="1"/>
  <c r="Q460" i="1"/>
  <c r="C461" i="1" s="1"/>
  <c r="J461" i="1"/>
  <c r="K461" i="1" s="1"/>
  <c r="L461" i="1" s="1"/>
  <c r="M461" i="1" s="1"/>
  <c r="S461" i="1"/>
  <c r="R461" i="1"/>
  <c r="G461" i="1"/>
  <c r="H461" i="1" s="1"/>
  <c r="I463" i="1"/>
  <c r="A462" i="1"/>
  <c r="D461" i="1"/>
  <c r="E461" i="1" s="1"/>
  <c r="F462" i="1" s="1"/>
  <c r="O461" i="1"/>
  <c r="D462" i="1" l="1"/>
  <c r="E462" i="1" s="1"/>
  <c r="F463" i="1" s="1"/>
  <c r="A463" i="1"/>
  <c r="O462" i="1"/>
  <c r="I464" i="1"/>
  <c r="N461" i="1"/>
  <c r="P461" i="1" s="1"/>
  <c r="B461" i="1" s="1"/>
  <c r="S462" i="1"/>
  <c r="T461" i="1"/>
  <c r="Q461" i="1"/>
  <c r="C462" i="1" s="1"/>
  <c r="R462" i="1"/>
  <c r="J462" i="1"/>
  <c r="K462" i="1" s="1"/>
  <c r="L462" i="1" s="1"/>
  <c r="M462" i="1" s="1"/>
  <c r="G462" i="1"/>
  <c r="H462" i="1" s="1"/>
  <c r="N462" i="1" l="1"/>
  <c r="P462" i="1" s="1"/>
  <c r="B462" i="1" s="1"/>
  <c r="G463" i="1"/>
  <c r="H463" i="1" s="1"/>
  <c r="I465" i="1"/>
  <c r="S463" i="1"/>
  <c r="R463" i="1"/>
  <c r="J463" i="1"/>
  <c r="K463" i="1" s="1"/>
  <c r="L463" i="1" s="1"/>
  <c r="M463" i="1" s="1"/>
  <c r="T462" i="1"/>
  <c r="Q462" i="1"/>
  <c r="C463" i="1" s="1"/>
  <c r="D463" i="1"/>
  <c r="E463" i="1" s="1"/>
  <c r="F464" i="1" s="1"/>
  <c r="A464" i="1"/>
  <c r="O463" i="1"/>
  <c r="N463" i="1" l="1"/>
  <c r="P463" i="1" s="1"/>
  <c r="B463" i="1" s="1"/>
  <c r="R464" i="1"/>
  <c r="T463" i="1"/>
  <c r="S464" i="1"/>
  <c r="J464" i="1"/>
  <c r="K464" i="1" s="1"/>
  <c r="L464" i="1" s="1"/>
  <c r="M464" i="1" s="1"/>
  <c r="Q463" i="1"/>
  <c r="C464" i="1" s="1"/>
  <c r="I466" i="1"/>
  <c r="D464" i="1"/>
  <c r="E464" i="1" s="1"/>
  <c r="F465" i="1" s="1"/>
  <c r="O464" i="1"/>
  <c r="A465" i="1"/>
  <c r="G464" i="1"/>
  <c r="H464" i="1" s="1"/>
  <c r="N464" i="1" l="1"/>
  <c r="P464" i="1" s="1"/>
  <c r="B464" i="1" s="1"/>
  <c r="O465" i="1"/>
  <c r="D465" i="1"/>
  <c r="E465" i="1" s="1"/>
  <c r="F466" i="1" s="1"/>
  <c r="A466" i="1"/>
  <c r="S465" i="1"/>
  <c r="R465" i="1"/>
  <c r="Q464" i="1"/>
  <c r="C465" i="1" s="1"/>
  <c r="T464" i="1"/>
  <c r="J465" i="1"/>
  <c r="K465" i="1" s="1"/>
  <c r="L465" i="1" s="1"/>
  <c r="M465" i="1" s="1"/>
  <c r="I467" i="1"/>
  <c r="G465" i="1"/>
  <c r="G466" i="1" l="1"/>
  <c r="H466" i="1" s="1"/>
  <c r="D466" i="1"/>
  <c r="E466" i="1" s="1"/>
  <c r="F467" i="1" s="1"/>
  <c r="O466" i="1"/>
  <c r="A467" i="1"/>
  <c r="Q465" i="1"/>
  <c r="C466" i="1" s="1"/>
  <c r="S466" i="1"/>
  <c r="R466" i="1"/>
  <c r="T465" i="1"/>
  <c r="J466" i="1"/>
  <c r="K466" i="1" s="1"/>
  <c r="L466" i="1" s="1"/>
  <c r="M466" i="1" s="1"/>
  <c r="H465" i="1"/>
  <c r="N465" i="1" s="1"/>
  <c r="P465" i="1" s="1"/>
  <c r="B465" i="1" s="1"/>
  <c r="I468" i="1"/>
  <c r="G467" i="1" l="1"/>
  <c r="H467" i="1" s="1"/>
  <c r="N466" i="1"/>
  <c r="P466" i="1" s="1"/>
  <c r="B466" i="1" s="1"/>
  <c r="I469" i="1"/>
  <c r="D467" i="1"/>
  <c r="E467" i="1" s="1"/>
  <c r="F468" i="1" s="1"/>
  <c r="A468" i="1"/>
  <c r="O467" i="1"/>
  <c r="T466" i="1"/>
  <c r="R467" i="1"/>
  <c r="S467" i="1"/>
  <c r="J467" i="1"/>
  <c r="K467" i="1" s="1"/>
  <c r="L467" i="1" s="1"/>
  <c r="M467" i="1" s="1"/>
  <c r="Q466" i="1"/>
  <c r="C467" i="1" s="1"/>
  <c r="G468" i="1" l="1"/>
  <c r="H468" i="1" s="1"/>
  <c r="N467" i="1"/>
  <c r="P467" i="1" s="1"/>
  <c r="B467" i="1" s="1"/>
  <c r="D468" i="1"/>
  <c r="E468" i="1" s="1"/>
  <c r="F469" i="1" s="1"/>
  <c r="O468" i="1"/>
  <c r="A469" i="1"/>
  <c r="R468" i="1"/>
  <c r="Q467" i="1"/>
  <c r="C468" i="1" s="1"/>
  <c r="J468" i="1"/>
  <c r="K468" i="1" s="1"/>
  <c r="L468" i="1" s="1"/>
  <c r="M468" i="1" s="1"/>
  <c r="S468" i="1"/>
  <c r="T467" i="1"/>
  <c r="I470" i="1"/>
  <c r="D469" i="1" l="1"/>
  <c r="E469" i="1" s="1"/>
  <c r="F470" i="1" s="1"/>
  <c r="A470" i="1"/>
  <c r="O469" i="1"/>
  <c r="S469" i="1"/>
  <c r="Q468" i="1"/>
  <c r="C469" i="1" s="1"/>
  <c r="T468" i="1"/>
  <c r="R469" i="1"/>
  <c r="J469" i="1"/>
  <c r="K469" i="1" s="1"/>
  <c r="L469" i="1" s="1"/>
  <c r="M469" i="1" s="1"/>
  <c r="I471" i="1"/>
  <c r="N468" i="1"/>
  <c r="P468" i="1" s="1"/>
  <c r="B468" i="1" s="1"/>
  <c r="G469" i="1"/>
  <c r="G470" i="1" l="1"/>
  <c r="H470" i="1" s="1"/>
  <c r="H469" i="1"/>
  <c r="N469" i="1" s="1"/>
  <c r="P469" i="1" s="1"/>
  <c r="B469" i="1" s="1"/>
  <c r="I472" i="1"/>
  <c r="Q469" i="1"/>
  <c r="C470" i="1" s="1"/>
  <c r="T469" i="1"/>
  <c r="J470" i="1"/>
  <c r="K470" i="1" s="1"/>
  <c r="L470" i="1" s="1"/>
  <c r="M470" i="1" s="1"/>
  <c r="S470" i="1"/>
  <c r="R470" i="1"/>
  <c r="O470" i="1"/>
  <c r="A471" i="1"/>
  <c r="D470" i="1"/>
  <c r="E470" i="1" s="1"/>
  <c r="F471" i="1" s="1"/>
  <c r="N470" i="1" l="1"/>
  <c r="P470" i="1" s="1"/>
  <c r="B470" i="1" s="1"/>
  <c r="S471" i="1"/>
  <c r="T470" i="1"/>
  <c r="J471" i="1"/>
  <c r="K471" i="1" s="1"/>
  <c r="L471" i="1" s="1"/>
  <c r="M471" i="1" s="1"/>
  <c r="R471" i="1"/>
  <c r="Q470" i="1"/>
  <c r="C471" i="1" s="1"/>
  <c r="D471" i="1"/>
  <c r="E471" i="1" s="1"/>
  <c r="F472" i="1" s="1"/>
  <c r="A472" i="1"/>
  <c r="O471" i="1"/>
  <c r="G471" i="1"/>
  <c r="I473" i="1"/>
  <c r="G472" i="1" l="1"/>
  <c r="H472" i="1" s="1"/>
  <c r="Q471" i="1"/>
  <c r="C472" i="1" s="1"/>
  <c r="T471" i="1"/>
  <c r="R472" i="1"/>
  <c r="J472" i="1"/>
  <c r="K472" i="1" s="1"/>
  <c r="L472" i="1" s="1"/>
  <c r="M472" i="1" s="1"/>
  <c r="S472" i="1"/>
  <c r="I474" i="1"/>
  <c r="O472" i="1"/>
  <c r="D472" i="1"/>
  <c r="E472" i="1" s="1"/>
  <c r="F473" i="1" s="1"/>
  <c r="A473" i="1"/>
  <c r="H471" i="1"/>
  <c r="N471" i="1" s="1"/>
  <c r="P471" i="1" s="1"/>
  <c r="B471" i="1" s="1"/>
  <c r="G473" i="1" l="1"/>
  <c r="H473" i="1" s="1"/>
  <c r="N472" i="1"/>
  <c r="P472" i="1" s="1"/>
  <c r="B472" i="1" s="1"/>
  <c r="I475" i="1"/>
  <c r="A474" i="1"/>
  <c r="D473" i="1"/>
  <c r="E473" i="1" s="1"/>
  <c r="F474" i="1" s="1"/>
  <c r="O473" i="1"/>
  <c r="Q472" i="1"/>
  <c r="C473" i="1" s="1"/>
  <c r="T472" i="1"/>
  <c r="S473" i="1"/>
  <c r="R473" i="1"/>
  <c r="J473" i="1"/>
  <c r="K473" i="1" s="1"/>
  <c r="L473" i="1" s="1"/>
  <c r="M473" i="1" s="1"/>
  <c r="I476" i="1" l="1"/>
  <c r="N473" i="1"/>
  <c r="P473" i="1" s="1"/>
  <c r="B473" i="1" s="1"/>
  <c r="Q473" i="1"/>
  <c r="C474" i="1" s="1"/>
  <c r="S474" i="1"/>
  <c r="T473" i="1"/>
  <c r="R474" i="1"/>
  <c r="J474" i="1"/>
  <c r="K474" i="1" s="1"/>
  <c r="L474" i="1" s="1"/>
  <c r="M474" i="1" s="1"/>
  <c r="A475" i="1"/>
  <c r="O474" i="1"/>
  <c r="D474" i="1"/>
  <c r="E474" i="1" s="1"/>
  <c r="F475" i="1" s="1"/>
  <c r="G474" i="1"/>
  <c r="G475" i="1" l="1"/>
  <c r="H475" i="1" s="1"/>
  <c r="I477" i="1"/>
  <c r="Q474" i="1"/>
  <c r="C475" i="1" s="1"/>
  <c r="S475" i="1"/>
  <c r="T474" i="1"/>
  <c r="R475" i="1"/>
  <c r="J475" i="1"/>
  <c r="K475" i="1" s="1"/>
  <c r="L475" i="1" s="1"/>
  <c r="M475" i="1" s="1"/>
  <c r="H474" i="1"/>
  <c r="N474" i="1" s="1"/>
  <c r="P474" i="1" s="1"/>
  <c r="B474" i="1" s="1"/>
  <c r="A476" i="1"/>
  <c r="O475" i="1"/>
  <c r="D475" i="1"/>
  <c r="E475" i="1" s="1"/>
  <c r="F476" i="1" s="1"/>
  <c r="N475" i="1" l="1"/>
  <c r="P475" i="1" s="1"/>
  <c r="B475" i="1" s="1"/>
  <c r="I478" i="1"/>
  <c r="D476" i="1"/>
  <c r="E476" i="1" s="1"/>
  <c r="F477" i="1" s="1"/>
  <c r="O476" i="1"/>
  <c r="A477" i="1"/>
  <c r="Q475" i="1"/>
  <c r="C476" i="1" s="1"/>
  <c r="R476" i="1"/>
  <c r="T475" i="1"/>
  <c r="S476" i="1"/>
  <c r="J476" i="1"/>
  <c r="K476" i="1" s="1"/>
  <c r="L476" i="1" s="1"/>
  <c r="M476" i="1" s="1"/>
  <c r="G476" i="1"/>
  <c r="G477" i="1" l="1"/>
  <c r="H477" i="1" s="1"/>
  <c r="I479" i="1"/>
  <c r="H476" i="1"/>
  <c r="N476" i="1" s="1"/>
  <c r="P476" i="1" s="1"/>
  <c r="B476" i="1" s="1"/>
  <c r="O477" i="1"/>
  <c r="A478" i="1"/>
  <c r="D477" i="1"/>
  <c r="E477" i="1" s="1"/>
  <c r="F478" i="1" s="1"/>
  <c r="R477" i="1"/>
  <c r="Q476" i="1"/>
  <c r="C477" i="1" s="1"/>
  <c r="J477" i="1"/>
  <c r="K477" i="1" s="1"/>
  <c r="L477" i="1" s="1"/>
  <c r="M477" i="1" s="1"/>
  <c r="T476" i="1"/>
  <c r="S477" i="1"/>
  <c r="G478" i="1" l="1"/>
  <c r="H478" i="1" s="1"/>
  <c r="N477" i="1"/>
  <c r="P477" i="1" s="1"/>
  <c r="B477" i="1" s="1"/>
  <c r="A479" i="1"/>
  <c r="O478" i="1"/>
  <c r="D478" i="1"/>
  <c r="E478" i="1" s="1"/>
  <c r="F479" i="1" s="1"/>
  <c r="Q477" i="1"/>
  <c r="C478" i="1" s="1"/>
  <c r="R478" i="1"/>
  <c r="S478" i="1"/>
  <c r="J478" i="1"/>
  <c r="K478" i="1" s="1"/>
  <c r="L478" i="1" s="1"/>
  <c r="M478" i="1" s="1"/>
  <c r="T477" i="1"/>
  <c r="I480" i="1"/>
  <c r="G479" i="1" l="1"/>
  <c r="H479" i="1" s="1"/>
  <c r="N478" i="1"/>
  <c r="P478" i="1" s="1"/>
  <c r="B478" i="1" s="1"/>
  <c r="A480" i="1"/>
  <c r="O479" i="1"/>
  <c r="D479" i="1"/>
  <c r="E479" i="1" s="1"/>
  <c r="F480" i="1" s="1"/>
  <c r="I481" i="1"/>
  <c r="T478" i="1"/>
  <c r="Q478" i="1"/>
  <c r="C479" i="1" s="1"/>
  <c r="R479" i="1"/>
  <c r="S479" i="1"/>
  <c r="J479" i="1"/>
  <c r="K479" i="1" s="1"/>
  <c r="L479" i="1" s="1"/>
  <c r="M479" i="1" s="1"/>
  <c r="N479" i="1" l="1"/>
  <c r="P479" i="1" s="1"/>
  <c r="B479" i="1" s="1"/>
  <c r="S480" i="1"/>
  <c r="R480" i="1"/>
  <c r="T479" i="1"/>
  <c r="Q479" i="1"/>
  <c r="C480" i="1" s="1"/>
  <c r="J480" i="1"/>
  <c r="K480" i="1" s="1"/>
  <c r="L480" i="1" s="1"/>
  <c r="M480" i="1" s="1"/>
  <c r="I482" i="1"/>
  <c r="D480" i="1"/>
  <c r="E480" i="1" s="1"/>
  <c r="F481" i="1" s="1"/>
  <c r="O480" i="1"/>
  <c r="A481" i="1"/>
  <c r="G480" i="1"/>
  <c r="G481" i="1" l="1"/>
  <c r="H481" i="1" s="1"/>
  <c r="H480" i="1"/>
  <c r="N480" i="1" s="1"/>
  <c r="P480" i="1" s="1"/>
  <c r="B480" i="1" s="1"/>
  <c r="O481" i="1"/>
  <c r="D481" i="1"/>
  <c r="E481" i="1" s="1"/>
  <c r="F482" i="1" s="1"/>
  <c r="A482" i="1"/>
  <c r="I483" i="1"/>
  <c r="T480" i="1"/>
  <c r="J481" i="1"/>
  <c r="K481" i="1" s="1"/>
  <c r="L481" i="1" s="1"/>
  <c r="M481" i="1" s="1"/>
  <c r="Q480" i="1"/>
  <c r="C481" i="1" s="1"/>
  <c r="S481" i="1"/>
  <c r="R481" i="1"/>
  <c r="N481" i="1" l="1"/>
  <c r="P481" i="1" s="1"/>
  <c r="B481" i="1" s="1"/>
  <c r="O482" i="1"/>
  <c r="D482" i="1"/>
  <c r="E482" i="1" s="1"/>
  <c r="F483" i="1" s="1"/>
  <c r="A483" i="1"/>
  <c r="J482" i="1"/>
  <c r="K482" i="1" s="1"/>
  <c r="L482" i="1" s="1"/>
  <c r="M482" i="1" s="1"/>
  <c r="Q481" i="1"/>
  <c r="C482" i="1" s="1"/>
  <c r="S482" i="1"/>
  <c r="T481" i="1"/>
  <c r="R482" i="1"/>
  <c r="I484" i="1"/>
  <c r="G482" i="1"/>
  <c r="G483" i="1" l="1"/>
  <c r="H483" i="1" s="1"/>
  <c r="H482" i="1"/>
  <c r="N482" i="1" s="1"/>
  <c r="P482" i="1" s="1"/>
  <c r="B482" i="1" s="1"/>
  <c r="A484" i="1"/>
  <c r="D483" i="1"/>
  <c r="E483" i="1" s="1"/>
  <c r="F484" i="1" s="1"/>
  <c r="O483" i="1"/>
  <c r="Q482" i="1"/>
  <c r="C483" i="1" s="1"/>
  <c r="S483" i="1"/>
  <c r="J483" i="1"/>
  <c r="K483" i="1" s="1"/>
  <c r="L483" i="1" s="1"/>
  <c r="M483" i="1" s="1"/>
  <c r="R483" i="1"/>
  <c r="T482" i="1"/>
  <c r="I485" i="1"/>
  <c r="G484" i="1" l="1"/>
  <c r="H484" i="1" s="1"/>
  <c r="N483" i="1"/>
  <c r="P483" i="1" s="1"/>
  <c r="B483" i="1" s="1"/>
  <c r="O484" i="1"/>
  <c r="D484" i="1"/>
  <c r="E484" i="1" s="1"/>
  <c r="F485" i="1" s="1"/>
  <c r="A485" i="1"/>
  <c r="I486" i="1"/>
  <c r="Q483" i="1"/>
  <c r="C484" i="1" s="1"/>
  <c r="J484" i="1"/>
  <c r="K484" i="1" s="1"/>
  <c r="L484" i="1" s="1"/>
  <c r="M484" i="1" s="1"/>
  <c r="S484" i="1"/>
  <c r="R484" i="1"/>
  <c r="T483" i="1"/>
  <c r="N484" i="1" l="1"/>
  <c r="P484" i="1" s="1"/>
  <c r="B484" i="1" s="1"/>
  <c r="I487" i="1"/>
  <c r="T484" i="1"/>
  <c r="Q484" i="1"/>
  <c r="C485" i="1" s="1"/>
  <c r="J485" i="1"/>
  <c r="K485" i="1" s="1"/>
  <c r="L485" i="1" s="1"/>
  <c r="M485" i="1" s="1"/>
  <c r="S485" i="1"/>
  <c r="R485" i="1"/>
  <c r="G485" i="1"/>
  <c r="A486" i="1"/>
  <c r="O485" i="1"/>
  <c r="D485" i="1"/>
  <c r="E485" i="1" s="1"/>
  <c r="F486" i="1" s="1"/>
  <c r="T485" i="1" l="1"/>
  <c r="Q485" i="1"/>
  <c r="C486" i="1" s="1"/>
  <c r="J486" i="1"/>
  <c r="K486" i="1" s="1"/>
  <c r="L486" i="1" s="1"/>
  <c r="M486" i="1" s="1"/>
  <c r="S486" i="1"/>
  <c r="R486" i="1"/>
  <c r="I488" i="1"/>
  <c r="G486" i="1"/>
  <c r="H485" i="1"/>
  <c r="N485" i="1" s="1"/>
  <c r="P485" i="1" s="1"/>
  <c r="B485" i="1" s="1"/>
  <c r="O486" i="1"/>
  <c r="A487" i="1"/>
  <c r="D486" i="1"/>
  <c r="E486" i="1" s="1"/>
  <c r="F487" i="1" s="1"/>
  <c r="G487" i="1" l="1"/>
  <c r="H487" i="1" s="1"/>
  <c r="D487" i="1"/>
  <c r="E487" i="1" s="1"/>
  <c r="F488" i="1" s="1"/>
  <c r="O487" i="1"/>
  <c r="A488" i="1"/>
  <c r="I489" i="1"/>
  <c r="S487" i="1"/>
  <c r="R487" i="1"/>
  <c r="Q486" i="1"/>
  <c r="C487" i="1" s="1"/>
  <c r="J487" i="1"/>
  <c r="K487" i="1" s="1"/>
  <c r="L487" i="1" s="1"/>
  <c r="M487" i="1" s="1"/>
  <c r="T486" i="1"/>
  <c r="H486" i="1"/>
  <c r="N486" i="1" s="1"/>
  <c r="P486" i="1" s="1"/>
  <c r="B486" i="1" s="1"/>
  <c r="G488" i="1" l="1"/>
  <c r="H488" i="1" s="1"/>
  <c r="N487" i="1"/>
  <c r="P487" i="1" s="1"/>
  <c r="B487" i="1" s="1"/>
  <c r="D488" i="1"/>
  <c r="E488" i="1" s="1"/>
  <c r="F489" i="1" s="1"/>
  <c r="O488" i="1"/>
  <c r="A489" i="1"/>
  <c r="I490" i="1"/>
  <c r="T487" i="1"/>
  <c r="R488" i="1"/>
  <c r="J488" i="1"/>
  <c r="K488" i="1" s="1"/>
  <c r="L488" i="1" s="1"/>
  <c r="M488" i="1" s="1"/>
  <c r="S488" i="1"/>
  <c r="Q487" i="1"/>
  <c r="C488" i="1" s="1"/>
  <c r="O489" i="1" l="1"/>
  <c r="A490" i="1"/>
  <c r="D489" i="1"/>
  <c r="E489" i="1" s="1"/>
  <c r="F490" i="1" s="1"/>
  <c r="N488" i="1"/>
  <c r="P488" i="1" s="1"/>
  <c r="B488" i="1" s="1"/>
  <c r="S489" i="1"/>
  <c r="T488" i="1"/>
  <c r="J489" i="1"/>
  <c r="K489" i="1" s="1"/>
  <c r="L489" i="1" s="1"/>
  <c r="M489" i="1" s="1"/>
  <c r="R489" i="1"/>
  <c r="Q488" i="1"/>
  <c r="C489" i="1" s="1"/>
  <c r="G489" i="1"/>
  <c r="I491" i="1"/>
  <c r="G490" i="1" l="1"/>
  <c r="H490" i="1" s="1"/>
  <c r="I492" i="1"/>
  <c r="H489" i="1"/>
  <c r="N489" i="1" s="1"/>
  <c r="P489" i="1" s="1"/>
  <c r="B489" i="1" s="1"/>
  <c r="A491" i="1"/>
  <c r="O490" i="1"/>
  <c r="G491" i="1" s="1"/>
  <c r="D490" i="1"/>
  <c r="E490" i="1" s="1"/>
  <c r="F491" i="1" s="1"/>
  <c r="R490" i="1"/>
  <c r="S490" i="1"/>
  <c r="Q489" i="1"/>
  <c r="C490" i="1" s="1"/>
  <c r="J490" i="1"/>
  <c r="K490" i="1" s="1"/>
  <c r="L490" i="1" s="1"/>
  <c r="M490" i="1" s="1"/>
  <c r="T489" i="1"/>
  <c r="N490" i="1" l="1"/>
  <c r="P490" i="1" s="1"/>
  <c r="B490" i="1" s="1"/>
  <c r="H491" i="1"/>
  <c r="A492" i="1"/>
  <c r="D491" i="1"/>
  <c r="E491" i="1" s="1"/>
  <c r="F492" i="1" s="1"/>
  <c r="O491" i="1"/>
  <c r="G492" i="1" s="1"/>
  <c r="I493" i="1"/>
  <c r="Q490" i="1"/>
  <c r="C491" i="1" s="1"/>
  <c r="T490" i="1"/>
  <c r="J491" i="1"/>
  <c r="K491" i="1" s="1"/>
  <c r="L491" i="1" s="1"/>
  <c r="M491" i="1" s="1"/>
  <c r="S491" i="1"/>
  <c r="R491" i="1"/>
  <c r="N491" i="1" l="1"/>
  <c r="P491" i="1" s="1"/>
  <c r="B491" i="1" s="1"/>
  <c r="I494" i="1"/>
  <c r="H492" i="1"/>
  <c r="D492" i="1"/>
  <c r="E492" i="1" s="1"/>
  <c r="F493" i="1" s="1"/>
  <c r="O492" i="1"/>
  <c r="A493" i="1"/>
  <c r="Q491" i="1"/>
  <c r="C492" i="1" s="1"/>
  <c r="R492" i="1"/>
  <c r="T491" i="1"/>
  <c r="S492" i="1"/>
  <c r="J492" i="1"/>
  <c r="K492" i="1" s="1"/>
  <c r="L492" i="1" s="1"/>
  <c r="M492" i="1" s="1"/>
  <c r="I495" i="1" l="1"/>
  <c r="D493" i="1"/>
  <c r="E493" i="1" s="1"/>
  <c r="F494" i="1" s="1"/>
  <c r="A494" i="1"/>
  <c r="O493" i="1"/>
  <c r="T492" i="1"/>
  <c r="R493" i="1"/>
  <c r="S493" i="1"/>
  <c r="J493" i="1"/>
  <c r="K493" i="1" s="1"/>
  <c r="L493" i="1" s="1"/>
  <c r="M493" i="1" s="1"/>
  <c r="Q492" i="1"/>
  <c r="C493" i="1" s="1"/>
  <c r="N492" i="1"/>
  <c r="P492" i="1" s="1"/>
  <c r="B492" i="1" s="1"/>
  <c r="G493" i="1"/>
  <c r="H493" i="1" s="1"/>
  <c r="Q493" i="1" l="1"/>
  <c r="C494" i="1" s="1"/>
  <c r="J494" i="1"/>
  <c r="S494" i="1"/>
  <c r="T493" i="1"/>
  <c r="R494" i="1"/>
  <c r="D494" i="1"/>
  <c r="E494" i="1" s="1"/>
  <c r="F495" i="1" s="1"/>
  <c r="O494" i="1"/>
  <c r="A495" i="1"/>
  <c r="K494" i="1"/>
  <c r="L494" i="1" s="1"/>
  <c r="M494" i="1" s="1"/>
  <c r="N493" i="1"/>
  <c r="P493" i="1" s="1"/>
  <c r="B493" i="1" s="1"/>
  <c r="G494" i="1"/>
  <c r="H494" i="1" s="1"/>
  <c r="I496" i="1"/>
  <c r="Q494" i="1" l="1"/>
  <c r="C495" i="1" s="1"/>
  <c r="S495" i="1"/>
  <c r="J495" i="1"/>
  <c r="R495" i="1"/>
  <c r="T494" i="1"/>
  <c r="N494" i="1"/>
  <c r="P494" i="1" s="1"/>
  <c r="B494" i="1" s="1"/>
  <c r="I497" i="1"/>
  <c r="G495" i="1"/>
  <c r="H495" i="1" s="1"/>
  <c r="A496" i="1"/>
  <c r="O495" i="1"/>
  <c r="D495" i="1"/>
  <c r="E495" i="1" s="1"/>
  <c r="F496" i="1" s="1"/>
  <c r="K495" i="1"/>
  <c r="L495" i="1" s="1"/>
  <c r="M495" i="1" s="1"/>
  <c r="N495" i="1" l="1"/>
  <c r="P495" i="1" s="1"/>
  <c r="B495" i="1" s="1"/>
  <c r="I498" i="1"/>
  <c r="D496" i="1"/>
  <c r="E496" i="1" s="1"/>
  <c r="F497" i="1" s="1"/>
  <c r="O496" i="1"/>
  <c r="A497" i="1"/>
  <c r="S496" i="1"/>
  <c r="T495" i="1"/>
  <c r="J496" i="1"/>
  <c r="K496" i="1" s="1"/>
  <c r="L496" i="1" s="1"/>
  <c r="M496" i="1" s="1"/>
  <c r="R496" i="1"/>
  <c r="Q495" i="1"/>
  <c r="C496" i="1" s="1"/>
  <c r="G496" i="1"/>
  <c r="H496" i="1" s="1"/>
  <c r="N496" i="1" l="1"/>
  <c r="P496" i="1" s="1"/>
  <c r="B496" i="1" s="1"/>
  <c r="I499" i="1"/>
  <c r="Q496" i="1"/>
  <c r="C497" i="1" s="1"/>
  <c r="S497" i="1"/>
  <c r="R497" i="1"/>
  <c r="T496" i="1"/>
  <c r="J497" i="1"/>
  <c r="K497" i="1" s="1"/>
  <c r="L497" i="1" s="1"/>
  <c r="M497" i="1" s="1"/>
  <c r="D497" i="1"/>
  <c r="E497" i="1" s="1"/>
  <c r="F498" i="1" s="1"/>
  <c r="A498" i="1"/>
  <c r="O497" i="1"/>
  <c r="G497" i="1"/>
  <c r="Q497" i="1" l="1"/>
  <c r="C498" i="1" s="1"/>
  <c r="T497" i="1"/>
  <c r="R498" i="1"/>
  <c r="S498" i="1"/>
  <c r="J498" i="1"/>
  <c r="K498" i="1" s="1"/>
  <c r="L498" i="1" s="1"/>
  <c r="M498" i="1" s="1"/>
  <c r="D498" i="1"/>
  <c r="E498" i="1" s="1"/>
  <c r="F499" i="1" s="1"/>
  <c r="A499" i="1"/>
  <c r="O498" i="1"/>
  <c r="I500" i="1"/>
  <c r="G498" i="1"/>
  <c r="H497" i="1"/>
  <c r="N497" i="1" s="1"/>
  <c r="P497" i="1" s="1"/>
  <c r="B497" i="1" s="1"/>
  <c r="G499" i="1" l="1"/>
  <c r="H499" i="1" s="1"/>
  <c r="H498" i="1"/>
  <c r="N498" i="1" s="1"/>
  <c r="P498" i="1" s="1"/>
  <c r="B498" i="1" s="1"/>
  <c r="I501" i="1"/>
  <c r="Q498" i="1"/>
  <c r="C499" i="1" s="1"/>
  <c r="T498" i="1"/>
  <c r="J499" i="1"/>
  <c r="K499" i="1" s="1"/>
  <c r="L499" i="1" s="1"/>
  <c r="M499" i="1" s="1"/>
  <c r="S499" i="1"/>
  <c r="R499" i="1"/>
  <c r="A500" i="1"/>
  <c r="O499" i="1"/>
  <c r="D499" i="1"/>
  <c r="E499" i="1" s="1"/>
  <c r="F500" i="1" s="1"/>
  <c r="N499" i="1" l="1"/>
  <c r="P499" i="1" s="1"/>
  <c r="B499" i="1" s="1"/>
  <c r="S500" i="1"/>
  <c r="R500" i="1"/>
  <c r="T499" i="1"/>
  <c r="J500" i="1"/>
  <c r="K500" i="1" s="1"/>
  <c r="L500" i="1" s="1"/>
  <c r="M500" i="1" s="1"/>
  <c r="Q499" i="1"/>
  <c r="C500" i="1" s="1"/>
  <c r="G500" i="1"/>
  <c r="H500" i="1" s="1"/>
  <c r="A501" i="1"/>
  <c r="O500" i="1"/>
  <c r="D500" i="1"/>
  <c r="E500" i="1" s="1"/>
  <c r="F501" i="1" s="1"/>
  <c r="I502" i="1"/>
  <c r="I503" i="1" l="1"/>
  <c r="N500" i="1"/>
  <c r="P500" i="1" s="1"/>
  <c r="B500" i="1" s="1"/>
  <c r="G501" i="1"/>
  <c r="R501" i="1"/>
  <c r="Q500" i="1"/>
  <c r="C501" i="1" s="1"/>
  <c r="S501" i="1"/>
  <c r="J501" i="1"/>
  <c r="K501" i="1" s="1"/>
  <c r="L501" i="1" s="1"/>
  <c r="M501" i="1" s="1"/>
  <c r="T500" i="1"/>
  <c r="A502" i="1"/>
  <c r="D501" i="1"/>
  <c r="E501" i="1" s="1"/>
  <c r="F502" i="1" s="1"/>
  <c r="O501" i="1"/>
  <c r="G502" i="1" l="1"/>
  <c r="O502" i="1"/>
  <c r="A503" i="1"/>
  <c r="D502" i="1"/>
  <c r="E502" i="1" s="1"/>
  <c r="F503" i="1" s="1"/>
  <c r="I504" i="1"/>
  <c r="Q501" i="1"/>
  <c r="C502" i="1" s="1"/>
  <c r="T501" i="1"/>
  <c r="J502" i="1"/>
  <c r="K502" i="1" s="1"/>
  <c r="L502" i="1" s="1"/>
  <c r="M502" i="1" s="1"/>
  <c r="S502" i="1"/>
  <c r="R502" i="1"/>
  <c r="H501" i="1"/>
  <c r="N501" i="1" s="1"/>
  <c r="P501" i="1" s="1"/>
  <c r="B501" i="1" s="1"/>
  <c r="G503" i="1" l="1"/>
  <c r="I505" i="1"/>
  <c r="A504" i="1"/>
  <c r="D503" i="1"/>
  <c r="E503" i="1" s="1"/>
  <c r="F504" i="1" s="1"/>
  <c r="O503" i="1"/>
  <c r="H502" i="1"/>
  <c r="N502" i="1" s="1"/>
  <c r="P502" i="1" s="1"/>
  <c r="B502" i="1" s="1"/>
  <c r="Q502" i="1"/>
  <c r="C503" i="1" s="1"/>
  <c r="T502" i="1"/>
  <c r="J503" i="1"/>
  <c r="K503" i="1" s="1"/>
  <c r="L503" i="1" s="1"/>
  <c r="M503" i="1" s="1"/>
  <c r="S503" i="1"/>
  <c r="R503" i="1"/>
  <c r="A505" i="1" l="1"/>
  <c r="D504" i="1"/>
  <c r="E504" i="1" s="1"/>
  <c r="F505" i="1" s="1"/>
  <c r="O504" i="1"/>
  <c r="I506" i="1"/>
  <c r="G504" i="1"/>
  <c r="H504" i="1" s="1"/>
  <c r="S504" i="1"/>
  <c r="T503" i="1"/>
  <c r="R504" i="1"/>
  <c r="J504" i="1"/>
  <c r="K504" i="1" s="1"/>
  <c r="L504" i="1" s="1"/>
  <c r="M504" i="1" s="1"/>
  <c r="Q503" i="1"/>
  <c r="C504" i="1" s="1"/>
  <c r="H503" i="1"/>
  <c r="N503" i="1" s="1"/>
  <c r="P503" i="1" s="1"/>
  <c r="B503" i="1" s="1"/>
  <c r="Q504" i="1" l="1"/>
  <c r="C505" i="1" s="1"/>
  <c r="J505" i="1"/>
  <c r="K505" i="1" s="1"/>
  <c r="L505" i="1" s="1"/>
  <c r="M505" i="1" s="1"/>
  <c r="S505" i="1"/>
  <c r="T504" i="1"/>
  <c r="R505" i="1"/>
  <c r="A506" i="1"/>
  <c r="O505" i="1"/>
  <c r="D505" i="1"/>
  <c r="E505" i="1" s="1"/>
  <c r="F506" i="1" s="1"/>
  <c r="N504" i="1"/>
  <c r="P504" i="1" s="1"/>
  <c r="B504" i="1" s="1"/>
  <c r="G505" i="1"/>
  <c r="I507" i="1"/>
  <c r="G506" i="1" l="1"/>
  <c r="H506" i="1" s="1"/>
  <c r="A507" i="1"/>
  <c r="O506" i="1"/>
  <c r="D506" i="1"/>
  <c r="E506" i="1" s="1"/>
  <c r="F507" i="1" s="1"/>
  <c r="I508" i="1"/>
  <c r="H505" i="1"/>
  <c r="N505" i="1" s="1"/>
  <c r="P505" i="1" s="1"/>
  <c r="B505" i="1" s="1"/>
  <c r="S506" i="1"/>
  <c r="Q505" i="1"/>
  <c r="C506" i="1" s="1"/>
  <c r="R506" i="1"/>
  <c r="J506" i="1"/>
  <c r="K506" i="1" s="1"/>
  <c r="L506" i="1" s="1"/>
  <c r="M506" i="1" s="1"/>
  <c r="T505" i="1"/>
  <c r="G507" i="1" l="1"/>
  <c r="H507" i="1" s="1"/>
  <c r="N506" i="1"/>
  <c r="P506" i="1" s="1"/>
  <c r="B506" i="1" s="1"/>
  <c r="Q506" i="1"/>
  <c r="C507" i="1" s="1"/>
  <c r="R507" i="1"/>
  <c r="T506" i="1"/>
  <c r="J507" i="1"/>
  <c r="K507" i="1" s="1"/>
  <c r="L507" i="1" s="1"/>
  <c r="M507" i="1" s="1"/>
  <c r="S507" i="1"/>
  <c r="I509" i="1"/>
  <c r="D507" i="1"/>
  <c r="E507" i="1" s="1"/>
  <c r="F508" i="1" s="1"/>
  <c r="A508" i="1"/>
  <c r="O507" i="1"/>
  <c r="N507" i="1" l="1"/>
  <c r="P507" i="1" s="1"/>
  <c r="B507" i="1" s="1"/>
  <c r="Q507" i="1"/>
  <c r="C508" i="1" s="1"/>
  <c r="S508" i="1"/>
  <c r="T507" i="1"/>
  <c r="J508" i="1"/>
  <c r="K508" i="1" s="1"/>
  <c r="L508" i="1" s="1"/>
  <c r="M508" i="1" s="1"/>
  <c r="R508" i="1"/>
  <c r="G508" i="1"/>
  <c r="A509" i="1"/>
  <c r="D508" i="1"/>
  <c r="E508" i="1" s="1"/>
  <c r="F509" i="1" s="1"/>
  <c r="O508" i="1"/>
  <c r="I510" i="1"/>
  <c r="G509" i="1" l="1"/>
  <c r="R509" i="1"/>
  <c r="S509" i="1"/>
  <c r="T508" i="1"/>
  <c r="Q508" i="1"/>
  <c r="C509" i="1" s="1"/>
  <c r="J509" i="1"/>
  <c r="K509" i="1" s="1"/>
  <c r="L509" i="1" s="1"/>
  <c r="M509" i="1" s="1"/>
  <c r="A510" i="1"/>
  <c r="O509" i="1"/>
  <c r="D509" i="1"/>
  <c r="E509" i="1" s="1"/>
  <c r="F510" i="1" s="1"/>
  <c r="I511" i="1"/>
  <c r="H508" i="1"/>
  <c r="N508" i="1" s="1"/>
  <c r="P508" i="1" s="1"/>
  <c r="B508" i="1" s="1"/>
  <c r="R510" i="1" l="1"/>
  <c r="T509" i="1"/>
  <c r="J510" i="1"/>
  <c r="K510" i="1" s="1"/>
  <c r="L510" i="1" s="1"/>
  <c r="M510" i="1" s="1"/>
  <c r="Q509" i="1"/>
  <c r="C510" i="1" s="1"/>
  <c r="S510" i="1"/>
  <c r="G510" i="1"/>
  <c r="H510" i="1" s="1"/>
  <c r="H509" i="1"/>
  <c r="N509" i="1" s="1"/>
  <c r="P509" i="1" s="1"/>
  <c r="B509" i="1" s="1"/>
  <c r="I512" i="1"/>
  <c r="A511" i="1"/>
  <c r="O510" i="1"/>
  <c r="D510" i="1"/>
  <c r="E510" i="1" s="1"/>
  <c r="F511" i="1" s="1"/>
  <c r="I513" i="1" l="1"/>
  <c r="N510" i="1"/>
  <c r="P510" i="1" s="1"/>
  <c r="B510" i="1" s="1"/>
  <c r="S511" i="1"/>
  <c r="R511" i="1"/>
  <c r="T510" i="1"/>
  <c r="J511" i="1"/>
  <c r="K511" i="1" s="1"/>
  <c r="L511" i="1" s="1"/>
  <c r="M511" i="1" s="1"/>
  <c r="Q510" i="1"/>
  <c r="C511" i="1" s="1"/>
  <c r="A512" i="1"/>
  <c r="O511" i="1"/>
  <c r="D511" i="1"/>
  <c r="E511" i="1" s="1"/>
  <c r="F512" i="1" s="1"/>
  <c r="G511" i="1"/>
  <c r="Q511" i="1" l="1"/>
  <c r="C512" i="1" s="1"/>
  <c r="T511" i="1"/>
  <c r="J512" i="1"/>
  <c r="K512" i="1" s="1"/>
  <c r="L512" i="1" s="1"/>
  <c r="M512" i="1" s="1"/>
  <c r="S512" i="1"/>
  <c r="R512" i="1"/>
  <c r="G512" i="1"/>
  <c r="H512" i="1" s="1"/>
  <c r="I514" i="1"/>
  <c r="O512" i="1"/>
  <c r="A513" i="1"/>
  <c r="D512" i="1"/>
  <c r="E512" i="1" s="1"/>
  <c r="F513" i="1" s="1"/>
  <c r="H511" i="1"/>
  <c r="N511" i="1" s="1"/>
  <c r="P511" i="1" s="1"/>
  <c r="B511" i="1" s="1"/>
  <c r="D513" i="1" l="1"/>
  <c r="E513" i="1" s="1"/>
  <c r="F514" i="1" s="1"/>
  <c r="A514" i="1"/>
  <c r="O513" i="1"/>
  <c r="N512" i="1"/>
  <c r="P512" i="1" s="1"/>
  <c r="B512" i="1" s="1"/>
  <c r="G513" i="1"/>
  <c r="H513" i="1" s="1"/>
  <c r="I515" i="1"/>
  <c r="R513" i="1"/>
  <c r="T512" i="1"/>
  <c r="Q512" i="1"/>
  <c r="C513" i="1" s="1"/>
  <c r="J513" i="1"/>
  <c r="K513" i="1" s="1"/>
  <c r="L513" i="1" s="1"/>
  <c r="M513" i="1" s="1"/>
  <c r="S513" i="1"/>
  <c r="N513" i="1" l="1"/>
  <c r="P513" i="1" s="1"/>
  <c r="B513" i="1" s="1"/>
  <c r="R514" i="1"/>
  <c r="Q513" i="1"/>
  <c r="C514" i="1" s="1"/>
  <c r="J514" i="1"/>
  <c r="K514" i="1" s="1"/>
  <c r="L514" i="1" s="1"/>
  <c r="M514" i="1" s="1"/>
  <c r="T513" i="1"/>
  <c r="S514" i="1"/>
  <c r="I516" i="1"/>
  <c r="G514" i="1"/>
  <c r="O514" i="1"/>
  <c r="A515" i="1"/>
  <c r="D514" i="1"/>
  <c r="E514" i="1" s="1"/>
  <c r="F515" i="1" s="1"/>
  <c r="G515" i="1" l="1"/>
  <c r="H515" i="1" s="1"/>
  <c r="I517" i="1"/>
  <c r="H514" i="1"/>
  <c r="N514" i="1" s="1"/>
  <c r="P514" i="1" s="1"/>
  <c r="B514" i="1" s="1"/>
  <c r="D515" i="1"/>
  <c r="E515" i="1" s="1"/>
  <c r="F516" i="1" s="1"/>
  <c r="O515" i="1"/>
  <c r="A516" i="1"/>
  <c r="Q514" i="1"/>
  <c r="C515" i="1" s="1"/>
  <c r="T514" i="1"/>
  <c r="S515" i="1"/>
  <c r="J515" i="1"/>
  <c r="K515" i="1" s="1"/>
  <c r="L515" i="1" s="1"/>
  <c r="M515" i="1" s="1"/>
  <c r="R515" i="1"/>
  <c r="G516" i="1" l="1"/>
  <c r="H516" i="1" s="1"/>
  <c r="N515" i="1"/>
  <c r="P515" i="1" s="1"/>
  <c r="B515" i="1" s="1"/>
  <c r="O516" i="1"/>
  <c r="G517" i="1" s="1"/>
  <c r="D516" i="1"/>
  <c r="E516" i="1" s="1"/>
  <c r="F517" i="1" s="1"/>
  <c r="A517" i="1"/>
  <c r="Q515" i="1"/>
  <c r="C516" i="1" s="1"/>
  <c r="T515" i="1"/>
  <c r="R516" i="1"/>
  <c r="S516" i="1"/>
  <c r="J516" i="1"/>
  <c r="K516" i="1" s="1"/>
  <c r="L516" i="1" s="1"/>
  <c r="M516" i="1" s="1"/>
  <c r="I518" i="1"/>
  <c r="N516" i="1" l="1"/>
  <c r="P516" i="1" s="1"/>
  <c r="B516" i="1" s="1"/>
  <c r="I519" i="1"/>
  <c r="A518" i="1"/>
  <c r="O517" i="1"/>
  <c r="G518" i="1" s="1"/>
  <c r="D517" i="1"/>
  <c r="E517" i="1" s="1"/>
  <c r="F518" i="1" s="1"/>
  <c r="H517" i="1"/>
  <c r="T516" i="1"/>
  <c r="J517" i="1"/>
  <c r="K517" i="1" s="1"/>
  <c r="L517" i="1" s="1"/>
  <c r="M517" i="1" s="1"/>
  <c r="Q516" i="1"/>
  <c r="C517" i="1" s="1"/>
  <c r="S517" i="1"/>
  <c r="R517" i="1"/>
  <c r="I520" i="1" l="1"/>
  <c r="H518" i="1"/>
  <c r="O518" i="1"/>
  <c r="A519" i="1"/>
  <c r="D518" i="1"/>
  <c r="E518" i="1" s="1"/>
  <c r="F519" i="1" s="1"/>
  <c r="N517" i="1"/>
  <c r="P517" i="1" s="1"/>
  <c r="B517" i="1" s="1"/>
  <c r="R518" i="1"/>
  <c r="Q517" i="1"/>
  <c r="C518" i="1" s="1"/>
  <c r="T517" i="1"/>
  <c r="J518" i="1"/>
  <c r="K518" i="1" s="1"/>
  <c r="L518" i="1" s="1"/>
  <c r="M518" i="1" s="1"/>
  <c r="S518" i="1"/>
  <c r="I521" i="1" l="1"/>
  <c r="R519" i="1"/>
  <c r="S519" i="1"/>
  <c r="T518" i="1"/>
  <c r="J519" i="1"/>
  <c r="K519" i="1" s="1"/>
  <c r="L519" i="1" s="1"/>
  <c r="M519" i="1" s="1"/>
  <c r="Q518" i="1"/>
  <c r="C519" i="1" s="1"/>
  <c r="G519" i="1"/>
  <c r="O519" i="1"/>
  <c r="A520" i="1"/>
  <c r="D519" i="1"/>
  <c r="E519" i="1" s="1"/>
  <c r="F520" i="1" s="1"/>
  <c r="N518" i="1"/>
  <c r="P518" i="1" s="1"/>
  <c r="B518" i="1" s="1"/>
  <c r="G520" i="1" l="1"/>
  <c r="H520" i="1" s="1"/>
  <c r="S520" i="1"/>
  <c r="T519" i="1"/>
  <c r="J520" i="1"/>
  <c r="K520" i="1" s="1"/>
  <c r="L520" i="1" s="1"/>
  <c r="M520" i="1" s="1"/>
  <c r="Q519" i="1"/>
  <c r="C520" i="1" s="1"/>
  <c r="R520" i="1"/>
  <c r="D520" i="1"/>
  <c r="E520" i="1" s="1"/>
  <c r="F521" i="1" s="1"/>
  <c r="O520" i="1"/>
  <c r="A521" i="1"/>
  <c r="I522" i="1"/>
  <c r="H519" i="1"/>
  <c r="N519" i="1" s="1"/>
  <c r="P519" i="1" s="1"/>
  <c r="B519" i="1" s="1"/>
  <c r="N520" i="1" l="1"/>
  <c r="P520" i="1" s="1"/>
  <c r="B520" i="1" s="1"/>
  <c r="Q520" i="1"/>
  <c r="C521" i="1" s="1"/>
  <c r="T520" i="1"/>
  <c r="S521" i="1"/>
  <c r="R521" i="1"/>
  <c r="J521" i="1"/>
  <c r="K521" i="1" s="1"/>
  <c r="L521" i="1" s="1"/>
  <c r="M521" i="1" s="1"/>
  <c r="G521" i="1"/>
  <c r="H521" i="1" s="1"/>
  <c r="A522" i="1"/>
  <c r="D521" i="1"/>
  <c r="E521" i="1" s="1"/>
  <c r="F522" i="1" s="1"/>
  <c r="O521" i="1"/>
  <c r="I523" i="1"/>
  <c r="G522" i="1" l="1"/>
  <c r="H522" i="1" s="1"/>
  <c r="I524" i="1"/>
  <c r="N521" i="1"/>
  <c r="P521" i="1" s="1"/>
  <c r="B521" i="1" s="1"/>
  <c r="D522" i="1"/>
  <c r="E522" i="1" s="1"/>
  <c r="F523" i="1" s="1"/>
  <c r="A523" i="1"/>
  <c r="O522" i="1"/>
  <c r="T521" i="1"/>
  <c r="R522" i="1"/>
  <c r="J522" i="1"/>
  <c r="K522" i="1" s="1"/>
  <c r="L522" i="1" s="1"/>
  <c r="M522" i="1" s="1"/>
  <c r="S522" i="1"/>
  <c r="Q521" i="1"/>
  <c r="C522" i="1" s="1"/>
  <c r="N522" i="1" l="1"/>
  <c r="P522" i="1" s="1"/>
  <c r="B522" i="1" s="1"/>
  <c r="Q522" i="1"/>
  <c r="C523" i="1" s="1"/>
  <c r="T522" i="1"/>
  <c r="S523" i="1"/>
  <c r="J523" i="1"/>
  <c r="K523" i="1" s="1"/>
  <c r="L523" i="1" s="1"/>
  <c r="M523" i="1" s="1"/>
  <c r="R523" i="1"/>
  <c r="G523" i="1"/>
  <c r="H523" i="1" s="1"/>
  <c r="A524" i="1"/>
  <c r="O523" i="1"/>
  <c r="D523" i="1"/>
  <c r="E523" i="1" s="1"/>
  <c r="F524" i="1" s="1"/>
  <c r="I525" i="1"/>
  <c r="O524" i="1" l="1"/>
  <c r="D524" i="1"/>
  <c r="E524" i="1" s="1"/>
  <c r="F525" i="1" s="1"/>
  <c r="A525" i="1"/>
  <c r="N523" i="1"/>
  <c r="P523" i="1" s="1"/>
  <c r="B523" i="1" s="1"/>
  <c r="I526" i="1"/>
  <c r="S524" i="1"/>
  <c r="T523" i="1"/>
  <c r="Q523" i="1"/>
  <c r="C524" i="1" s="1"/>
  <c r="R524" i="1"/>
  <c r="J524" i="1"/>
  <c r="K524" i="1" s="1"/>
  <c r="L524" i="1" s="1"/>
  <c r="M524" i="1" s="1"/>
  <c r="G524" i="1"/>
  <c r="H524" i="1" s="1"/>
  <c r="N524" i="1" l="1"/>
  <c r="P524" i="1" s="1"/>
  <c r="B524" i="1" s="1"/>
  <c r="I527" i="1"/>
  <c r="D525" i="1"/>
  <c r="E525" i="1" s="1"/>
  <c r="F526" i="1" s="1"/>
  <c r="A526" i="1"/>
  <c r="O525" i="1"/>
  <c r="S525" i="1"/>
  <c r="Q524" i="1"/>
  <c r="C525" i="1" s="1"/>
  <c r="R525" i="1"/>
  <c r="T524" i="1"/>
  <c r="J525" i="1"/>
  <c r="K525" i="1" s="1"/>
  <c r="L525" i="1" s="1"/>
  <c r="M525" i="1" s="1"/>
  <c r="G525" i="1"/>
  <c r="G526" i="1" l="1"/>
  <c r="H526" i="1" s="1"/>
  <c r="H525" i="1"/>
  <c r="N525" i="1" s="1"/>
  <c r="P525" i="1" s="1"/>
  <c r="B525" i="1" s="1"/>
  <c r="Q525" i="1"/>
  <c r="C526" i="1" s="1"/>
  <c r="S526" i="1"/>
  <c r="T525" i="1"/>
  <c r="J526" i="1"/>
  <c r="K526" i="1" s="1"/>
  <c r="L526" i="1" s="1"/>
  <c r="M526" i="1" s="1"/>
  <c r="R526" i="1"/>
  <c r="A527" i="1"/>
  <c r="D526" i="1"/>
  <c r="E526" i="1" s="1"/>
  <c r="F527" i="1" s="1"/>
  <c r="O526" i="1"/>
  <c r="I528" i="1"/>
  <c r="G527" i="1" l="1"/>
  <c r="H527" i="1" s="1"/>
  <c r="R527" i="1"/>
  <c r="T526" i="1"/>
  <c r="Q526" i="1"/>
  <c r="C527" i="1" s="1"/>
  <c r="J527" i="1"/>
  <c r="K527" i="1" s="1"/>
  <c r="L527" i="1" s="1"/>
  <c r="M527" i="1" s="1"/>
  <c r="S527" i="1"/>
  <c r="A528" i="1"/>
  <c r="O527" i="1"/>
  <c r="D527" i="1"/>
  <c r="E527" i="1" s="1"/>
  <c r="F528" i="1" s="1"/>
  <c r="I529" i="1"/>
  <c r="N526" i="1"/>
  <c r="P526" i="1" s="1"/>
  <c r="B526" i="1" s="1"/>
  <c r="G528" i="1" l="1"/>
  <c r="H528" i="1" s="1"/>
  <c r="N527" i="1"/>
  <c r="P527" i="1" s="1"/>
  <c r="B527" i="1" s="1"/>
  <c r="D528" i="1"/>
  <c r="E528" i="1" s="1"/>
  <c r="F529" i="1" s="1"/>
  <c r="A529" i="1"/>
  <c r="O528" i="1"/>
  <c r="I530" i="1"/>
  <c r="R528" i="1"/>
  <c r="Q527" i="1"/>
  <c r="C528" i="1" s="1"/>
  <c r="S528" i="1"/>
  <c r="T527" i="1"/>
  <c r="J528" i="1"/>
  <c r="K528" i="1" s="1"/>
  <c r="L528" i="1" s="1"/>
  <c r="M528" i="1" s="1"/>
  <c r="G529" i="1" l="1"/>
  <c r="H529" i="1" s="1"/>
  <c r="N528" i="1"/>
  <c r="P528" i="1" s="1"/>
  <c r="B528" i="1" s="1"/>
  <c r="T528" i="1"/>
  <c r="R529" i="1"/>
  <c r="Q528" i="1"/>
  <c r="C529" i="1" s="1"/>
  <c r="S529" i="1"/>
  <c r="J529" i="1"/>
  <c r="K529" i="1" s="1"/>
  <c r="L529" i="1" s="1"/>
  <c r="M529" i="1" s="1"/>
  <c r="D529" i="1"/>
  <c r="E529" i="1" s="1"/>
  <c r="F530" i="1" s="1"/>
  <c r="O529" i="1"/>
  <c r="A530" i="1"/>
  <c r="I531" i="1"/>
  <c r="N529" i="1" l="1"/>
  <c r="P529" i="1" s="1"/>
  <c r="B529" i="1" s="1"/>
  <c r="O530" i="1"/>
  <c r="A531" i="1"/>
  <c r="D530" i="1"/>
  <c r="E530" i="1" s="1"/>
  <c r="F531" i="1" s="1"/>
  <c r="I532" i="1"/>
  <c r="S530" i="1"/>
  <c r="T529" i="1"/>
  <c r="R530" i="1"/>
  <c r="Q529" i="1"/>
  <c r="C530" i="1" s="1"/>
  <c r="J530" i="1"/>
  <c r="K530" i="1" s="1"/>
  <c r="L530" i="1" s="1"/>
  <c r="M530" i="1" s="1"/>
  <c r="G530" i="1"/>
  <c r="G531" i="1" l="1"/>
  <c r="H531" i="1" s="1"/>
  <c r="T530" i="1"/>
  <c r="S531" i="1"/>
  <c r="R531" i="1"/>
  <c r="J531" i="1"/>
  <c r="K531" i="1" s="1"/>
  <c r="L531" i="1" s="1"/>
  <c r="M531" i="1" s="1"/>
  <c r="Q530" i="1"/>
  <c r="C531" i="1" s="1"/>
  <c r="I533" i="1"/>
  <c r="H530" i="1"/>
  <c r="N530" i="1" s="1"/>
  <c r="P530" i="1" s="1"/>
  <c r="B530" i="1" s="1"/>
  <c r="D531" i="1"/>
  <c r="E531" i="1" s="1"/>
  <c r="F532" i="1" s="1"/>
  <c r="A532" i="1"/>
  <c r="O531" i="1"/>
  <c r="N531" i="1" l="1"/>
  <c r="P531" i="1" s="1"/>
  <c r="B531" i="1" s="1"/>
  <c r="I534" i="1"/>
  <c r="T531" i="1"/>
  <c r="R532" i="1"/>
  <c r="S532" i="1"/>
  <c r="J532" i="1"/>
  <c r="K532" i="1" s="1"/>
  <c r="L532" i="1" s="1"/>
  <c r="M532" i="1" s="1"/>
  <c r="Q531" i="1"/>
  <c r="C532" i="1" s="1"/>
  <c r="G532" i="1"/>
  <c r="H532" i="1" s="1"/>
  <c r="D532" i="1"/>
  <c r="E532" i="1" s="1"/>
  <c r="F533" i="1" s="1"/>
  <c r="A533" i="1"/>
  <c r="O532" i="1"/>
  <c r="D533" i="1" l="1"/>
  <c r="E533" i="1" s="1"/>
  <c r="F534" i="1" s="1"/>
  <c r="A534" i="1"/>
  <c r="O533" i="1"/>
  <c r="I535" i="1"/>
  <c r="N532" i="1"/>
  <c r="P532" i="1" s="1"/>
  <c r="B532" i="1" s="1"/>
  <c r="Q532" i="1"/>
  <c r="C533" i="1" s="1"/>
  <c r="R533" i="1"/>
  <c r="T532" i="1"/>
  <c r="S533" i="1"/>
  <c r="J533" i="1"/>
  <c r="K533" i="1" s="1"/>
  <c r="L533" i="1" s="1"/>
  <c r="M533" i="1" s="1"/>
  <c r="G533" i="1"/>
  <c r="H533" i="1" s="1"/>
  <c r="N533" i="1" l="1"/>
  <c r="P533" i="1" s="1"/>
  <c r="B533" i="1" s="1"/>
  <c r="T533" i="1"/>
  <c r="S534" i="1"/>
  <c r="Q533" i="1"/>
  <c r="C534" i="1" s="1"/>
  <c r="R534" i="1"/>
  <c r="J534" i="1"/>
  <c r="K534" i="1" s="1"/>
  <c r="L534" i="1" s="1"/>
  <c r="M534" i="1" s="1"/>
  <c r="I536" i="1"/>
  <c r="D534" i="1"/>
  <c r="E534" i="1" s="1"/>
  <c r="F535" i="1" s="1"/>
  <c r="A535" i="1"/>
  <c r="O534" i="1"/>
  <c r="G534" i="1"/>
  <c r="G535" i="1" l="1"/>
  <c r="H535" i="1" s="1"/>
  <c r="A536" i="1"/>
  <c r="D535" i="1"/>
  <c r="E535" i="1" s="1"/>
  <c r="F536" i="1" s="1"/>
  <c r="O535" i="1"/>
  <c r="Q534" i="1"/>
  <c r="C535" i="1" s="1"/>
  <c r="S535" i="1"/>
  <c r="J535" i="1"/>
  <c r="K535" i="1" s="1"/>
  <c r="L535" i="1" s="1"/>
  <c r="M535" i="1" s="1"/>
  <c r="T534" i="1"/>
  <c r="R535" i="1"/>
  <c r="H534" i="1"/>
  <c r="N534" i="1" s="1"/>
  <c r="P534" i="1" s="1"/>
  <c r="B534" i="1" s="1"/>
  <c r="I537" i="1"/>
  <c r="G536" i="1" l="1"/>
  <c r="H536" i="1" s="1"/>
  <c r="N535" i="1"/>
  <c r="P535" i="1" s="1"/>
  <c r="B535" i="1" s="1"/>
  <c r="A537" i="1"/>
  <c r="D536" i="1"/>
  <c r="E536" i="1" s="1"/>
  <c r="F537" i="1" s="1"/>
  <c r="O536" i="1"/>
  <c r="I538" i="1"/>
  <c r="R536" i="1"/>
  <c r="T535" i="1"/>
  <c r="J536" i="1"/>
  <c r="K536" i="1" s="1"/>
  <c r="L536" i="1" s="1"/>
  <c r="M536" i="1" s="1"/>
  <c r="S536" i="1"/>
  <c r="Q535" i="1"/>
  <c r="C536" i="1" s="1"/>
  <c r="N536" i="1" l="1"/>
  <c r="P536" i="1" s="1"/>
  <c r="B536" i="1" s="1"/>
  <c r="T536" i="1"/>
  <c r="Q536" i="1"/>
  <c r="C537" i="1" s="1"/>
  <c r="S537" i="1"/>
  <c r="R537" i="1"/>
  <c r="J537" i="1"/>
  <c r="K537" i="1" s="1"/>
  <c r="L537" i="1" s="1"/>
  <c r="M537" i="1" s="1"/>
  <c r="O537" i="1"/>
  <c r="D537" i="1"/>
  <c r="E537" i="1" s="1"/>
  <c r="F538" i="1" s="1"/>
  <c r="A538" i="1"/>
  <c r="G537" i="1"/>
  <c r="I539" i="1"/>
  <c r="G538" i="1" l="1"/>
  <c r="H538" i="1" s="1"/>
  <c r="I540" i="1"/>
  <c r="S538" i="1"/>
  <c r="R538" i="1"/>
  <c r="T537" i="1"/>
  <c r="Q537" i="1"/>
  <c r="C538" i="1" s="1"/>
  <c r="J538" i="1"/>
  <c r="K538" i="1" s="1"/>
  <c r="L538" i="1" s="1"/>
  <c r="M538" i="1" s="1"/>
  <c r="D538" i="1"/>
  <c r="E538" i="1" s="1"/>
  <c r="F539" i="1" s="1"/>
  <c r="O538" i="1"/>
  <c r="A539" i="1"/>
  <c r="H537" i="1"/>
  <c r="N537" i="1" s="1"/>
  <c r="P537" i="1" s="1"/>
  <c r="B537" i="1" s="1"/>
  <c r="I541" i="1" l="1"/>
  <c r="J539" i="1"/>
  <c r="K539" i="1" s="1"/>
  <c r="L539" i="1" s="1"/>
  <c r="M539" i="1" s="1"/>
  <c r="T538" i="1"/>
  <c r="Q538" i="1"/>
  <c r="C539" i="1" s="1"/>
  <c r="R539" i="1"/>
  <c r="S539" i="1"/>
  <c r="N538" i="1"/>
  <c r="P538" i="1" s="1"/>
  <c r="B538" i="1" s="1"/>
  <c r="O539" i="1"/>
  <c r="A540" i="1"/>
  <c r="D539" i="1"/>
  <c r="E539" i="1" s="1"/>
  <c r="F540" i="1" s="1"/>
  <c r="G539" i="1"/>
  <c r="H539" i="1" s="1"/>
  <c r="N539" i="1" l="1"/>
  <c r="P539" i="1" s="1"/>
  <c r="B539" i="1" s="1"/>
  <c r="R540" i="1"/>
  <c r="S540" i="1"/>
  <c r="J540" i="1"/>
  <c r="K540" i="1" s="1"/>
  <c r="L540" i="1" s="1"/>
  <c r="M540" i="1" s="1"/>
  <c r="Q539" i="1"/>
  <c r="C540" i="1" s="1"/>
  <c r="T539" i="1"/>
  <c r="I542" i="1"/>
  <c r="G540" i="1"/>
  <c r="A541" i="1"/>
  <c r="O540" i="1"/>
  <c r="D540" i="1"/>
  <c r="E540" i="1" s="1"/>
  <c r="F541" i="1" s="1"/>
  <c r="A542" i="1" l="1"/>
  <c r="O541" i="1"/>
  <c r="D541" i="1"/>
  <c r="E541" i="1" s="1"/>
  <c r="F542" i="1" s="1"/>
  <c r="I543" i="1"/>
  <c r="J541" i="1"/>
  <c r="K541" i="1" s="1"/>
  <c r="L541" i="1" s="1"/>
  <c r="M541" i="1" s="1"/>
  <c r="Q540" i="1"/>
  <c r="C541" i="1" s="1"/>
  <c r="R541" i="1"/>
  <c r="S541" i="1"/>
  <c r="T540" i="1"/>
  <c r="G541" i="1"/>
  <c r="H541" i="1" s="1"/>
  <c r="H540" i="1"/>
  <c r="N540" i="1" s="1"/>
  <c r="P540" i="1" s="1"/>
  <c r="B540" i="1" s="1"/>
  <c r="N541" i="1" l="1"/>
  <c r="P541" i="1" s="1"/>
  <c r="B541" i="1" s="1"/>
  <c r="I544" i="1"/>
  <c r="O542" i="1"/>
  <c r="A543" i="1"/>
  <c r="D542" i="1"/>
  <c r="E542" i="1" s="1"/>
  <c r="F543" i="1" s="1"/>
  <c r="S542" i="1"/>
  <c r="J542" i="1"/>
  <c r="K542" i="1" s="1"/>
  <c r="L542" i="1" s="1"/>
  <c r="M542" i="1" s="1"/>
  <c r="R542" i="1"/>
  <c r="Q541" i="1"/>
  <c r="C542" i="1" s="1"/>
  <c r="G542" i="1"/>
  <c r="G543" i="1" l="1"/>
  <c r="H543" i="1" s="1"/>
  <c r="T541" i="1"/>
  <c r="H542" i="1"/>
  <c r="N542" i="1" s="1"/>
  <c r="P542" i="1" s="1"/>
  <c r="B542" i="1" s="1"/>
  <c r="R543" i="1"/>
  <c r="S543" i="1"/>
  <c r="Q542" i="1"/>
  <c r="C543" i="1" s="1"/>
  <c r="T542" i="1"/>
  <c r="J543" i="1"/>
  <c r="K543" i="1" s="1"/>
  <c r="L543" i="1" s="1"/>
  <c r="M543" i="1" s="1"/>
  <c r="A544" i="1"/>
  <c r="D543" i="1"/>
  <c r="E543" i="1" s="1"/>
  <c r="F544" i="1" s="1"/>
  <c r="O543" i="1"/>
  <c r="I545" i="1"/>
  <c r="R544" i="1" l="1"/>
  <c r="S544" i="1"/>
  <c r="T543" i="1"/>
  <c r="Q543" i="1"/>
  <c r="C544" i="1" s="1"/>
  <c r="J544" i="1"/>
  <c r="K544" i="1" s="1"/>
  <c r="L544" i="1" s="1"/>
  <c r="M544" i="1" s="1"/>
  <c r="O544" i="1"/>
  <c r="A545" i="1"/>
  <c r="D544" i="1"/>
  <c r="E544" i="1" s="1"/>
  <c r="F545" i="1" s="1"/>
  <c r="G544" i="1"/>
  <c r="N543" i="1"/>
  <c r="P543" i="1" s="1"/>
  <c r="B543" i="1" s="1"/>
  <c r="I546" i="1"/>
  <c r="G545" i="1" l="1"/>
  <c r="H545" i="1" s="1"/>
  <c r="O545" i="1"/>
  <c r="A546" i="1"/>
  <c r="D545" i="1"/>
  <c r="E545" i="1" s="1"/>
  <c r="F546" i="1" s="1"/>
  <c r="T544" i="1"/>
  <c r="J545" i="1"/>
  <c r="K545" i="1" s="1"/>
  <c r="L545" i="1" s="1"/>
  <c r="M545" i="1" s="1"/>
  <c r="Q544" i="1"/>
  <c r="C545" i="1" s="1"/>
  <c r="S545" i="1"/>
  <c r="R545" i="1"/>
  <c r="I547" i="1"/>
  <c r="H544" i="1"/>
  <c r="N544" i="1" s="1"/>
  <c r="P544" i="1" s="1"/>
  <c r="B544" i="1" s="1"/>
  <c r="G546" i="1" l="1"/>
  <c r="H546" i="1" s="1"/>
  <c r="N545" i="1"/>
  <c r="P545" i="1" s="1"/>
  <c r="B545" i="1" s="1"/>
  <c r="R546" i="1"/>
  <c r="T545" i="1"/>
  <c r="J546" i="1"/>
  <c r="K546" i="1" s="1"/>
  <c r="L546" i="1" s="1"/>
  <c r="M546" i="1" s="1"/>
  <c r="S546" i="1"/>
  <c r="Q545" i="1"/>
  <c r="C546" i="1" s="1"/>
  <c r="I548" i="1"/>
  <c r="D546" i="1"/>
  <c r="E546" i="1" s="1"/>
  <c r="F547" i="1" s="1"/>
  <c r="A547" i="1"/>
  <c r="O546" i="1"/>
  <c r="G547" i="1" s="1"/>
  <c r="H547" i="1" l="1"/>
  <c r="A548" i="1"/>
  <c r="D547" i="1"/>
  <c r="E547" i="1" s="1"/>
  <c r="F548" i="1" s="1"/>
  <c r="O547" i="1"/>
  <c r="N546" i="1"/>
  <c r="P546" i="1" s="1"/>
  <c r="B546" i="1" s="1"/>
  <c r="Q546" i="1"/>
  <c r="C547" i="1" s="1"/>
  <c r="J547" i="1"/>
  <c r="K547" i="1" s="1"/>
  <c r="L547" i="1" s="1"/>
  <c r="M547" i="1" s="1"/>
  <c r="R547" i="1"/>
  <c r="T546" i="1"/>
  <c r="S547" i="1"/>
  <c r="I549" i="1"/>
  <c r="I550" i="1" l="1"/>
  <c r="S548" i="1"/>
  <c r="T547" i="1"/>
  <c r="J548" i="1"/>
  <c r="K548" i="1" s="1"/>
  <c r="L548" i="1" s="1"/>
  <c r="M548" i="1" s="1"/>
  <c r="R548" i="1"/>
  <c r="Q547" i="1"/>
  <c r="C548" i="1" s="1"/>
  <c r="N547" i="1"/>
  <c r="P547" i="1" s="1"/>
  <c r="B547" i="1" s="1"/>
  <c r="D548" i="1"/>
  <c r="E548" i="1" s="1"/>
  <c r="F549" i="1" s="1"/>
  <c r="A549" i="1"/>
  <c r="O548" i="1"/>
  <c r="G548" i="1"/>
  <c r="G549" i="1" l="1"/>
  <c r="H549" i="1" s="1"/>
  <c r="H548" i="1"/>
  <c r="N548" i="1" s="1"/>
  <c r="P548" i="1" s="1"/>
  <c r="B548" i="1" s="1"/>
  <c r="I551" i="1"/>
  <c r="S549" i="1"/>
  <c r="J549" i="1"/>
  <c r="K549" i="1" s="1"/>
  <c r="L549" i="1" s="1"/>
  <c r="M549" i="1" s="1"/>
  <c r="R549" i="1"/>
  <c r="T548" i="1"/>
  <c r="Q548" i="1"/>
  <c r="C549" i="1" s="1"/>
  <c r="D549" i="1"/>
  <c r="E549" i="1" s="1"/>
  <c r="F550" i="1" s="1"/>
  <c r="O549" i="1"/>
  <c r="A550" i="1"/>
  <c r="N549" i="1" l="1"/>
  <c r="P549" i="1" s="1"/>
  <c r="B549" i="1" s="1"/>
  <c r="I552" i="1"/>
  <c r="T549" i="1"/>
  <c r="S550" i="1"/>
  <c r="J550" i="1"/>
  <c r="K550" i="1" s="1"/>
  <c r="L550" i="1" s="1"/>
  <c r="M550" i="1" s="1"/>
  <c r="R550" i="1"/>
  <c r="Q549" i="1"/>
  <c r="C550" i="1" s="1"/>
  <c r="O550" i="1"/>
  <c r="A551" i="1"/>
  <c r="D550" i="1"/>
  <c r="E550" i="1" s="1"/>
  <c r="F551" i="1" s="1"/>
  <c r="G550" i="1"/>
  <c r="H550" i="1" s="1"/>
  <c r="N550" i="1" l="1"/>
  <c r="P550" i="1" s="1"/>
  <c r="B550" i="1" s="1"/>
  <c r="S551" i="1"/>
  <c r="J551" i="1"/>
  <c r="K551" i="1" s="1"/>
  <c r="L551" i="1" s="1"/>
  <c r="M551" i="1" s="1"/>
  <c r="T550" i="1"/>
  <c r="R551" i="1"/>
  <c r="Q550" i="1"/>
  <c r="C551" i="1" s="1"/>
  <c r="I553" i="1"/>
  <c r="G551" i="1"/>
  <c r="H551" i="1" s="1"/>
  <c r="D551" i="1"/>
  <c r="E551" i="1" s="1"/>
  <c r="F552" i="1" s="1"/>
  <c r="A552" i="1"/>
  <c r="O551" i="1"/>
  <c r="R552" i="1" l="1"/>
  <c r="J552" i="1"/>
  <c r="K552" i="1" s="1"/>
  <c r="L552" i="1" s="1"/>
  <c r="M552" i="1" s="1"/>
  <c r="S552" i="1"/>
  <c r="T551" i="1"/>
  <c r="Q551" i="1"/>
  <c r="C552" i="1" s="1"/>
  <c r="G552" i="1"/>
  <c r="H552" i="1" s="1"/>
  <c r="N551" i="1"/>
  <c r="P551" i="1" s="1"/>
  <c r="B551" i="1" s="1"/>
  <c r="D552" i="1"/>
  <c r="E552" i="1" s="1"/>
  <c r="F553" i="1" s="1"/>
  <c r="A553" i="1"/>
  <c r="O552" i="1"/>
  <c r="I554" i="1"/>
  <c r="R553" i="1" l="1"/>
  <c r="S553" i="1"/>
  <c r="T552" i="1"/>
  <c r="Q552" i="1"/>
  <c r="C553" i="1" s="1"/>
  <c r="J553" i="1"/>
  <c r="K553" i="1" s="1"/>
  <c r="L553" i="1" s="1"/>
  <c r="M553" i="1" s="1"/>
  <c r="G553" i="1"/>
  <c r="H553" i="1" s="1"/>
  <c r="I555" i="1"/>
  <c r="N552" i="1"/>
  <c r="P552" i="1" s="1"/>
  <c r="B552" i="1" s="1"/>
  <c r="D553" i="1"/>
  <c r="E553" i="1" s="1"/>
  <c r="F554" i="1" s="1"/>
  <c r="O553" i="1"/>
  <c r="A554" i="1"/>
  <c r="G554" i="1" l="1"/>
  <c r="H554" i="1" s="1"/>
  <c r="N553" i="1"/>
  <c r="P553" i="1" s="1"/>
  <c r="B553" i="1" s="1"/>
  <c r="D554" i="1"/>
  <c r="E554" i="1" s="1"/>
  <c r="F555" i="1" s="1"/>
  <c r="O554" i="1"/>
  <c r="A555" i="1"/>
  <c r="S554" i="1"/>
  <c r="T553" i="1"/>
  <c r="R554" i="1"/>
  <c r="J554" i="1"/>
  <c r="K554" i="1" s="1"/>
  <c r="L554" i="1" s="1"/>
  <c r="M554" i="1" s="1"/>
  <c r="Q553" i="1"/>
  <c r="C554" i="1" s="1"/>
  <c r="I556" i="1"/>
  <c r="S555" i="1" l="1"/>
  <c r="J555" i="1"/>
  <c r="K555" i="1" s="1"/>
  <c r="L555" i="1" s="1"/>
  <c r="M555" i="1" s="1"/>
  <c r="T554" i="1"/>
  <c r="R555" i="1"/>
  <c r="Q554" i="1"/>
  <c r="C555" i="1" s="1"/>
  <c r="N554" i="1"/>
  <c r="P554" i="1" s="1"/>
  <c r="B554" i="1" s="1"/>
  <c r="G555" i="1"/>
  <c r="I557" i="1"/>
  <c r="D555" i="1"/>
  <c r="E555" i="1" s="1"/>
  <c r="F556" i="1" s="1"/>
  <c r="A556" i="1"/>
  <c r="O555" i="1"/>
  <c r="R556" i="1" l="1"/>
  <c r="Q555" i="1"/>
  <c r="C556" i="1" s="1"/>
  <c r="S556" i="1"/>
  <c r="T555" i="1"/>
  <c r="J556" i="1"/>
  <c r="K556" i="1" s="1"/>
  <c r="L556" i="1" s="1"/>
  <c r="M556" i="1" s="1"/>
  <c r="G556" i="1"/>
  <c r="H555" i="1"/>
  <c r="N555" i="1" s="1"/>
  <c r="P555" i="1" s="1"/>
  <c r="B555" i="1" s="1"/>
  <c r="O556" i="1"/>
  <c r="D556" i="1"/>
  <c r="E556" i="1" s="1"/>
  <c r="F557" i="1" s="1"/>
  <c r="A557" i="1"/>
  <c r="I558" i="1"/>
  <c r="T556" i="1" l="1"/>
  <c r="S557" i="1"/>
  <c r="R557" i="1"/>
  <c r="Q556" i="1"/>
  <c r="C557" i="1" s="1"/>
  <c r="J557" i="1"/>
  <c r="K557" i="1" s="1"/>
  <c r="L557" i="1" s="1"/>
  <c r="M557" i="1" s="1"/>
  <c r="G557" i="1"/>
  <c r="I559" i="1"/>
  <c r="A558" i="1"/>
  <c r="D557" i="1"/>
  <c r="E557" i="1" s="1"/>
  <c r="F558" i="1" s="1"/>
  <c r="O557" i="1"/>
  <c r="H556" i="1"/>
  <c r="N556" i="1" s="1"/>
  <c r="P556" i="1" s="1"/>
  <c r="B556" i="1" s="1"/>
  <c r="G558" i="1" l="1"/>
  <c r="I560" i="1"/>
  <c r="H557" i="1"/>
  <c r="N557" i="1" s="1"/>
  <c r="P557" i="1" s="1"/>
  <c r="B557" i="1" s="1"/>
  <c r="T557" i="1"/>
  <c r="R558" i="1"/>
  <c r="S558" i="1"/>
  <c r="Q557" i="1"/>
  <c r="C558" i="1" s="1"/>
  <c r="J558" i="1"/>
  <c r="K558" i="1" s="1"/>
  <c r="L558" i="1" s="1"/>
  <c r="M558" i="1" s="1"/>
  <c r="D558" i="1"/>
  <c r="E558" i="1" s="1"/>
  <c r="F559" i="1" s="1"/>
  <c r="A559" i="1"/>
  <c r="O558" i="1"/>
  <c r="S559" i="1" l="1"/>
  <c r="Q558" i="1"/>
  <c r="C559" i="1" s="1"/>
  <c r="R559" i="1"/>
  <c r="T558" i="1"/>
  <c r="J559" i="1"/>
  <c r="K559" i="1" s="1"/>
  <c r="L559" i="1" s="1"/>
  <c r="M559" i="1" s="1"/>
  <c r="G559" i="1"/>
  <c r="H559" i="1" s="1"/>
  <c r="A560" i="1"/>
  <c r="O559" i="1"/>
  <c r="D559" i="1"/>
  <c r="E559" i="1" s="1"/>
  <c r="F560" i="1" s="1"/>
  <c r="I561" i="1"/>
  <c r="H558" i="1"/>
  <c r="N558" i="1" s="1"/>
  <c r="P558" i="1" s="1"/>
  <c r="B558" i="1" s="1"/>
  <c r="G560" i="1" l="1"/>
  <c r="Q559" i="1"/>
  <c r="C560" i="1" s="1"/>
  <c r="S560" i="1"/>
  <c r="R560" i="1"/>
  <c r="T559" i="1"/>
  <c r="J560" i="1"/>
  <c r="K560" i="1" s="1"/>
  <c r="L560" i="1" s="1"/>
  <c r="M560" i="1" s="1"/>
  <c r="I562" i="1"/>
  <c r="N559" i="1"/>
  <c r="P559" i="1" s="1"/>
  <c r="B559" i="1" s="1"/>
  <c r="A561" i="1"/>
  <c r="O560" i="1"/>
  <c r="D560" i="1"/>
  <c r="E560" i="1" s="1"/>
  <c r="F561" i="1" s="1"/>
  <c r="I563" i="1" l="1"/>
  <c r="A562" i="1"/>
  <c r="O561" i="1"/>
  <c r="D561" i="1"/>
  <c r="E561" i="1" s="1"/>
  <c r="F562" i="1" s="1"/>
  <c r="G561" i="1"/>
  <c r="H560" i="1"/>
  <c r="N560" i="1" s="1"/>
  <c r="P560" i="1" s="1"/>
  <c r="B560" i="1" s="1"/>
  <c r="T560" i="1"/>
  <c r="R561" i="1"/>
  <c r="J561" i="1"/>
  <c r="K561" i="1" s="1"/>
  <c r="L561" i="1" s="1"/>
  <c r="M561" i="1" s="1"/>
  <c r="S561" i="1"/>
  <c r="Q560" i="1"/>
  <c r="C561" i="1" s="1"/>
  <c r="G562" i="1" l="1"/>
  <c r="H562" i="1" s="1"/>
  <c r="H561" i="1"/>
  <c r="N561" i="1" s="1"/>
  <c r="P561" i="1" s="1"/>
  <c r="B561" i="1" s="1"/>
  <c r="R562" i="1"/>
  <c r="S562" i="1"/>
  <c r="J562" i="1"/>
  <c r="K562" i="1" s="1"/>
  <c r="L562" i="1" s="1"/>
  <c r="M562" i="1" s="1"/>
  <c r="T561" i="1"/>
  <c r="Q561" i="1"/>
  <c r="C562" i="1" s="1"/>
  <c r="A563" i="1"/>
  <c r="D562" i="1"/>
  <c r="E562" i="1" s="1"/>
  <c r="F563" i="1" s="1"/>
  <c r="O562" i="1"/>
  <c r="I564" i="1"/>
  <c r="N562" i="1" l="1"/>
  <c r="P562" i="1" s="1"/>
  <c r="B562" i="1" s="1"/>
  <c r="A564" i="1"/>
  <c r="D563" i="1"/>
  <c r="E563" i="1" s="1"/>
  <c r="F564" i="1" s="1"/>
  <c r="O563" i="1"/>
  <c r="I565" i="1"/>
  <c r="T562" i="1"/>
  <c r="Q562" i="1"/>
  <c r="C563" i="1" s="1"/>
  <c r="R563" i="1"/>
  <c r="J563" i="1"/>
  <c r="K563" i="1" s="1"/>
  <c r="L563" i="1" s="1"/>
  <c r="M563" i="1" s="1"/>
  <c r="S563" i="1"/>
  <c r="G563" i="1"/>
  <c r="G564" i="1" l="1"/>
  <c r="H564" i="1" s="1"/>
  <c r="A565" i="1"/>
  <c r="D564" i="1"/>
  <c r="E564" i="1" s="1"/>
  <c r="F565" i="1" s="1"/>
  <c r="O564" i="1"/>
  <c r="I566" i="1"/>
  <c r="H563" i="1"/>
  <c r="N563" i="1" s="1"/>
  <c r="P563" i="1" s="1"/>
  <c r="B563" i="1" s="1"/>
  <c r="J564" i="1"/>
  <c r="K564" i="1" s="1"/>
  <c r="L564" i="1" s="1"/>
  <c r="M564" i="1" s="1"/>
  <c r="R564" i="1"/>
  <c r="Q563" i="1"/>
  <c r="C564" i="1" s="1"/>
  <c r="S564" i="1"/>
  <c r="T563" i="1"/>
  <c r="G565" i="1" l="1"/>
  <c r="H565" i="1" s="1"/>
  <c r="N564" i="1"/>
  <c r="P564" i="1" s="1"/>
  <c r="B564" i="1" s="1"/>
  <c r="I567" i="1"/>
  <c r="Q564" i="1"/>
  <c r="C565" i="1" s="1"/>
  <c r="J565" i="1"/>
  <c r="K565" i="1" s="1"/>
  <c r="L565" i="1" s="1"/>
  <c r="M565" i="1" s="1"/>
  <c r="R565" i="1"/>
  <c r="S565" i="1"/>
  <c r="T564" i="1"/>
  <c r="D565" i="1"/>
  <c r="E565" i="1" s="1"/>
  <c r="F566" i="1" s="1"/>
  <c r="A566" i="1"/>
  <c r="O565" i="1"/>
  <c r="G566" i="1" l="1"/>
  <c r="H566" i="1" s="1"/>
  <c r="N565" i="1"/>
  <c r="P565" i="1" s="1"/>
  <c r="B565" i="1" s="1"/>
  <c r="I568" i="1"/>
  <c r="J566" i="1"/>
  <c r="K566" i="1" s="1"/>
  <c r="L566" i="1" s="1"/>
  <c r="M566" i="1" s="1"/>
  <c r="Q565" i="1"/>
  <c r="C566" i="1" s="1"/>
  <c r="R566" i="1"/>
  <c r="S566" i="1"/>
  <c r="T565" i="1"/>
  <c r="O566" i="1"/>
  <c r="D566" i="1"/>
  <c r="E566" i="1" s="1"/>
  <c r="F567" i="1" s="1"/>
  <c r="A567" i="1"/>
  <c r="Q566" i="1" l="1"/>
  <c r="C567" i="1" s="1"/>
  <c r="S567" i="1"/>
  <c r="J567" i="1"/>
  <c r="K567" i="1" s="1"/>
  <c r="L567" i="1" s="1"/>
  <c r="M567" i="1" s="1"/>
  <c r="R567" i="1"/>
  <c r="T566" i="1"/>
  <c r="I569" i="1"/>
  <c r="O567" i="1"/>
  <c r="D567" i="1"/>
  <c r="E567" i="1" s="1"/>
  <c r="F568" i="1" s="1"/>
  <c r="A568" i="1"/>
  <c r="N566" i="1"/>
  <c r="P566" i="1" s="1"/>
  <c r="B566" i="1" s="1"/>
  <c r="G567" i="1"/>
  <c r="G568" i="1" l="1"/>
  <c r="H568" i="1" s="1"/>
  <c r="A569" i="1"/>
  <c r="D568" i="1"/>
  <c r="E568" i="1" s="1"/>
  <c r="F569" i="1" s="1"/>
  <c r="O568" i="1"/>
  <c r="T567" i="1"/>
  <c r="S568" i="1"/>
  <c r="R568" i="1"/>
  <c r="J568" i="1"/>
  <c r="K568" i="1" s="1"/>
  <c r="L568" i="1" s="1"/>
  <c r="M568" i="1" s="1"/>
  <c r="Q567" i="1"/>
  <c r="C568" i="1" s="1"/>
  <c r="I570" i="1"/>
  <c r="H567" i="1"/>
  <c r="N567" i="1" s="1"/>
  <c r="P567" i="1" s="1"/>
  <c r="B567" i="1" s="1"/>
  <c r="G569" i="1" l="1"/>
  <c r="H569" i="1" s="1"/>
  <c r="N568" i="1"/>
  <c r="P568" i="1" s="1"/>
  <c r="B568" i="1" s="1"/>
  <c r="Q568" i="1"/>
  <c r="C569" i="1" s="1"/>
  <c r="J569" i="1"/>
  <c r="K569" i="1" s="1"/>
  <c r="L569" i="1" s="1"/>
  <c r="M569" i="1" s="1"/>
  <c r="T568" i="1"/>
  <c r="R569" i="1"/>
  <c r="S569" i="1"/>
  <c r="D569" i="1"/>
  <c r="E569" i="1" s="1"/>
  <c r="F570" i="1" s="1"/>
  <c r="O569" i="1"/>
  <c r="A570" i="1"/>
  <c r="I571" i="1"/>
  <c r="N569" i="1" l="1"/>
  <c r="P569" i="1" s="1"/>
  <c r="B569" i="1" s="1"/>
  <c r="D570" i="1"/>
  <c r="E570" i="1" s="1"/>
  <c r="F571" i="1" s="1"/>
  <c r="O570" i="1"/>
  <c r="A571" i="1"/>
  <c r="I572" i="1"/>
  <c r="S570" i="1"/>
  <c r="Q569" i="1"/>
  <c r="C570" i="1" s="1"/>
  <c r="J570" i="1"/>
  <c r="K570" i="1" s="1"/>
  <c r="L570" i="1" s="1"/>
  <c r="M570" i="1" s="1"/>
  <c r="T569" i="1"/>
  <c r="R570" i="1"/>
  <c r="G570" i="1"/>
  <c r="G571" i="1" l="1"/>
  <c r="H571" i="1" s="1"/>
  <c r="H570" i="1"/>
  <c r="N570" i="1" s="1"/>
  <c r="P570" i="1" s="1"/>
  <c r="B570" i="1" s="1"/>
  <c r="A572" i="1"/>
  <c r="D571" i="1"/>
  <c r="E571" i="1" s="1"/>
  <c r="F572" i="1" s="1"/>
  <c r="O571" i="1"/>
  <c r="Q570" i="1"/>
  <c r="C571" i="1" s="1"/>
  <c r="S571" i="1"/>
  <c r="R571" i="1"/>
  <c r="J571" i="1"/>
  <c r="K571" i="1" s="1"/>
  <c r="L571" i="1" s="1"/>
  <c r="M571" i="1" s="1"/>
  <c r="T570" i="1"/>
  <c r="I573" i="1"/>
  <c r="G572" i="1" l="1"/>
  <c r="H572" i="1" s="1"/>
  <c r="N571" i="1"/>
  <c r="P571" i="1" s="1"/>
  <c r="B571" i="1" s="1"/>
  <c r="I574" i="1"/>
  <c r="Q571" i="1"/>
  <c r="C572" i="1" s="1"/>
  <c r="T571" i="1"/>
  <c r="R572" i="1"/>
  <c r="S572" i="1"/>
  <c r="J572" i="1"/>
  <c r="K572" i="1" s="1"/>
  <c r="L572" i="1" s="1"/>
  <c r="M572" i="1" s="1"/>
  <c r="A573" i="1"/>
  <c r="D572" i="1"/>
  <c r="E572" i="1" s="1"/>
  <c r="F573" i="1" s="1"/>
  <c r="O572" i="1"/>
  <c r="N572" i="1" l="1"/>
  <c r="P572" i="1" s="1"/>
  <c r="B572" i="1" s="1"/>
  <c r="I575" i="1"/>
  <c r="R573" i="1"/>
  <c r="Q572" i="1"/>
  <c r="C573" i="1" s="1"/>
  <c r="S573" i="1"/>
  <c r="T572" i="1"/>
  <c r="J573" i="1"/>
  <c r="K573" i="1" s="1"/>
  <c r="L573" i="1" s="1"/>
  <c r="M573" i="1" s="1"/>
  <c r="A574" i="1"/>
  <c r="D573" i="1"/>
  <c r="E573" i="1" s="1"/>
  <c r="F574" i="1" s="1"/>
  <c r="O573" i="1"/>
  <c r="G573" i="1"/>
  <c r="G574" i="1" l="1"/>
  <c r="H574" i="1" s="1"/>
  <c r="O574" i="1"/>
  <c r="A575" i="1"/>
  <c r="D574" i="1"/>
  <c r="E574" i="1" s="1"/>
  <c r="F575" i="1" s="1"/>
  <c r="I576" i="1"/>
  <c r="H573" i="1"/>
  <c r="N573" i="1" s="1"/>
  <c r="P573" i="1" s="1"/>
  <c r="B573" i="1" s="1"/>
  <c r="S574" i="1"/>
  <c r="T573" i="1"/>
  <c r="J574" i="1"/>
  <c r="K574" i="1" s="1"/>
  <c r="L574" i="1" s="1"/>
  <c r="M574" i="1" s="1"/>
  <c r="R574" i="1"/>
  <c r="Q573" i="1"/>
  <c r="C574" i="1" s="1"/>
  <c r="N574" i="1" l="1"/>
  <c r="P574" i="1" s="1"/>
  <c r="B574" i="1" s="1"/>
  <c r="I577" i="1"/>
  <c r="J575" i="1"/>
  <c r="R575" i="1"/>
  <c r="Q574" i="1"/>
  <c r="C575" i="1" s="1"/>
  <c r="T574" i="1"/>
  <c r="S575" i="1"/>
  <c r="G575" i="1"/>
  <c r="O575" i="1"/>
  <c r="A576" i="1"/>
  <c r="D575" i="1"/>
  <c r="E575" i="1" s="1"/>
  <c r="F576" i="1" s="1"/>
  <c r="K575" i="1"/>
  <c r="L575" i="1" s="1"/>
  <c r="M575" i="1" s="1"/>
  <c r="O576" i="1" l="1"/>
  <c r="A577" i="1"/>
  <c r="D576" i="1"/>
  <c r="E576" i="1" s="1"/>
  <c r="F577" i="1" s="1"/>
  <c r="G576" i="1"/>
  <c r="J576" i="1"/>
  <c r="K576" i="1" s="1"/>
  <c r="L576" i="1" s="1"/>
  <c r="M576" i="1" s="1"/>
  <c r="S576" i="1"/>
  <c r="Q575" i="1"/>
  <c r="C576" i="1" s="1"/>
  <c r="T575" i="1"/>
  <c r="R576" i="1"/>
  <c r="I578" i="1"/>
  <c r="H575" i="1"/>
  <c r="N575" i="1" s="1"/>
  <c r="P575" i="1" s="1"/>
  <c r="B575" i="1" s="1"/>
  <c r="G577" i="1" l="1"/>
  <c r="H577" i="1" s="1"/>
  <c r="H576" i="1"/>
  <c r="N576" i="1" s="1"/>
  <c r="P576" i="1" s="1"/>
  <c r="B576" i="1" s="1"/>
  <c r="I579" i="1"/>
  <c r="A578" i="1"/>
  <c r="D577" i="1"/>
  <c r="E577" i="1" s="1"/>
  <c r="F578" i="1" s="1"/>
  <c r="O577" i="1"/>
  <c r="Q576" i="1"/>
  <c r="C577" i="1" s="1"/>
  <c r="S577" i="1"/>
  <c r="R577" i="1"/>
  <c r="J577" i="1"/>
  <c r="K577" i="1" s="1"/>
  <c r="L577" i="1" s="1"/>
  <c r="M577" i="1" s="1"/>
  <c r="T576" i="1"/>
  <c r="N577" i="1" l="1"/>
  <c r="P577" i="1" s="1"/>
  <c r="B577" i="1" s="1"/>
  <c r="S578" i="1"/>
  <c r="T577" i="1"/>
  <c r="R578" i="1"/>
  <c r="Q577" i="1"/>
  <c r="C578" i="1" s="1"/>
  <c r="J578" i="1"/>
  <c r="K578" i="1" s="1"/>
  <c r="L578" i="1" s="1"/>
  <c r="M578" i="1" s="1"/>
  <c r="I580" i="1"/>
  <c r="G578" i="1"/>
  <c r="H578" i="1" s="1"/>
  <c r="O578" i="1"/>
  <c r="A579" i="1"/>
  <c r="D578" i="1"/>
  <c r="E578" i="1" s="1"/>
  <c r="F579" i="1" s="1"/>
  <c r="T578" i="1" l="1"/>
  <c r="Q578" i="1"/>
  <c r="C579" i="1" s="1"/>
  <c r="S579" i="1"/>
  <c r="J579" i="1"/>
  <c r="K579" i="1" s="1"/>
  <c r="L579" i="1" s="1"/>
  <c r="M579" i="1" s="1"/>
  <c r="R579" i="1"/>
  <c r="I581" i="1"/>
  <c r="D579" i="1"/>
  <c r="E579" i="1" s="1"/>
  <c r="F580" i="1" s="1"/>
  <c r="A580" i="1"/>
  <c r="O579" i="1"/>
  <c r="G579" i="1"/>
  <c r="N578" i="1"/>
  <c r="P578" i="1" s="1"/>
  <c r="B578" i="1" s="1"/>
  <c r="G580" i="1" l="1"/>
  <c r="H580" i="1" s="1"/>
  <c r="I582" i="1"/>
  <c r="R580" i="1"/>
  <c r="S580" i="1"/>
  <c r="T579" i="1"/>
  <c r="J580" i="1"/>
  <c r="K580" i="1" s="1"/>
  <c r="L580" i="1" s="1"/>
  <c r="M580" i="1" s="1"/>
  <c r="Q579" i="1"/>
  <c r="C580" i="1" s="1"/>
  <c r="D580" i="1"/>
  <c r="E580" i="1" s="1"/>
  <c r="F581" i="1" s="1"/>
  <c r="O580" i="1"/>
  <c r="A581" i="1"/>
  <c r="H579" i="1"/>
  <c r="N579" i="1" s="1"/>
  <c r="P579" i="1" s="1"/>
  <c r="B579" i="1" s="1"/>
  <c r="G581" i="1" l="1"/>
  <c r="H581" i="1" s="1"/>
  <c r="N580" i="1"/>
  <c r="P580" i="1" s="1"/>
  <c r="B580" i="1" s="1"/>
  <c r="I583" i="1"/>
  <c r="O581" i="1"/>
  <c r="A582" i="1"/>
  <c r="D581" i="1"/>
  <c r="E581" i="1" s="1"/>
  <c r="F582" i="1" s="1"/>
  <c r="J581" i="1"/>
  <c r="K581" i="1" s="1"/>
  <c r="L581" i="1" s="1"/>
  <c r="M581" i="1" s="1"/>
  <c r="T580" i="1"/>
  <c r="S581" i="1"/>
  <c r="R581" i="1"/>
  <c r="Q580" i="1"/>
  <c r="C581" i="1" s="1"/>
  <c r="N581" i="1" l="1"/>
  <c r="P581" i="1" s="1"/>
  <c r="B581" i="1" s="1"/>
  <c r="O582" i="1"/>
  <c r="A583" i="1"/>
  <c r="D582" i="1"/>
  <c r="E582" i="1" s="1"/>
  <c r="F583" i="1" s="1"/>
  <c r="R582" i="1"/>
  <c r="Q581" i="1"/>
  <c r="C582" i="1" s="1"/>
  <c r="J582" i="1"/>
  <c r="K582" i="1" s="1"/>
  <c r="L582" i="1" s="1"/>
  <c r="M582" i="1" s="1"/>
  <c r="T581" i="1"/>
  <c r="S582" i="1"/>
  <c r="G582" i="1"/>
  <c r="I584" i="1"/>
  <c r="G583" i="1" l="1"/>
  <c r="H583" i="1" s="1"/>
  <c r="O583" i="1"/>
  <c r="D583" i="1"/>
  <c r="E583" i="1" s="1"/>
  <c r="F584" i="1" s="1"/>
  <c r="A584" i="1"/>
  <c r="Q582" i="1"/>
  <c r="C583" i="1" s="1"/>
  <c r="S583" i="1"/>
  <c r="T582" i="1"/>
  <c r="J583" i="1"/>
  <c r="K583" i="1" s="1"/>
  <c r="L583" i="1" s="1"/>
  <c r="M583" i="1" s="1"/>
  <c r="R583" i="1"/>
  <c r="H582" i="1"/>
  <c r="N582" i="1" s="1"/>
  <c r="P582" i="1" s="1"/>
  <c r="B582" i="1" s="1"/>
  <c r="I585" i="1"/>
  <c r="G584" i="1" l="1"/>
  <c r="H584" i="1" s="1"/>
  <c r="N583" i="1"/>
  <c r="P583" i="1" s="1"/>
  <c r="B583" i="1" s="1"/>
  <c r="D584" i="1"/>
  <c r="E584" i="1" s="1"/>
  <c r="F585" i="1" s="1"/>
  <c r="O584" i="1"/>
  <c r="A585" i="1"/>
  <c r="T583" i="1"/>
  <c r="J584" i="1"/>
  <c r="K584" i="1" s="1"/>
  <c r="L584" i="1" s="1"/>
  <c r="M584" i="1" s="1"/>
  <c r="R584" i="1"/>
  <c r="S584" i="1"/>
  <c r="Q583" i="1"/>
  <c r="C584" i="1" s="1"/>
  <c r="I586" i="1"/>
  <c r="N584" i="1" l="1"/>
  <c r="P584" i="1" s="1"/>
  <c r="B584" i="1" s="1"/>
  <c r="S585" i="1"/>
  <c r="R585" i="1"/>
  <c r="J585" i="1"/>
  <c r="K585" i="1" s="1"/>
  <c r="L585" i="1" s="1"/>
  <c r="M585" i="1" s="1"/>
  <c r="Q584" i="1"/>
  <c r="C585" i="1" s="1"/>
  <c r="T584" i="1"/>
  <c r="A586" i="1"/>
  <c r="O585" i="1"/>
  <c r="D585" i="1"/>
  <c r="E585" i="1" s="1"/>
  <c r="F586" i="1" s="1"/>
  <c r="I587" i="1"/>
  <c r="G585" i="1"/>
  <c r="G586" i="1" l="1"/>
  <c r="H586" i="1" s="1"/>
  <c r="H585" i="1"/>
  <c r="N585" i="1" s="1"/>
  <c r="P585" i="1" s="1"/>
  <c r="B585" i="1" s="1"/>
  <c r="I588" i="1"/>
  <c r="T585" i="1"/>
  <c r="S586" i="1"/>
  <c r="R586" i="1"/>
  <c r="Q585" i="1"/>
  <c r="C586" i="1" s="1"/>
  <c r="J586" i="1"/>
  <c r="K586" i="1" s="1"/>
  <c r="L586" i="1" s="1"/>
  <c r="M586" i="1" s="1"/>
  <c r="D586" i="1"/>
  <c r="E586" i="1" s="1"/>
  <c r="F587" i="1" s="1"/>
  <c r="O586" i="1"/>
  <c r="A587" i="1"/>
  <c r="N586" i="1" l="1"/>
  <c r="P586" i="1" s="1"/>
  <c r="B586" i="1" s="1"/>
  <c r="O587" i="1"/>
  <c r="A588" i="1"/>
  <c r="D587" i="1"/>
  <c r="E587" i="1" s="1"/>
  <c r="F588" i="1" s="1"/>
  <c r="I589" i="1"/>
  <c r="T586" i="1"/>
  <c r="J587" i="1"/>
  <c r="K587" i="1" s="1"/>
  <c r="L587" i="1" s="1"/>
  <c r="M587" i="1" s="1"/>
  <c r="S587" i="1"/>
  <c r="R587" i="1"/>
  <c r="Q586" i="1"/>
  <c r="C587" i="1" s="1"/>
  <c r="G587" i="1"/>
  <c r="S588" i="1" l="1"/>
  <c r="Q587" i="1"/>
  <c r="C588" i="1" s="1"/>
  <c r="J588" i="1"/>
  <c r="K588" i="1" s="1"/>
  <c r="L588" i="1" s="1"/>
  <c r="M588" i="1" s="1"/>
  <c r="T587" i="1"/>
  <c r="R588" i="1"/>
  <c r="I590" i="1"/>
  <c r="G588" i="1"/>
  <c r="H588" i="1" s="1"/>
  <c r="H587" i="1"/>
  <c r="N587" i="1" s="1"/>
  <c r="P587" i="1" s="1"/>
  <c r="B587" i="1" s="1"/>
  <c r="A589" i="1"/>
  <c r="O588" i="1"/>
  <c r="D588" i="1"/>
  <c r="E588" i="1" s="1"/>
  <c r="F589" i="1" s="1"/>
  <c r="I591" i="1" l="1"/>
  <c r="D589" i="1"/>
  <c r="E589" i="1" s="1"/>
  <c r="F590" i="1" s="1"/>
  <c r="O589" i="1"/>
  <c r="A590" i="1"/>
  <c r="Q588" i="1"/>
  <c r="C589" i="1" s="1"/>
  <c r="T588" i="1"/>
  <c r="S589" i="1"/>
  <c r="R589" i="1"/>
  <c r="J589" i="1"/>
  <c r="K589" i="1" s="1"/>
  <c r="L589" i="1" s="1"/>
  <c r="M589" i="1" s="1"/>
  <c r="N588" i="1"/>
  <c r="P588" i="1" s="1"/>
  <c r="B588" i="1" s="1"/>
  <c r="G589" i="1"/>
  <c r="G590" i="1" l="1"/>
  <c r="H590" i="1" s="1"/>
  <c r="S590" i="1"/>
  <c r="R590" i="1"/>
  <c r="T589" i="1"/>
  <c r="Q589" i="1"/>
  <c r="C590" i="1" s="1"/>
  <c r="J590" i="1"/>
  <c r="K590" i="1" s="1"/>
  <c r="L590" i="1" s="1"/>
  <c r="M590" i="1" s="1"/>
  <c r="I592" i="1"/>
  <c r="D590" i="1"/>
  <c r="E590" i="1" s="1"/>
  <c r="F591" i="1" s="1"/>
  <c r="O590" i="1"/>
  <c r="G591" i="1" s="1"/>
  <c r="A591" i="1"/>
  <c r="H589" i="1"/>
  <c r="N589" i="1" s="1"/>
  <c r="P589" i="1" s="1"/>
  <c r="B589" i="1" s="1"/>
  <c r="N590" i="1" l="1"/>
  <c r="P590" i="1" s="1"/>
  <c r="B590" i="1" s="1"/>
  <c r="H591" i="1"/>
  <c r="I593" i="1"/>
  <c r="D591" i="1"/>
  <c r="E591" i="1" s="1"/>
  <c r="F592" i="1" s="1"/>
  <c r="O591" i="1"/>
  <c r="A592" i="1"/>
  <c r="R591" i="1"/>
  <c r="Q590" i="1"/>
  <c r="C591" i="1" s="1"/>
  <c r="T590" i="1"/>
  <c r="S591" i="1"/>
  <c r="J591" i="1"/>
  <c r="K591" i="1" s="1"/>
  <c r="L591" i="1" s="1"/>
  <c r="M591" i="1" s="1"/>
  <c r="N591" i="1" l="1"/>
  <c r="P591" i="1" s="1"/>
  <c r="B591" i="1" s="1"/>
  <c r="D592" i="1"/>
  <c r="E592" i="1" s="1"/>
  <c r="F593" i="1" s="1"/>
  <c r="O592" i="1"/>
  <c r="A593" i="1"/>
  <c r="T591" i="1"/>
  <c r="Q591" i="1"/>
  <c r="C592" i="1" s="1"/>
  <c r="S592" i="1"/>
  <c r="R592" i="1"/>
  <c r="J592" i="1"/>
  <c r="K592" i="1" s="1"/>
  <c r="L592" i="1" s="1"/>
  <c r="M592" i="1" s="1"/>
  <c r="I594" i="1"/>
  <c r="G592" i="1"/>
  <c r="G593" i="1" l="1"/>
  <c r="H593" i="1" s="1"/>
  <c r="I595" i="1"/>
  <c r="D593" i="1"/>
  <c r="E593" i="1" s="1"/>
  <c r="F594" i="1" s="1"/>
  <c r="A594" i="1"/>
  <c r="O593" i="1"/>
  <c r="S593" i="1"/>
  <c r="T592" i="1"/>
  <c r="R593" i="1"/>
  <c r="Q592" i="1"/>
  <c r="C593" i="1" s="1"/>
  <c r="J593" i="1"/>
  <c r="K593" i="1" s="1"/>
  <c r="L593" i="1" s="1"/>
  <c r="M593" i="1" s="1"/>
  <c r="H592" i="1"/>
  <c r="N592" i="1" s="1"/>
  <c r="P592" i="1" s="1"/>
  <c r="B592" i="1" s="1"/>
  <c r="G594" i="1" l="1"/>
  <c r="H594" i="1" s="1"/>
  <c r="N593" i="1"/>
  <c r="P593" i="1" s="1"/>
  <c r="B593" i="1" s="1"/>
  <c r="R594" i="1"/>
  <c r="J594" i="1"/>
  <c r="K594" i="1" s="1"/>
  <c r="L594" i="1" s="1"/>
  <c r="M594" i="1" s="1"/>
  <c r="Q593" i="1"/>
  <c r="C594" i="1" s="1"/>
  <c r="T593" i="1"/>
  <c r="S594" i="1"/>
  <c r="A595" i="1"/>
  <c r="O594" i="1"/>
  <c r="D594" i="1"/>
  <c r="E594" i="1" s="1"/>
  <c r="F595" i="1" s="1"/>
  <c r="I596" i="1"/>
  <c r="N594" i="1" l="1"/>
  <c r="P594" i="1" s="1"/>
  <c r="B594" i="1" s="1"/>
  <c r="T594" i="1"/>
  <c r="S595" i="1"/>
  <c r="R595" i="1"/>
  <c r="Q594" i="1"/>
  <c r="C595" i="1" s="1"/>
  <c r="J595" i="1"/>
  <c r="K595" i="1" s="1"/>
  <c r="L595" i="1" s="1"/>
  <c r="M595" i="1" s="1"/>
  <c r="G595" i="1"/>
  <c r="H595" i="1" s="1"/>
  <c r="I597" i="1"/>
  <c r="A596" i="1"/>
  <c r="O595" i="1"/>
  <c r="D595" i="1"/>
  <c r="E595" i="1" s="1"/>
  <c r="F596" i="1" s="1"/>
  <c r="G596" i="1" l="1"/>
  <c r="Q595" i="1"/>
  <c r="C596" i="1" s="1"/>
  <c r="R596" i="1"/>
  <c r="T595" i="1"/>
  <c r="S596" i="1"/>
  <c r="J596" i="1"/>
  <c r="K596" i="1" s="1"/>
  <c r="L596" i="1" s="1"/>
  <c r="M596" i="1" s="1"/>
  <c r="I598" i="1"/>
  <c r="N595" i="1"/>
  <c r="P595" i="1" s="1"/>
  <c r="B595" i="1" s="1"/>
  <c r="D596" i="1"/>
  <c r="E596" i="1" s="1"/>
  <c r="F597" i="1" s="1"/>
  <c r="O596" i="1"/>
  <c r="A597" i="1"/>
  <c r="Q596" i="1" l="1"/>
  <c r="C597" i="1" s="1"/>
  <c r="R597" i="1"/>
  <c r="S597" i="1"/>
  <c r="T596" i="1"/>
  <c r="J597" i="1"/>
  <c r="K597" i="1" s="1"/>
  <c r="L597" i="1" s="1"/>
  <c r="M597" i="1" s="1"/>
  <c r="I599" i="1"/>
  <c r="G597" i="1"/>
  <c r="H596" i="1"/>
  <c r="N596" i="1" s="1"/>
  <c r="P596" i="1" s="1"/>
  <c r="B596" i="1" s="1"/>
  <c r="O597" i="1"/>
  <c r="A598" i="1"/>
  <c r="D597" i="1"/>
  <c r="E597" i="1" s="1"/>
  <c r="F598" i="1" s="1"/>
  <c r="G598" i="1" l="1"/>
  <c r="H598" i="1" s="1"/>
  <c r="E598" i="1"/>
  <c r="F599" i="1" s="1"/>
  <c r="O598" i="1"/>
  <c r="A599" i="1"/>
  <c r="J598" i="1"/>
  <c r="K598" i="1" s="1"/>
  <c r="L598" i="1" s="1"/>
  <c r="M598" i="1" s="1"/>
  <c r="Q597" i="1"/>
  <c r="C598" i="1" s="1"/>
  <c r="T597" i="1"/>
  <c r="S598" i="1"/>
  <c r="R598" i="1"/>
  <c r="I600" i="1"/>
  <c r="H597" i="1"/>
  <c r="N597" i="1" s="1"/>
  <c r="P597" i="1" s="1"/>
  <c r="B597" i="1" s="1"/>
  <c r="N598" i="1" l="1"/>
  <c r="P598" i="1" s="1"/>
  <c r="B598" i="1" s="1"/>
  <c r="Q598" i="1"/>
  <c r="C599" i="1" s="1"/>
  <c r="T598" i="1"/>
  <c r="R599" i="1"/>
  <c r="S599" i="1"/>
  <c r="J599" i="1"/>
  <c r="K599" i="1" s="1"/>
  <c r="L599" i="1" s="1"/>
  <c r="M599" i="1" s="1"/>
  <c r="G599" i="1"/>
  <c r="O599" i="1"/>
  <c r="D599" i="1"/>
  <c r="E599" i="1" s="1"/>
  <c r="F600" i="1" s="1"/>
  <c r="A600" i="1"/>
  <c r="I601" i="1"/>
  <c r="G600" i="1" l="1"/>
  <c r="H600" i="1" s="1"/>
  <c r="H599" i="1"/>
  <c r="N599" i="1" s="1"/>
  <c r="P599" i="1" s="1"/>
  <c r="B599" i="1" s="1"/>
  <c r="I602" i="1"/>
  <c r="O600" i="1"/>
  <c r="A601" i="1"/>
  <c r="D600" i="1"/>
  <c r="E600" i="1" s="1"/>
  <c r="F601" i="1" s="1"/>
  <c r="S600" i="1"/>
  <c r="J600" i="1"/>
  <c r="K600" i="1" s="1"/>
  <c r="L600" i="1" s="1"/>
  <c r="M600" i="1" s="1"/>
  <c r="Q599" i="1"/>
  <c r="C600" i="1" s="1"/>
  <c r="R600" i="1"/>
  <c r="T599" i="1" l="1"/>
  <c r="N600" i="1"/>
  <c r="P600" i="1" s="1"/>
  <c r="B600" i="1" s="1"/>
  <c r="G601" i="1"/>
  <c r="J601" i="1"/>
  <c r="K601" i="1" s="1"/>
  <c r="L601" i="1" s="1"/>
  <c r="M601" i="1" s="1"/>
  <c r="Q600" i="1"/>
  <c r="C601" i="1" s="1"/>
  <c r="T600" i="1"/>
  <c r="S601" i="1"/>
  <c r="R601" i="1"/>
  <c r="A602" i="1"/>
  <c r="B601" i="1"/>
  <c r="D601" i="1"/>
  <c r="E601" i="1" s="1"/>
  <c r="F602" i="1" s="1"/>
  <c r="O601" i="1"/>
  <c r="I603" i="1"/>
  <c r="G602" i="1" l="1"/>
  <c r="H602" i="1" s="1"/>
  <c r="H601" i="1"/>
  <c r="N601" i="1" s="1"/>
  <c r="P601" i="1" s="1"/>
  <c r="I604" i="1"/>
  <c r="R602" i="1"/>
  <c r="Q601" i="1"/>
  <c r="C602" i="1" s="1"/>
  <c r="T601" i="1"/>
  <c r="S602" i="1"/>
  <c r="J602" i="1"/>
  <c r="K602" i="1" s="1"/>
  <c r="L602" i="1" s="1"/>
  <c r="M602" i="1" s="1"/>
  <c r="A603" i="1"/>
  <c r="D602" i="1"/>
  <c r="E602" i="1" s="1"/>
  <c r="F603" i="1" s="1"/>
  <c r="O602" i="1"/>
  <c r="B602" i="1"/>
  <c r="G603" i="1" l="1"/>
  <c r="H603" i="1" s="1"/>
  <c r="N602" i="1"/>
  <c r="P602" i="1" s="1"/>
  <c r="S603" i="1"/>
  <c r="Q602" i="1"/>
  <c r="C603" i="1" s="1"/>
  <c r="J603" i="1"/>
  <c r="K603" i="1" s="1"/>
  <c r="L603" i="1" s="1"/>
  <c r="M603" i="1" s="1"/>
  <c r="R603" i="1"/>
  <c r="T602" i="1"/>
  <c r="B603" i="1"/>
  <c r="A604" i="1"/>
  <c r="D603" i="1"/>
  <c r="E603" i="1" s="1"/>
  <c r="F604" i="1" s="1"/>
  <c r="O603" i="1"/>
  <c r="I605" i="1"/>
  <c r="T603" i="1" l="1"/>
  <c r="R604" i="1"/>
  <c r="J604" i="1"/>
  <c r="K604" i="1" s="1"/>
  <c r="L604" i="1" s="1"/>
  <c r="M604" i="1" s="1"/>
  <c r="Q603" i="1"/>
  <c r="C604" i="1" s="1"/>
  <c r="S604" i="1"/>
  <c r="N603" i="1"/>
  <c r="P603" i="1" s="1"/>
  <c r="G604" i="1"/>
  <c r="I606" i="1"/>
  <c r="O604" i="1"/>
  <c r="A605" i="1"/>
  <c r="D604" i="1"/>
  <c r="E604" i="1" s="1"/>
  <c r="F605" i="1" s="1"/>
  <c r="B604" i="1"/>
  <c r="R605" i="1" l="1"/>
  <c r="J605" i="1"/>
  <c r="K605" i="1" s="1"/>
  <c r="L605" i="1" s="1"/>
  <c r="M605" i="1" s="1"/>
  <c r="Q604" i="1"/>
  <c r="C605" i="1" s="1"/>
  <c r="S605" i="1"/>
  <c r="T604" i="1"/>
  <c r="G605" i="1"/>
  <c r="H605" i="1" s="1"/>
  <c r="I607" i="1"/>
  <c r="B605" i="1"/>
  <c r="D605" i="1"/>
  <c r="E605" i="1" s="1"/>
  <c r="F606" i="1" s="1"/>
  <c r="O605" i="1"/>
  <c r="A606" i="1"/>
  <c r="H604" i="1"/>
  <c r="N604" i="1" s="1"/>
  <c r="P604" i="1" s="1"/>
  <c r="N605" i="1" l="1"/>
  <c r="P605" i="1" s="1"/>
  <c r="G606" i="1"/>
  <c r="H606" i="1" s="1"/>
  <c r="B606" i="1"/>
  <c r="D606" i="1"/>
  <c r="E606" i="1" s="1"/>
  <c r="F607" i="1" s="1"/>
  <c r="A607" i="1"/>
  <c r="O606" i="1"/>
  <c r="S606" i="1"/>
  <c r="T605" i="1"/>
  <c r="Q605" i="1"/>
  <c r="C606" i="1" s="1"/>
  <c r="R606" i="1"/>
  <c r="J606" i="1"/>
  <c r="K606" i="1" s="1"/>
  <c r="L606" i="1" s="1"/>
  <c r="M606" i="1" s="1"/>
  <c r="I608" i="1"/>
  <c r="N606" i="1" l="1"/>
  <c r="P606" i="1" s="1"/>
  <c r="T606" i="1"/>
  <c r="Q606" i="1"/>
  <c r="C607" i="1" s="1"/>
  <c r="R607" i="1"/>
  <c r="J607" i="1"/>
  <c r="K607" i="1" s="1"/>
  <c r="L607" i="1" s="1"/>
  <c r="M607" i="1" s="1"/>
  <c r="S607" i="1"/>
  <c r="I609" i="1"/>
  <c r="D607" i="1"/>
  <c r="E607" i="1" s="1"/>
  <c r="F608" i="1" s="1"/>
  <c r="O607" i="1"/>
  <c r="A608" i="1"/>
  <c r="B607" i="1"/>
  <c r="G607" i="1"/>
  <c r="H607" i="1" s="1"/>
  <c r="G608" i="1" l="1"/>
  <c r="H608" i="1" s="1"/>
  <c r="N607" i="1"/>
  <c r="P607" i="1" s="1"/>
  <c r="B608" i="1"/>
  <c r="O608" i="1"/>
  <c r="A609" i="1"/>
  <c r="D608" i="1"/>
  <c r="E608" i="1" s="1"/>
  <c r="F609" i="1" s="1"/>
  <c r="I610" i="1"/>
  <c r="R608" i="1"/>
  <c r="T607" i="1"/>
  <c r="J608" i="1"/>
  <c r="K608" i="1" s="1"/>
  <c r="L608" i="1" s="1"/>
  <c r="M608" i="1" s="1"/>
  <c r="Q607" i="1"/>
  <c r="C608" i="1" s="1"/>
  <c r="S608" i="1"/>
  <c r="G609" i="1" l="1"/>
  <c r="H609" i="1" s="1"/>
  <c r="N608" i="1"/>
  <c r="P608" i="1" s="1"/>
  <c r="I611" i="1"/>
  <c r="B609" i="1"/>
  <c r="O609" i="1"/>
  <c r="D609" i="1"/>
  <c r="E609" i="1" s="1"/>
  <c r="F610" i="1" s="1"/>
  <c r="A610" i="1"/>
  <c r="Q608" i="1"/>
  <c r="C609" i="1" s="1"/>
  <c r="S609" i="1"/>
  <c r="T608" i="1"/>
  <c r="R609" i="1"/>
  <c r="J609" i="1"/>
  <c r="K609" i="1" s="1"/>
  <c r="L609" i="1" s="1"/>
  <c r="M609" i="1" s="1"/>
  <c r="N609" i="1" l="1"/>
  <c r="P609" i="1" s="1"/>
  <c r="I612" i="1"/>
  <c r="A611" i="1"/>
  <c r="O610" i="1"/>
  <c r="B610" i="1"/>
  <c r="D610" i="1"/>
  <c r="E610" i="1" s="1"/>
  <c r="F611" i="1" s="1"/>
  <c r="Q609" i="1"/>
  <c r="C610" i="1" s="1"/>
  <c r="T609" i="1"/>
  <c r="R610" i="1"/>
  <c r="J610" i="1"/>
  <c r="K610" i="1" s="1"/>
  <c r="L610" i="1" s="1"/>
  <c r="M610" i="1" s="1"/>
  <c r="S610" i="1"/>
  <c r="G610" i="1"/>
  <c r="T610" i="1" l="1"/>
  <c r="S611" i="1"/>
  <c r="Q610" i="1"/>
  <c r="C611" i="1" s="1"/>
  <c r="J611" i="1"/>
  <c r="K611" i="1" s="1"/>
  <c r="L611" i="1" s="1"/>
  <c r="M611" i="1" s="1"/>
  <c r="R611" i="1"/>
  <c r="B611" i="1"/>
  <c r="A612" i="1"/>
  <c r="D611" i="1"/>
  <c r="E611" i="1" s="1"/>
  <c r="F612" i="1" s="1"/>
  <c r="O611" i="1"/>
  <c r="I613" i="1"/>
  <c r="G611" i="1"/>
  <c r="H610" i="1"/>
  <c r="N610" i="1" s="1"/>
  <c r="P610" i="1" s="1"/>
  <c r="G612" i="1" l="1"/>
  <c r="H612" i="1" s="1"/>
  <c r="I614" i="1"/>
  <c r="Q611" i="1"/>
  <c r="C612" i="1" s="1"/>
  <c r="T611" i="1"/>
  <c r="J612" i="1"/>
  <c r="K612" i="1" s="1"/>
  <c r="L612" i="1" s="1"/>
  <c r="M612" i="1" s="1"/>
  <c r="S612" i="1"/>
  <c r="R612" i="1"/>
  <c r="H611" i="1"/>
  <c r="N611" i="1" s="1"/>
  <c r="P611" i="1" s="1"/>
  <c r="O612" i="1"/>
  <c r="A613" i="1"/>
  <c r="D612" i="1"/>
  <c r="E612" i="1" s="1"/>
  <c r="F613" i="1" s="1"/>
  <c r="B612" i="1"/>
  <c r="N612" i="1" l="1"/>
  <c r="P612" i="1" s="1"/>
  <c r="B613" i="1"/>
  <c r="O613" i="1"/>
  <c r="D613" i="1"/>
  <c r="E613" i="1" s="1"/>
  <c r="F614" i="1" s="1"/>
  <c r="A614" i="1"/>
  <c r="S613" i="1"/>
  <c r="T612" i="1"/>
  <c r="J613" i="1"/>
  <c r="K613" i="1" s="1"/>
  <c r="L613" i="1" s="1"/>
  <c r="M613" i="1" s="1"/>
  <c r="Q612" i="1"/>
  <c r="C613" i="1" s="1"/>
  <c r="R613" i="1"/>
  <c r="I615" i="1"/>
  <c r="G613" i="1"/>
  <c r="H613" i="1" s="1"/>
  <c r="N613" i="1" l="1"/>
  <c r="P613" i="1" s="1"/>
  <c r="Q613" i="1"/>
  <c r="C614" i="1" s="1"/>
  <c r="S614" i="1"/>
  <c r="R614" i="1"/>
  <c r="J614" i="1"/>
  <c r="K614" i="1" s="1"/>
  <c r="L614" i="1" s="1"/>
  <c r="M614" i="1" s="1"/>
  <c r="T613" i="1"/>
  <c r="B614" i="1"/>
  <c r="O614" i="1"/>
  <c r="A615" i="1"/>
  <c r="D614" i="1"/>
  <c r="E614" i="1" s="1"/>
  <c r="F615" i="1" s="1"/>
  <c r="I616" i="1"/>
  <c r="G614" i="1"/>
  <c r="G615" i="1" l="1"/>
  <c r="H615" i="1" s="1"/>
  <c r="H614" i="1"/>
  <c r="N614" i="1" s="1"/>
  <c r="P614" i="1" s="1"/>
  <c r="I617" i="1"/>
  <c r="T614" i="1"/>
  <c r="R615" i="1"/>
  <c r="Q614" i="1"/>
  <c r="C615" i="1" s="1"/>
  <c r="S615" i="1"/>
  <c r="J615" i="1"/>
  <c r="K615" i="1" s="1"/>
  <c r="L615" i="1" s="1"/>
  <c r="M615" i="1" s="1"/>
  <c r="O615" i="1"/>
  <c r="B615" i="1"/>
  <c r="A616" i="1"/>
  <c r="D615" i="1"/>
  <c r="E615" i="1" s="1"/>
  <c r="F616" i="1" s="1"/>
  <c r="G616" i="1" l="1"/>
  <c r="H616" i="1" s="1"/>
  <c r="N615" i="1"/>
  <c r="P615" i="1" s="1"/>
  <c r="A617" i="1"/>
  <c r="B616" i="1"/>
  <c r="D616" i="1"/>
  <c r="E616" i="1" s="1"/>
  <c r="F617" i="1" s="1"/>
  <c r="O616" i="1"/>
  <c r="I618" i="1"/>
  <c r="T615" i="1"/>
  <c r="Q615" i="1"/>
  <c r="C616" i="1" s="1"/>
  <c r="R616" i="1"/>
  <c r="J616" i="1"/>
  <c r="K616" i="1" s="1"/>
  <c r="L616" i="1" s="1"/>
  <c r="M616" i="1" s="1"/>
  <c r="S616" i="1"/>
  <c r="N616" i="1" l="1"/>
  <c r="P616" i="1" s="1"/>
  <c r="Q616" i="1"/>
  <c r="C617" i="1" s="1"/>
  <c r="J617" i="1"/>
  <c r="T616" i="1"/>
  <c r="R617" i="1"/>
  <c r="S617" i="1"/>
  <c r="G617" i="1"/>
  <c r="H617" i="1" s="1"/>
  <c r="I619" i="1"/>
  <c r="B617" i="1"/>
  <c r="A618" i="1"/>
  <c r="D617" i="1"/>
  <c r="E617" i="1" s="1"/>
  <c r="F618" i="1" s="1"/>
  <c r="O617" i="1"/>
  <c r="K617" i="1"/>
  <c r="L617" i="1" s="1"/>
  <c r="M617" i="1" s="1"/>
  <c r="N617" i="1" l="1"/>
  <c r="P617" i="1" s="1"/>
  <c r="I620" i="1"/>
  <c r="B618" i="1"/>
  <c r="O618" i="1"/>
  <c r="A619" i="1"/>
  <c r="D618" i="1"/>
  <c r="E618" i="1" s="1"/>
  <c r="F619" i="1" s="1"/>
  <c r="G618" i="1"/>
  <c r="S618" i="1"/>
  <c r="J618" i="1"/>
  <c r="K618" i="1" s="1"/>
  <c r="L618" i="1" s="1"/>
  <c r="M618" i="1" s="1"/>
  <c r="T617" i="1"/>
  <c r="Q617" i="1"/>
  <c r="C618" i="1" s="1"/>
  <c r="R618" i="1"/>
  <c r="G619" i="1" l="1"/>
  <c r="H619" i="1" s="1"/>
  <c r="J619" i="1"/>
  <c r="T618" i="1"/>
  <c r="R619" i="1"/>
  <c r="S619" i="1"/>
  <c r="Q618" i="1"/>
  <c r="C619" i="1" s="1"/>
  <c r="I621" i="1"/>
  <c r="H618" i="1"/>
  <c r="N618" i="1" s="1"/>
  <c r="P618" i="1" s="1"/>
  <c r="O619" i="1"/>
  <c r="B619" i="1"/>
  <c r="D619" i="1"/>
  <c r="E619" i="1" s="1"/>
  <c r="F620" i="1" s="1"/>
  <c r="K619" i="1"/>
  <c r="L619" i="1" s="1"/>
  <c r="M619" i="1" s="1"/>
  <c r="A620" i="1"/>
  <c r="G620" i="1" l="1"/>
  <c r="H620" i="1" s="1"/>
  <c r="N619" i="1"/>
  <c r="P619" i="1" s="1"/>
  <c r="I622" i="1"/>
  <c r="B620" i="1"/>
  <c r="D620" i="1"/>
  <c r="E620" i="1" s="1"/>
  <c r="F621" i="1" s="1"/>
  <c r="O620" i="1"/>
  <c r="A621" i="1"/>
  <c r="Q619" i="1"/>
  <c r="C620" i="1" s="1"/>
  <c r="S620" i="1"/>
  <c r="R620" i="1"/>
  <c r="J620" i="1"/>
  <c r="K620" i="1" s="1"/>
  <c r="L620" i="1" s="1"/>
  <c r="M620" i="1" s="1"/>
  <c r="T619" i="1"/>
  <c r="N620" i="1" l="1"/>
  <c r="P620" i="1" s="1"/>
  <c r="S621" i="1"/>
  <c r="R621" i="1"/>
  <c r="T620" i="1"/>
  <c r="Q620" i="1"/>
  <c r="C621" i="1" s="1"/>
  <c r="J621" i="1"/>
  <c r="K621" i="1" s="1"/>
  <c r="L621" i="1" s="1"/>
  <c r="M621" i="1" s="1"/>
  <c r="I623" i="1"/>
  <c r="A622" i="1"/>
  <c r="D621" i="1"/>
  <c r="E621" i="1" s="1"/>
  <c r="F622" i="1" s="1"/>
  <c r="O621" i="1"/>
  <c r="B621" i="1"/>
  <c r="G621" i="1"/>
  <c r="H621" i="1" s="1"/>
  <c r="N621" i="1" l="1"/>
  <c r="P621" i="1" s="1"/>
  <c r="I624" i="1"/>
  <c r="S622" i="1"/>
  <c r="Q621" i="1"/>
  <c r="C622" i="1" s="1"/>
  <c r="J622" i="1"/>
  <c r="K622" i="1" s="1"/>
  <c r="L622" i="1" s="1"/>
  <c r="M622" i="1" s="1"/>
  <c r="R622" i="1"/>
  <c r="T621" i="1"/>
  <c r="G622" i="1"/>
  <c r="B622" i="1"/>
  <c r="D622" i="1"/>
  <c r="E622" i="1" s="1"/>
  <c r="F623" i="1" s="1"/>
  <c r="O622" i="1"/>
  <c r="A623" i="1"/>
  <c r="R623" i="1" l="1"/>
  <c r="J623" i="1"/>
  <c r="S623" i="1"/>
  <c r="T622" i="1"/>
  <c r="Q622" i="1"/>
  <c r="C623" i="1" s="1"/>
  <c r="I625" i="1"/>
  <c r="B623" i="1"/>
  <c r="D623" i="1"/>
  <c r="E623" i="1" s="1"/>
  <c r="F624" i="1" s="1"/>
  <c r="O623" i="1"/>
  <c r="K623" i="1"/>
  <c r="L623" i="1" s="1"/>
  <c r="M623" i="1" s="1"/>
  <c r="A624" i="1"/>
  <c r="G623" i="1"/>
  <c r="H623" i="1" s="1"/>
  <c r="H622" i="1"/>
  <c r="N622" i="1" s="1"/>
  <c r="P622" i="1" s="1"/>
  <c r="N623" i="1" l="1"/>
  <c r="P623" i="1" s="1"/>
  <c r="S624" i="1"/>
  <c r="R624" i="1"/>
  <c r="T623" i="1"/>
  <c r="Q623" i="1"/>
  <c r="C624" i="1" s="1"/>
  <c r="J624" i="1"/>
  <c r="K624" i="1" s="1"/>
  <c r="L624" i="1" s="1"/>
  <c r="M624" i="1" s="1"/>
  <c r="I626" i="1"/>
  <c r="G624" i="1"/>
  <c r="D624" i="1"/>
  <c r="E624" i="1" s="1"/>
  <c r="F625" i="1" s="1"/>
  <c r="B624" i="1"/>
  <c r="A625" i="1"/>
  <c r="O624" i="1"/>
  <c r="R625" i="1" l="1"/>
  <c r="J625" i="1"/>
  <c r="S625" i="1"/>
  <c r="Q624" i="1"/>
  <c r="C625" i="1" s="1"/>
  <c r="T624" i="1"/>
  <c r="G625" i="1"/>
  <c r="H625" i="1" s="1"/>
  <c r="H624" i="1"/>
  <c r="N624" i="1" s="1"/>
  <c r="P624" i="1" s="1"/>
  <c r="B625" i="1"/>
  <c r="O625" i="1"/>
  <c r="A626" i="1"/>
  <c r="K625" i="1"/>
  <c r="L625" i="1" s="1"/>
  <c r="M625" i="1" s="1"/>
  <c r="D625" i="1"/>
  <c r="E625" i="1" s="1"/>
  <c r="F626" i="1" s="1"/>
  <c r="I627" i="1"/>
  <c r="R626" i="1" l="1"/>
  <c r="J626" i="1"/>
  <c r="T625" i="1"/>
  <c r="S626" i="1"/>
  <c r="Q625" i="1"/>
  <c r="C626" i="1" s="1"/>
  <c r="N625" i="1"/>
  <c r="P625" i="1" s="1"/>
  <c r="G626" i="1"/>
  <c r="H626" i="1" s="1"/>
  <c r="I628" i="1"/>
  <c r="A627" i="1"/>
  <c r="O626" i="1"/>
  <c r="B626" i="1"/>
  <c r="K626" i="1"/>
  <c r="L626" i="1" s="1"/>
  <c r="M626" i="1" s="1"/>
  <c r="D626" i="1"/>
  <c r="E626" i="1" s="1"/>
  <c r="F627" i="1" s="1"/>
  <c r="S627" i="1" l="1"/>
  <c r="T626" i="1"/>
  <c r="Q626" i="1"/>
  <c r="C627" i="1" s="1"/>
  <c r="R627" i="1"/>
  <c r="J627" i="1"/>
  <c r="K627" i="1" s="1"/>
  <c r="L627" i="1" s="1"/>
  <c r="M627" i="1" s="1"/>
  <c r="O627" i="1"/>
  <c r="D627" i="1"/>
  <c r="E627" i="1" s="1"/>
  <c r="F628" i="1" s="1"/>
  <c r="A628" i="1"/>
  <c r="B627" i="1"/>
  <c r="I629" i="1"/>
  <c r="N626" i="1"/>
  <c r="P626" i="1" s="1"/>
  <c r="G627" i="1"/>
  <c r="G628" i="1" l="1"/>
  <c r="H628" i="1" s="1"/>
  <c r="D628" i="1"/>
  <c r="E628" i="1" s="1"/>
  <c r="F629" i="1" s="1"/>
  <c r="O628" i="1"/>
  <c r="B628" i="1"/>
  <c r="A629" i="1"/>
  <c r="H627" i="1"/>
  <c r="N627" i="1" s="1"/>
  <c r="P627" i="1" s="1"/>
  <c r="I630" i="1"/>
  <c r="R628" i="1"/>
  <c r="S628" i="1"/>
  <c r="T627" i="1"/>
  <c r="Q627" i="1"/>
  <c r="C628" i="1" s="1"/>
  <c r="J628" i="1"/>
  <c r="K628" i="1" s="1"/>
  <c r="L628" i="1" s="1"/>
  <c r="M628" i="1" s="1"/>
  <c r="G629" i="1" l="1"/>
  <c r="H629" i="1" s="1"/>
  <c r="N628" i="1"/>
  <c r="P628" i="1" s="1"/>
  <c r="A630" i="1"/>
  <c r="B629" i="1"/>
  <c r="D629" i="1"/>
  <c r="E629" i="1" s="1"/>
  <c r="F630" i="1" s="1"/>
  <c r="O629" i="1"/>
  <c r="I631" i="1"/>
  <c r="J629" i="1"/>
  <c r="K629" i="1" s="1"/>
  <c r="L629" i="1" s="1"/>
  <c r="M629" i="1" s="1"/>
  <c r="T628" i="1"/>
  <c r="S629" i="1"/>
  <c r="R629" i="1"/>
  <c r="Q628" i="1"/>
  <c r="C629" i="1" s="1"/>
  <c r="N629" i="1" l="1"/>
  <c r="P629" i="1" s="1"/>
  <c r="G630" i="1"/>
  <c r="H630" i="1" s="1"/>
  <c r="I632" i="1"/>
  <c r="Q629" i="1"/>
  <c r="C630" i="1" s="1"/>
  <c r="T629" i="1"/>
  <c r="R630" i="1"/>
  <c r="J630" i="1"/>
  <c r="K630" i="1" s="1"/>
  <c r="L630" i="1" s="1"/>
  <c r="M630" i="1" s="1"/>
  <c r="S630" i="1"/>
  <c r="O630" i="1"/>
  <c r="A631" i="1"/>
  <c r="B630" i="1"/>
  <c r="D630" i="1"/>
  <c r="E630" i="1" s="1"/>
  <c r="F631" i="1" s="1"/>
  <c r="G631" i="1" l="1"/>
  <c r="H631" i="1" s="1"/>
  <c r="N630" i="1"/>
  <c r="P630" i="1" s="1"/>
  <c r="B631" i="1"/>
  <c r="O631" i="1"/>
  <c r="D631" i="1"/>
  <c r="E631" i="1" s="1"/>
  <c r="F632" i="1" s="1"/>
  <c r="A632" i="1"/>
  <c r="R631" i="1"/>
  <c r="T630" i="1"/>
  <c r="S631" i="1"/>
  <c r="J631" i="1"/>
  <c r="K631" i="1" s="1"/>
  <c r="L631" i="1" s="1"/>
  <c r="M631" i="1" s="1"/>
  <c r="Q630" i="1"/>
  <c r="C631" i="1" s="1"/>
  <c r="I633" i="1"/>
  <c r="A633" i="1" l="1"/>
  <c r="B632" i="1"/>
  <c r="D632" i="1"/>
  <c r="E632" i="1" s="1"/>
  <c r="F633" i="1" s="1"/>
  <c r="O632" i="1"/>
  <c r="I634" i="1"/>
  <c r="N631" i="1"/>
  <c r="P631" i="1" s="1"/>
  <c r="Q631" i="1"/>
  <c r="C632" i="1" s="1"/>
  <c r="T631" i="1"/>
  <c r="R632" i="1"/>
  <c r="S632" i="1"/>
  <c r="J632" i="1"/>
  <c r="K632" i="1" s="1"/>
  <c r="L632" i="1" s="1"/>
  <c r="M632" i="1" s="1"/>
  <c r="G632" i="1"/>
  <c r="G633" i="1" l="1"/>
  <c r="H633" i="1" s="1"/>
  <c r="H632" i="1"/>
  <c r="N632" i="1" s="1"/>
  <c r="P632" i="1" s="1"/>
  <c r="I635" i="1"/>
  <c r="S633" i="1"/>
  <c r="T632" i="1"/>
  <c r="R633" i="1"/>
  <c r="J633" i="1"/>
  <c r="K633" i="1" s="1"/>
  <c r="L633" i="1" s="1"/>
  <c r="M633" i="1" s="1"/>
  <c r="Q632" i="1"/>
  <c r="C633" i="1" s="1"/>
  <c r="A634" i="1"/>
  <c r="B633" i="1"/>
  <c r="O633" i="1"/>
  <c r="D633" i="1"/>
  <c r="E633" i="1" s="1"/>
  <c r="F634" i="1" s="1"/>
  <c r="N633" i="1" l="1"/>
  <c r="P633" i="1" s="1"/>
  <c r="T633" i="1"/>
  <c r="Q633" i="1"/>
  <c r="C634" i="1" s="1"/>
  <c r="S634" i="1"/>
  <c r="R634" i="1"/>
  <c r="J634" i="1"/>
  <c r="K634" i="1" s="1"/>
  <c r="L634" i="1" s="1"/>
  <c r="M634" i="1" s="1"/>
  <c r="G634" i="1"/>
  <c r="H634" i="1" s="1"/>
  <c r="D634" i="1"/>
  <c r="E634" i="1" s="1"/>
  <c r="F635" i="1" s="1"/>
  <c r="O634" i="1"/>
  <c r="B634" i="1"/>
  <c r="A635" i="1"/>
  <c r="I636" i="1"/>
  <c r="G635" i="1" l="1"/>
  <c r="N634" i="1"/>
  <c r="P634" i="1" s="1"/>
  <c r="T634" i="1"/>
  <c r="Q634" i="1"/>
  <c r="C635" i="1" s="1"/>
  <c r="R635" i="1"/>
  <c r="J635" i="1"/>
  <c r="K635" i="1" s="1"/>
  <c r="L635" i="1" s="1"/>
  <c r="M635" i="1" s="1"/>
  <c r="S635" i="1"/>
  <c r="I637" i="1"/>
  <c r="A636" i="1"/>
  <c r="B635" i="1"/>
  <c r="D635" i="1"/>
  <c r="E635" i="1" s="1"/>
  <c r="F636" i="1" s="1"/>
  <c r="O635" i="1"/>
  <c r="S636" i="1" l="1"/>
  <c r="Q635" i="1"/>
  <c r="C636" i="1" s="1"/>
  <c r="T635" i="1"/>
  <c r="R636" i="1"/>
  <c r="J636" i="1"/>
  <c r="K636" i="1" s="1"/>
  <c r="L636" i="1" s="1"/>
  <c r="M636" i="1" s="1"/>
  <c r="G636" i="1"/>
  <c r="H636" i="1" s="1"/>
  <c r="D636" i="1"/>
  <c r="E636" i="1" s="1"/>
  <c r="F637" i="1" s="1"/>
  <c r="A637" i="1"/>
  <c r="B636" i="1"/>
  <c r="O636" i="1"/>
  <c r="I638" i="1"/>
  <c r="H635" i="1"/>
  <c r="N635" i="1" s="1"/>
  <c r="P635" i="1" s="1"/>
  <c r="Q636" i="1" l="1"/>
  <c r="C637" i="1" s="1"/>
  <c r="R637" i="1"/>
  <c r="T636" i="1"/>
  <c r="S637" i="1"/>
  <c r="J637" i="1"/>
  <c r="K637" i="1" s="1"/>
  <c r="L637" i="1" s="1"/>
  <c r="M637" i="1" s="1"/>
  <c r="I639" i="1"/>
  <c r="N636" i="1"/>
  <c r="P636" i="1" s="1"/>
  <c r="B637" i="1"/>
  <c r="A638" i="1"/>
  <c r="D637" i="1"/>
  <c r="E637" i="1" s="1"/>
  <c r="F638" i="1" s="1"/>
  <c r="O637" i="1"/>
  <c r="G637" i="1"/>
  <c r="Q637" i="1" l="1"/>
  <c r="C638" i="1" s="1"/>
  <c r="T637" i="1"/>
  <c r="R638" i="1"/>
  <c r="J638" i="1"/>
  <c r="K638" i="1" s="1"/>
  <c r="L638" i="1" s="1"/>
  <c r="M638" i="1" s="1"/>
  <c r="S638" i="1"/>
  <c r="I640" i="1"/>
  <c r="G638" i="1"/>
  <c r="H637" i="1"/>
  <c r="N637" i="1" s="1"/>
  <c r="P637" i="1" s="1"/>
  <c r="A639" i="1"/>
  <c r="O638" i="1"/>
  <c r="B638" i="1"/>
  <c r="D638" i="1"/>
  <c r="E638" i="1" s="1"/>
  <c r="F639" i="1" s="1"/>
  <c r="B639" i="1" l="1"/>
  <c r="O639" i="1"/>
  <c r="A640" i="1"/>
  <c r="D639" i="1"/>
  <c r="E639" i="1" s="1"/>
  <c r="F640" i="1" s="1"/>
  <c r="I641" i="1"/>
  <c r="S639" i="1"/>
  <c r="R639" i="1"/>
  <c r="Q638" i="1"/>
  <c r="C639" i="1" s="1"/>
  <c r="J639" i="1"/>
  <c r="K639" i="1" s="1"/>
  <c r="L639" i="1" s="1"/>
  <c r="M639" i="1" s="1"/>
  <c r="T638" i="1"/>
  <c r="G639" i="1"/>
  <c r="H639" i="1" s="1"/>
  <c r="H638" i="1"/>
  <c r="N638" i="1" s="1"/>
  <c r="P638" i="1" s="1"/>
  <c r="N639" i="1" l="1"/>
  <c r="P639" i="1" s="1"/>
  <c r="T639" i="1"/>
  <c r="S640" i="1"/>
  <c r="J640" i="1"/>
  <c r="K640" i="1" s="1"/>
  <c r="L640" i="1" s="1"/>
  <c r="M640" i="1" s="1"/>
  <c r="Q639" i="1"/>
  <c r="C640" i="1" s="1"/>
  <c r="R640" i="1"/>
  <c r="D640" i="1"/>
  <c r="E640" i="1" s="1"/>
  <c r="F641" i="1" s="1"/>
  <c r="A641" i="1"/>
  <c r="O640" i="1"/>
  <c r="B640" i="1"/>
  <c r="I642" i="1"/>
  <c r="G640" i="1"/>
  <c r="G641" i="1" l="1"/>
  <c r="H641" i="1" s="1"/>
  <c r="T640" i="1"/>
  <c r="R641" i="1"/>
  <c r="S641" i="1"/>
  <c r="J641" i="1"/>
  <c r="K641" i="1" s="1"/>
  <c r="L641" i="1" s="1"/>
  <c r="M641" i="1" s="1"/>
  <c r="Q640" i="1"/>
  <c r="C641" i="1" s="1"/>
  <c r="H640" i="1"/>
  <c r="N640" i="1" s="1"/>
  <c r="P640" i="1" s="1"/>
  <c r="I643" i="1"/>
  <c r="O641" i="1"/>
  <c r="A642" i="1"/>
  <c r="B641" i="1"/>
  <c r="D641" i="1"/>
  <c r="E641" i="1" s="1"/>
  <c r="F642" i="1" s="1"/>
  <c r="G642" i="1" l="1"/>
  <c r="H642" i="1" s="1"/>
  <c r="N641" i="1"/>
  <c r="P641" i="1" s="1"/>
  <c r="O642" i="1"/>
  <c r="A643" i="1"/>
  <c r="D642" i="1"/>
  <c r="E642" i="1" s="1"/>
  <c r="F643" i="1" s="1"/>
  <c r="B642" i="1"/>
  <c r="T641" i="1"/>
  <c r="R642" i="1"/>
  <c r="S642" i="1"/>
  <c r="Q641" i="1"/>
  <c r="C642" i="1" s="1"/>
  <c r="J642" i="1"/>
  <c r="K642" i="1" s="1"/>
  <c r="L642" i="1" s="1"/>
  <c r="M642" i="1" s="1"/>
  <c r="I644" i="1"/>
  <c r="D643" i="1" l="1"/>
  <c r="E643" i="1" s="1"/>
  <c r="F644" i="1" s="1"/>
  <c r="O643" i="1"/>
  <c r="B643" i="1"/>
  <c r="A644" i="1"/>
  <c r="I645" i="1"/>
  <c r="N642" i="1"/>
  <c r="P642" i="1" s="1"/>
  <c r="S643" i="1"/>
  <c r="R643" i="1"/>
  <c r="J643" i="1"/>
  <c r="K643" i="1" s="1"/>
  <c r="L643" i="1" s="1"/>
  <c r="M643" i="1" s="1"/>
  <c r="Q642" i="1"/>
  <c r="C643" i="1" s="1"/>
  <c r="T642" i="1"/>
  <c r="G643" i="1"/>
  <c r="G644" i="1" l="1"/>
  <c r="H644" i="1"/>
  <c r="B644" i="1"/>
  <c r="O644" i="1"/>
  <c r="G645" i="1" s="1"/>
  <c r="A645" i="1"/>
  <c r="D644" i="1"/>
  <c r="E644" i="1" s="1"/>
  <c r="F645" i="1" s="1"/>
  <c r="I646" i="1"/>
  <c r="H643" i="1"/>
  <c r="N643" i="1" s="1"/>
  <c r="P643" i="1" s="1"/>
  <c r="R644" i="1"/>
  <c r="J644" i="1"/>
  <c r="K644" i="1" s="1"/>
  <c r="L644" i="1" s="1"/>
  <c r="M644" i="1" s="1"/>
  <c r="T643" i="1"/>
  <c r="Q643" i="1"/>
  <c r="C644" i="1" s="1"/>
  <c r="S644" i="1"/>
  <c r="N644" i="1" l="1"/>
  <c r="P644" i="1" s="1"/>
  <c r="H645" i="1"/>
  <c r="D645" i="1"/>
  <c r="E645" i="1" s="1"/>
  <c r="F646" i="1" s="1"/>
  <c r="O645" i="1"/>
  <c r="G646" i="1" s="1"/>
  <c r="B645" i="1"/>
  <c r="A646" i="1"/>
  <c r="Q644" i="1"/>
  <c r="C645" i="1" s="1"/>
  <c r="R645" i="1"/>
  <c r="S645" i="1"/>
  <c r="T644" i="1"/>
  <c r="J645" i="1"/>
  <c r="K645" i="1" s="1"/>
  <c r="L645" i="1" s="1"/>
  <c r="M645" i="1" s="1"/>
  <c r="I647" i="1"/>
  <c r="N645" i="1" l="1"/>
  <c r="P645" i="1" s="1"/>
  <c r="H646" i="1"/>
  <c r="Q645" i="1"/>
  <c r="C646" i="1" s="1"/>
  <c r="J646" i="1"/>
  <c r="K646" i="1" s="1"/>
  <c r="L646" i="1" s="1"/>
  <c r="M646" i="1" s="1"/>
  <c r="S646" i="1"/>
  <c r="R646" i="1"/>
  <c r="T645" i="1"/>
  <c r="O646" i="1"/>
  <c r="A647" i="1"/>
  <c r="D646" i="1"/>
  <c r="E646" i="1" s="1"/>
  <c r="F647" i="1" s="1"/>
  <c r="B646" i="1"/>
  <c r="I648" i="1"/>
  <c r="T646" i="1" l="1"/>
  <c r="R647" i="1"/>
  <c r="S647" i="1"/>
  <c r="Q646" i="1"/>
  <c r="C647" i="1" s="1"/>
  <c r="J647" i="1"/>
  <c r="K647" i="1" s="1"/>
  <c r="L647" i="1" s="1"/>
  <c r="M647" i="1" s="1"/>
  <c r="N646" i="1"/>
  <c r="P646" i="1" s="1"/>
  <c r="G647" i="1"/>
  <c r="H647" i="1" s="1"/>
  <c r="I649" i="1"/>
  <c r="O647" i="1"/>
  <c r="B647" i="1"/>
  <c r="A648" i="1"/>
  <c r="D647" i="1"/>
  <c r="E647" i="1" s="1"/>
  <c r="F648" i="1" s="1"/>
  <c r="N647" i="1" l="1"/>
  <c r="P647" i="1" s="1"/>
  <c r="B648" i="1"/>
  <c r="D648" i="1"/>
  <c r="E648" i="1" s="1"/>
  <c r="F649" i="1" s="1"/>
  <c r="O648" i="1"/>
  <c r="A649" i="1"/>
  <c r="I650" i="1"/>
  <c r="T647" i="1"/>
  <c r="J648" i="1"/>
  <c r="K648" i="1" s="1"/>
  <c r="L648" i="1" s="1"/>
  <c r="M648" i="1" s="1"/>
  <c r="R648" i="1"/>
  <c r="S648" i="1"/>
  <c r="Q647" i="1"/>
  <c r="C648" i="1" s="1"/>
  <c r="G648" i="1"/>
  <c r="G649" i="1" l="1"/>
  <c r="H649" i="1" s="1"/>
  <c r="B649" i="1"/>
  <c r="D649" i="1"/>
  <c r="E649" i="1" s="1"/>
  <c r="F650" i="1" s="1"/>
  <c r="A650" i="1"/>
  <c r="O649" i="1"/>
  <c r="I651" i="1"/>
  <c r="S649" i="1"/>
  <c r="Q648" i="1"/>
  <c r="C649" i="1" s="1"/>
  <c r="R649" i="1"/>
  <c r="T648" i="1"/>
  <c r="J649" i="1"/>
  <c r="K649" i="1" s="1"/>
  <c r="L649" i="1" s="1"/>
  <c r="M649" i="1" s="1"/>
  <c r="H648" i="1"/>
  <c r="N648" i="1" s="1"/>
  <c r="P648" i="1" s="1"/>
  <c r="G650" i="1" l="1"/>
  <c r="H650" i="1" s="1"/>
  <c r="N649" i="1"/>
  <c r="P649" i="1" s="1"/>
  <c r="I652" i="1"/>
  <c r="T649" i="1"/>
  <c r="Q649" i="1"/>
  <c r="C650" i="1" s="1"/>
  <c r="S650" i="1"/>
  <c r="R650" i="1"/>
  <c r="J650" i="1"/>
  <c r="K650" i="1" s="1"/>
  <c r="L650" i="1" s="1"/>
  <c r="M650" i="1" s="1"/>
  <c r="A651" i="1"/>
  <c r="D650" i="1"/>
  <c r="E650" i="1" s="1"/>
  <c r="F651" i="1" s="1"/>
  <c r="O650" i="1"/>
  <c r="B650" i="1"/>
  <c r="N650" i="1" l="1"/>
  <c r="P650" i="1" s="1"/>
  <c r="D651" i="1"/>
  <c r="E651" i="1" s="1"/>
  <c r="F652" i="1" s="1"/>
  <c r="A652" i="1"/>
  <c r="O651" i="1"/>
  <c r="B651" i="1"/>
  <c r="R651" i="1"/>
  <c r="S651" i="1"/>
  <c r="T650" i="1"/>
  <c r="J651" i="1"/>
  <c r="K651" i="1" s="1"/>
  <c r="L651" i="1" s="1"/>
  <c r="M651" i="1" s="1"/>
  <c r="Q650" i="1"/>
  <c r="C651" i="1" s="1"/>
  <c r="I653" i="1"/>
  <c r="G651" i="1"/>
  <c r="H651" i="1" s="1"/>
  <c r="N651" i="1" l="1"/>
  <c r="P651" i="1" s="1"/>
  <c r="R652" i="1"/>
  <c r="T651" i="1"/>
  <c r="J652" i="1"/>
  <c r="K652" i="1" s="1"/>
  <c r="L652" i="1" s="1"/>
  <c r="M652" i="1" s="1"/>
  <c r="S652" i="1"/>
  <c r="Q651" i="1"/>
  <c r="C652" i="1" s="1"/>
  <c r="I654" i="1"/>
  <c r="G652" i="1"/>
  <c r="H652" i="1" s="1"/>
  <c r="D652" i="1"/>
  <c r="E652" i="1" s="1"/>
  <c r="F653" i="1" s="1"/>
  <c r="O652" i="1"/>
  <c r="B652" i="1"/>
  <c r="A653" i="1"/>
  <c r="G653" i="1" l="1"/>
  <c r="H653" i="1" s="1"/>
  <c r="N652" i="1"/>
  <c r="P652" i="1" s="1"/>
  <c r="B653" i="1"/>
  <c r="O653" i="1"/>
  <c r="D653" i="1"/>
  <c r="E653" i="1" s="1"/>
  <c r="F654" i="1" s="1"/>
  <c r="A654" i="1"/>
  <c r="R653" i="1"/>
  <c r="J653" i="1"/>
  <c r="K653" i="1" s="1"/>
  <c r="L653" i="1" s="1"/>
  <c r="M653" i="1" s="1"/>
  <c r="Q652" i="1"/>
  <c r="C653" i="1" s="1"/>
  <c r="T652" i="1"/>
  <c r="S653" i="1"/>
  <c r="I655" i="1"/>
  <c r="S654" i="1" l="1"/>
  <c r="T653" i="1"/>
  <c r="J654" i="1"/>
  <c r="K654" i="1" s="1"/>
  <c r="L654" i="1" s="1"/>
  <c r="M654" i="1" s="1"/>
  <c r="R654" i="1"/>
  <c r="Q653" i="1"/>
  <c r="C654" i="1" s="1"/>
  <c r="I656" i="1"/>
  <c r="N653" i="1"/>
  <c r="P653" i="1" s="1"/>
  <c r="A655" i="1"/>
  <c r="D654" i="1"/>
  <c r="E654" i="1" s="1"/>
  <c r="F655" i="1" s="1"/>
  <c r="O654" i="1"/>
  <c r="B654" i="1"/>
  <c r="G654" i="1"/>
  <c r="G655" i="1" l="1"/>
  <c r="H655" i="1" s="1"/>
  <c r="H654" i="1"/>
  <c r="N654" i="1" s="1"/>
  <c r="P654" i="1" s="1"/>
  <c r="A656" i="1"/>
  <c r="D655" i="1"/>
  <c r="E655" i="1" s="1"/>
  <c r="F656" i="1" s="1"/>
  <c r="B655" i="1"/>
  <c r="O655" i="1"/>
  <c r="T654" i="1"/>
  <c r="J655" i="1"/>
  <c r="K655" i="1" s="1"/>
  <c r="L655" i="1" s="1"/>
  <c r="M655" i="1" s="1"/>
  <c r="S655" i="1"/>
  <c r="R655" i="1"/>
  <c r="Q654" i="1"/>
  <c r="C655" i="1" s="1"/>
  <c r="I657" i="1"/>
  <c r="G656" i="1" l="1"/>
  <c r="H656" i="1" s="1"/>
  <c r="N655" i="1"/>
  <c r="P655" i="1" s="1"/>
  <c r="S656" i="1"/>
  <c r="T655" i="1"/>
  <c r="J656" i="1"/>
  <c r="K656" i="1" s="1"/>
  <c r="L656" i="1" s="1"/>
  <c r="M656" i="1" s="1"/>
  <c r="R656" i="1"/>
  <c r="Q655" i="1"/>
  <c r="C656" i="1" s="1"/>
  <c r="D656" i="1"/>
  <c r="E656" i="1" s="1"/>
  <c r="F657" i="1" s="1"/>
  <c r="B656" i="1"/>
  <c r="A657" i="1"/>
  <c r="O656" i="1"/>
  <c r="I658" i="1"/>
  <c r="G657" i="1" l="1"/>
  <c r="H657" i="1" s="1"/>
  <c r="N656" i="1"/>
  <c r="P656" i="1" s="1"/>
  <c r="B657" i="1"/>
  <c r="D657" i="1"/>
  <c r="E657" i="1" s="1"/>
  <c r="F658" i="1" s="1"/>
  <c r="O657" i="1"/>
  <c r="A658" i="1"/>
  <c r="I659" i="1"/>
  <c r="R657" i="1"/>
  <c r="Q656" i="1"/>
  <c r="C657" i="1" s="1"/>
  <c r="J657" i="1"/>
  <c r="K657" i="1" s="1"/>
  <c r="L657" i="1" s="1"/>
  <c r="M657" i="1" s="1"/>
  <c r="T656" i="1"/>
  <c r="S657" i="1"/>
  <c r="I660" i="1" l="1"/>
  <c r="B658" i="1"/>
  <c r="O658" i="1"/>
  <c r="D658" i="1"/>
  <c r="E658" i="1" s="1"/>
  <c r="F659" i="1" s="1"/>
  <c r="A659" i="1"/>
  <c r="Q657" i="1"/>
  <c r="C658" i="1" s="1"/>
  <c r="J658" i="1"/>
  <c r="K658" i="1" s="1"/>
  <c r="L658" i="1" s="1"/>
  <c r="M658" i="1" s="1"/>
  <c r="R658" i="1"/>
  <c r="T657" i="1"/>
  <c r="S658" i="1"/>
  <c r="N657" i="1"/>
  <c r="P657" i="1" s="1"/>
  <c r="G658" i="1"/>
  <c r="G659" i="1" l="1"/>
  <c r="H659" i="1" s="1"/>
  <c r="O659" i="1"/>
  <c r="D659" i="1"/>
  <c r="E659" i="1" s="1"/>
  <c r="F660" i="1" s="1"/>
  <c r="B659" i="1"/>
  <c r="A660" i="1"/>
  <c r="H658" i="1"/>
  <c r="N658" i="1" s="1"/>
  <c r="P658" i="1" s="1"/>
  <c r="T658" i="1"/>
  <c r="R659" i="1"/>
  <c r="J659" i="1"/>
  <c r="K659" i="1" s="1"/>
  <c r="L659" i="1" s="1"/>
  <c r="M659" i="1" s="1"/>
  <c r="Q658" i="1"/>
  <c r="C659" i="1" s="1"/>
  <c r="S659" i="1"/>
  <c r="I661" i="1"/>
  <c r="N659" i="1" l="1"/>
  <c r="P659" i="1" s="1"/>
  <c r="G660" i="1"/>
  <c r="H660" i="1" s="1"/>
  <c r="S660" i="1"/>
  <c r="T659" i="1"/>
  <c r="J660" i="1"/>
  <c r="K660" i="1" s="1"/>
  <c r="L660" i="1" s="1"/>
  <c r="M660" i="1" s="1"/>
  <c r="Q659" i="1"/>
  <c r="C660" i="1" s="1"/>
  <c r="R660" i="1"/>
  <c r="A661" i="1"/>
  <c r="B660" i="1"/>
  <c r="D660" i="1"/>
  <c r="E660" i="1" s="1"/>
  <c r="F661" i="1" s="1"/>
  <c r="O660" i="1"/>
  <c r="I662" i="1"/>
  <c r="N660" i="1" l="1"/>
  <c r="P660" i="1" s="1"/>
  <c r="Q660" i="1"/>
  <c r="C661" i="1" s="1"/>
  <c r="S661" i="1"/>
  <c r="J661" i="1"/>
  <c r="K661" i="1" s="1"/>
  <c r="L661" i="1" s="1"/>
  <c r="M661" i="1" s="1"/>
  <c r="R661" i="1"/>
  <c r="T660" i="1"/>
  <c r="D661" i="1"/>
  <c r="E661" i="1" s="1"/>
  <c r="F662" i="1" s="1"/>
  <c r="B661" i="1"/>
  <c r="A662" i="1"/>
  <c r="O661" i="1"/>
  <c r="I663" i="1"/>
  <c r="G661" i="1"/>
  <c r="H661" i="1" s="1"/>
  <c r="S662" i="1" l="1"/>
  <c r="Q661" i="1"/>
  <c r="C662" i="1" s="1"/>
  <c r="T661" i="1"/>
  <c r="J662" i="1"/>
  <c r="K662" i="1" s="1"/>
  <c r="L662" i="1" s="1"/>
  <c r="M662" i="1" s="1"/>
  <c r="R662" i="1"/>
  <c r="G662" i="1"/>
  <c r="O662" i="1"/>
  <c r="B662" i="1"/>
  <c r="A663" i="1"/>
  <c r="D662" i="1"/>
  <c r="E662" i="1" s="1"/>
  <c r="F663" i="1" s="1"/>
  <c r="N661" i="1"/>
  <c r="P661" i="1" s="1"/>
  <c r="I664" i="1"/>
  <c r="G663" i="1" l="1"/>
  <c r="H663" i="1" s="1"/>
  <c r="D663" i="1"/>
  <c r="E663" i="1" s="1"/>
  <c r="F664" i="1" s="1"/>
  <c r="B663" i="1"/>
  <c r="A664" i="1"/>
  <c r="O663" i="1"/>
  <c r="I665" i="1"/>
  <c r="H662" i="1"/>
  <c r="N662" i="1" s="1"/>
  <c r="P662" i="1" s="1"/>
  <c r="J663" i="1"/>
  <c r="K663" i="1" s="1"/>
  <c r="L663" i="1" s="1"/>
  <c r="M663" i="1" s="1"/>
  <c r="T662" i="1"/>
  <c r="S663" i="1"/>
  <c r="R663" i="1"/>
  <c r="Q662" i="1"/>
  <c r="C663" i="1" s="1"/>
  <c r="R664" i="1" l="1"/>
  <c r="T663" i="1"/>
  <c r="J664" i="1"/>
  <c r="K664" i="1" s="1"/>
  <c r="L664" i="1" s="1"/>
  <c r="M664" i="1" s="1"/>
  <c r="S664" i="1"/>
  <c r="Q663" i="1"/>
  <c r="C664" i="1" s="1"/>
  <c r="A665" i="1"/>
  <c r="D664" i="1"/>
  <c r="E664" i="1" s="1"/>
  <c r="F665" i="1" s="1"/>
  <c r="O664" i="1"/>
  <c r="B664" i="1"/>
  <c r="N663" i="1"/>
  <c r="P663" i="1" s="1"/>
  <c r="I666" i="1"/>
  <c r="G664" i="1"/>
  <c r="G665" i="1" l="1"/>
  <c r="H665" i="1" s="1"/>
  <c r="H664" i="1"/>
  <c r="N664" i="1" s="1"/>
  <c r="P664" i="1" s="1"/>
  <c r="I667" i="1"/>
  <c r="R665" i="1"/>
  <c r="Q664" i="1"/>
  <c r="C665" i="1" s="1"/>
  <c r="S665" i="1"/>
  <c r="J665" i="1"/>
  <c r="K665" i="1" s="1"/>
  <c r="L665" i="1" s="1"/>
  <c r="M665" i="1" s="1"/>
  <c r="T664" i="1"/>
  <c r="A666" i="1"/>
  <c r="D665" i="1"/>
  <c r="E665" i="1" s="1"/>
  <c r="F666" i="1" s="1"/>
  <c r="B665" i="1"/>
  <c r="O665" i="1"/>
  <c r="N665" i="1" l="1"/>
  <c r="P665" i="1" s="1"/>
  <c r="R666" i="1"/>
  <c r="J666" i="1"/>
  <c r="K666" i="1" s="1"/>
  <c r="L666" i="1" s="1"/>
  <c r="M666" i="1" s="1"/>
  <c r="Q665" i="1"/>
  <c r="C666" i="1" s="1"/>
  <c r="T665" i="1"/>
  <c r="S666" i="1"/>
  <c r="B666" i="1"/>
  <c r="O666" i="1"/>
  <c r="D666" i="1"/>
  <c r="E666" i="1" s="1"/>
  <c r="F667" i="1" s="1"/>
  <c r="A667" i="1"/>
  <c r="I668" i="1"/>
  <c r="G666" i="1"/>
  <c r="Q666" i="1" l="1"/>
  <c r="C667" i="1" s="1"/>
  <c r="R667" i="1"/>
  <c r="J667" i="1"/>
  <c r="K667" i="1" s="1"/>
  <c r="L667" i="1" s="1"/>
  <c r="M667" i="1" s="1"/>
  <c r="S667" i="1"/>
  <c r="T666" i="1"/>
  <c r="G667" i="1"/>
  <c r="H667" i="1" s="1"/>
  <c r="I669" i="1"/>
  <c r="H666" i="1"/>
  <c r="N666" i="1" s="1"/>
  <c r="P666" i="1" s="1"/>
  <c r="O667" i="1"/>
  <c r="A668" i="1"/>
  <c r="D667" i="1"/>
  <c r="E667" i="1" s="1"/>
  <c r="F668" i="1" s="1"/>
  <c r="B667" i="1"/>
  <c r="B668" i="1" l="1"/>
  <c r="A669" i="1"/>
  <c r="D668" i="1"/>
  <c r="E668" i="1" s="1"/>
  <c r="F669" i="1" s="1"/>
  <c r="O668" i="1"/>
  <c r="I670" i="1"/>
  <c r="N667" i="1"/>
  <c r="P667" i="1" s="1"/>
  <c r="S668" i="1"/>
  <c r="R668" i="1"/>
  <c r="J668" i="1"/>
  <c r="K668" i="1" s="1"/>
  <c r="L668" i="1" s="1"/>
  <c r="M668" i="1" s="1"/>
  <c r="T667" i="1"/>
  <c r="Q667" i="1"/>
  <c r="C668" i="1" s="1"/>
  <c r="G668" i="1"/>
  <c r="T668" i="1" l="1"/>
  <c r="Q668" i="1"/>
  <c r="C669" i="1" s="1"/>
  <c r="J669" i="1"/>
  <c r="K669" i="1" s="1"/>
  <c r="L669" i="1" s="1"/>
  <c r="M669" i="1" s="1"/>
  <c r="R669" i="1"/>
  <c r="S669" i="1"/>
  <c r="G669" i="1"/>
  <c r="B669" i="1"/>
  <c r="O669" i="1"/>
  <c r="A670" i="1"/>
  <c r="D669" i="1"/>
  <c r="E669" i="1" s="1"/>
  <c r="F670" i="1" s="1"/>
  <c r="H668" i="1"/>
  <c r="N668" i="1" s="1"/>
  <c r="P668" i="1" s="1"/>
  <c r="I671" i="1"/>
  <c r="A671" i="1" l="1"/>
  <c r="O670" i="1"/>
  <c r="B670" i="1"/>
  <c r="D670" i="1"/>
  <c r="E670" i="1" s="1"/>
  <c r="F671" i="1" s="1"/>
  <c r="G670" i="1"/>
  <c r="H670" i="1" s="1"/>
  <c r="I672" i="1"/>
  <c r="Q669" i="1"/>
  <c r="C670" i="1" s="1"/>
  <c r="J670" i="1"/>
  <c r="K670" i="1" s="1"/>
  <c r="L670" i="1" s="1"/>
  <c r="M670" i="1" s="1"/>
  <c r="R670" i="1"/>
  <c r="T669" i="1"/>
  <c r="S670" i="1"/>
  <c r="H669" i="1"/>
  <c r="N669" i="1" s="1"/>
  <c r="P669" i="1" s="1"/>
  <c r="N670" i="1" l="1"/>
  <c r="P670" i="1" s="1"/>
  <c r="I673" i="1"/>
  <c r="Q670" i="1"/>
  <c r="C671" i="1" s="1"/>
  <c r="J671" i="1"/>
  <c r="K671" i="1" s="1"/>
  <c r="L671" i="1" s="1"/>
  <c r="M671" i="1" s="1"/>
  <c r="R671" i="1"/>
  <c r="S671" i="1"/>
  <c r="T670" i="1"/>
  <c r="G671" i="1"/>
  <c r="O671" i="1"/>
  <c r="D671" i="1"/>
  <c r="E671" i="1" s="1"/>
  <c r="F672" i="1" s="1"/>
  <c r="B671" i="1"/>
  <c r="A672" i="1"/>
  <c r="G672" i="1" l="1"/>
  <c r="H672" i="1" s="1"/>
  <c r="H671" i="1"/>
  <c r="N671" i="1" s="1"/>
  <c r="P671" i="1" s="1"/>
  <c r="I674" i="1"/>
  <c r="D672" i="1"/>
  <c r="E672" i="1" s="1"/>
  <c r="F673" i="1" s="1"/>
  <c r="B672" i="1"/>
  <c r="A673" i="1"/>
  <c r="O672" i="1"/>
  <c r="Q671" i="1"/>
  <c r="C672" i="1" s="1"/>
  <c r="J672" i="1"/>
  <c r="K672" i="1" s="1"/>
  <c r="L672" i="1" s="1"/>
  <c r="M672" i="1" s="1"/>
  <c r="T671" i="1"/>
  <c r="R672" i="1"/>
  <c r="S672" i="1"/>
  <c r="G673" i="1" l="1"/>
  <c r="H673" i="1" s="1"/>
  <c r="N672" i="1"/>
  <c r="P672" i="1" s="1"/>
  <c r="I675" i="1"/>
  <c r="Q672" i="1"/>
  <c r="C673" i="1" s="1"/>
  <c r="J673" i="1"/>
  <c r="K673" i="1" s="1"/>
  <c r="L673" i="1" s="1"/>
  <c r="M673" i="1" s="1"/>
  <c r="T672" i="1"/>
  <c r="S673" i="1"/>
  <c r="R673" i="1"/>
  <c r="O673" i="1"/>
  <c r="G674" i="1" s="1"/>
  <c r="D673" i="1"/>
  <c r="E673" i="1" s="1"/>
  <c r="F674" i="1" s="1"/>
  <c r="B673" i="1"/>
  <c r="A674" i="1"/>
  <c r="H674" i="1" l="1"/>
  <c r="N673" i="1"/>
  <c r="P673" i="1" s="1"/>
  <c r="I676" i="1"/>
  <c r="D674" i="1"/>
  <c r="E674" i="1" s="1"/>
  <c r="F675" i="1" s="1"/>
  <c r="O674" i="1"/>
  <c r="B674" i="1"/>
  <c r="A675" i="1"/>
  <c r="S674" i="1"/>
  <c r="R674" i="1"/>
  <c r="J674" i="1"/>
  <c r="K674" i="1" s="1"/>
  <c r="L674" i="1" s="1"/>
  <c r="M674" i="1" s="1"/>
  <c r="T673" i="1"/>
  <c r="Q673" i="1"/>
  <c r="C674" i="1" s="1"/>
  <c r="N674" i="1" l="1"/>
  <c r="P674" i="1" s="1"/>
  <c r="A676" i="1"/>
  <c r="D675" i="1"/>
  <c r="E675" i="1" s="1"/>
  <c r="F676" i="1" s="1"/>
  <c r="O675" i="1"/>
  <c r="B675" i="1"/>
  <c r="S675" i="1"/>
  <c r="J675" i="1"/>
  <c r="K675" i="1" s="1"/>
  <c r="L675" i="1" s="1"/>
  <c r="M675" i="1" s="1"/>
  <c r="R675" i="1"/>
  <c r="T674" i="1"/>
  <c r="Q674" i="1"/>
  <c r="C675" i="1" s="1"/>
  <c r="I677" i="1"/>
  <c r="G675" i="1"/>
  <c r="H675" i="1" s="1"/>
  <c r="G676" i="1" l="1"/>
  <c r="N675" i="1"/>
  <c r="P675" i="1" s="1"/>
  <c r="A677" i="1"/>
  <c r="D676" i="1"/>
  <c r="E676" i="1" s="1"/>
  <c r="F677" i="1" s="1"/>
  <c r="O676" i="1"/>
  <c r="B676" i="1"/>
  <c r="I678" i="1"/>
  <c r="R676" i="1"/>
  <c r="Q675" i="1"/>
  <c r="C676" i="1" s="1"/>
  <c r="J676" i="1"/>
  <c r="K676" i="1" s="1"/>
  <c r="L676" i="1" s="1"/>
  <c r="M676" i="1" s="1"/>
  <c r="S676" i="1"/>
  <c r="T675" i="1"/>
  <c r="A678" i="1" l="1"/>
  <c r="D677" i="1"/>
  <c r="E677" i="1" s="1"/>
  <c r="F678" i="1" s="1"/>
  <c r="O677" i="1"/>
  <c r="B677" i="1"/>
  <c r="G677" i="1"/>
  <c r="I679" i="1"/>
  <c r="Q676" i="1"/>
  <c r="C677" i="1" s="1"/>
  <c r="J677" i="1"/>
  <c r="K677" i="1" s="1"/>
  <c r="L677" i="1" s="1"/>
  <c r="M677" i="1" s="1"/>
  <c r="R677" i="1"/>
  <c r="S677" i="1"/>
  <c r="T676" i="1"/>
  <c r="H676" i="1"/>
  <c r="N676" i="1" s="1"/>
  <c r="P676" i="1" s="1"/>
  <c r="I680" i="1" l="1"/>
  <c r="D678" i="1"/>
  <c r="E678" i="1" s="1"/>
  <c r="F679" i="1" s="1"/>
  <c r="O678" i="1"/>
  <c r="B678" i="1"/>
  <c r="A679" i="1"/>
  <c r="R678" i="1"/>
  <c r="J678" i="1"/>
  <c r="K678" i="1" s="1"/>
  <c r="L678" i="1" s="1"/>
  <c r="M678" i="1" s="1"/>
  <c r="S678" i="1"/>
  <c r="T677" i="1"/>
  <c r="Q677" i="1"/>
  <c r="C678" i="1" s="1"/>
  <c r="G678" i="1"/>
  <c r="H678" i="1" s="1"/>
  <c r="H677" i="1"/>
  <c r="N677" i="1" s="1"/>
  <c r="P677" i="1" s="1"/>
  <c r="N678" i="1" l="1"/>
  <c r="P678" i="1" s="1"/>
  <c r="I681" i="1"/>
  <c r="R679" i="1"/>
  <c r="T678" i="1"/>
  <c r="J679" i="1"/>
  <c r="K679" i="1" s="1"/>
  <c r="L679" i="1" s="1"/>
  <c r="M679" i="1" s="1"/>
  <c r="S679" i="1"/>
  <c r="Q678" i="1"/>
  <c r="C679" i="1" s="1"/>
  <c r="G679" i="1"/>
  <c r="D679" i="1"/>
  <c r="E679" i="1" s="1"/>
  <c r="F680" i="1" s="1"/>
  <c r="O679" i="1"/>
  <c r="B679" i="1"/>
  <c r="A680" i="1"/>
  <c r="G680" i="1" l="1"/>
  <c r="H680" i="1" s="1"/>
  <c r="B680" i="1"/>
  <c r="D680" i="1"/>
  <c r="E680" i="1" s="1"/>
  <c r="F681" i="1" s="1"/>
  <c r="O680" i="1"/>
  <c r="A681" i="1"/>
  <c r="Q679" i="1"/>
  <c r="C680" i="1" s="1"/>
  <c r="J680" i="1"/>
  <c r="K680" i="1" s="1"/>
  <c r="L680" i="1" s="1"/>
  <c r="M680" i="1" s="1"/>
  <c r="T679" i="1"/>
  <c r="R680" i="1"/>
  <c r="S680" i="1"/>
  <c r="I682" i="1"/>
  <c r="H679" i="1"/>
  <c r="N679" i="1" s="1"/>
  <c r="P679" i="1" s="1"/>
  <c r="N680" i="1" l="1"/>
  <c r="P680" i="1" s="1"/>
  <c r="S681" i="1"/>
  <c r="Q680" i="1"/>
  <c r="C681" i="1" s="1"/>
  <c r="J681" i="1"/>
  <c r="K681" i="1" s="1"/>
  <c r="L681" i="1" s="1"/>
  <c r="M681" i="1" s="1"/>
  <c r="T680" i="1"/>
  <c r="R681" i="1"/>
  <c r="G681" i="1"/>
  <c r="H681" i="1" s="1"/>
  <c r="B681" i="1"/>
  <c r="A682" i="1"/>
  <c r="O681" i="1"/>
  <c r="D681" i="1"/>
  <c r="E681" i="1" s="1"/>
  <c r="F682" i="1" s="1"/>
  <c r="I683" i="1"/>
  <c r="N681" i="1" l="1"/>
  <c r="P681" i="1" s="1"/>
  <c r="A683" i="1"/>
  <c r="D682" i="1"/>
  <c r="E682" i="1" s="1"/>
  <c r="F683" i="1" s="1"/>
  <c r="B682" i="1"/>
  <c r="O682" i="1"/>
  <c r="G682" i="1"/>
  <c r="H682" i="1" s="1"/>
  <c r="I684" i="1"/>
  <c r="R682" i="1"/>
  <c r="T681" i="1"/>
  <c r="J682" i="1"/>
  <c r="K682" i="1" s="1"/>
  <c r="L682" i="1" s="1"/>
  <c r="M682" i="1" s="1"/>
  <c r="Q681" i="1"/>
  <c r="C682" i="1" s="1"/>
  <c r="S682" i="1"/>
  <c r="N682" i="1" l="1"/>
  <c r="P682" i="1" s="1"/>
  <c r="Q682" i="1"/>
  <c r="C683" i="1" s="1"/>
  <c r="S683" i="1"/>
  <c r="J683" i="1"/>
  <c r="K683" i="1" s="1"/>
  <c r="L683" i="1" s="1"/>
  <c r="M683" i="1" s="1"/>
  <c r="R683" i="1"/>
  <c r="T682" i="1"/>
  <c r="I685" i="1"/>
  <c r="B683" i="1"/>
  <c r="D683" i="1"/>
  <c r="E683" i="1" s="1"/>
  <c r="F684" i="1" s="1"/>
  <c r="O683" i="1"/>
  <c r="A684" i="1"/>
  <c r="G683" i="1"/>
  <c r="G684" i="1" l="1"/>
  <c r="H684" i="1" s="1"/>
  <c r="H683" i="1"/>
  <c r="N683" i="1" s="1"/>
  <c r="P683" i="1" s="1"/>
  <c r="T683" i="1"/>
  <c r="J684" i="1"/>
  <c r="K684" i="1" s="1"/>
  <c r="L684" i="1" s="1"/>
  <c r="M684" i="1" s="1"/>
  <c r="Q683" i="1"/>
  <c r="C684" i="1" s="1"/>
  <c r="R684" i="1"/>
  <c r="S684" i="1"/>
  <c r="A685" i="1"/>
  <c r="D684" i="1"/>
  <c r="E684" i="1" s="1"/>
  <c r="F685" i="1" s="1"/>
  <c r="O684" i="1"/>
  <c r="B684" i="1"/>
  <c r="I686" i="1"/>
  <c r="G685" i="1" l="1"/>
  <c r="H685" i="1" s="1"/>
  <c r="R685" i="1"/>
  <c r="J685" i="1"/>
  <c r="K685" i="1" s="1"/>
  <c r="L685" i="1" s="1"/>
  <c r="M685" i="1" s="1"/>
  <c r="S685" i="1"/>
  <c r="T684" i="1"/>
  <c r="Q684" i="1"/>
  <c r="C685" i="1" s="1"/>
  <c r="N684" i="1"/>
  <c r="P684" i="1" s="1"/>
  <c r="I687" i="1"/>
  <c r="B685" i="1"/>
  <c r="A686" i="1"/>
  <c r="D685" i="1"/>
  <c r="E685" i="1" s="1"/>
  <c r="F686" i="1" s="1"/>
  <c r="O685" i="1"/>
  <c r="G686" i="1" l="1"/>
  <c r="H686" i="1" s="1"/>
  <c r="N685" i="1"/>
  <c r="P685" i="1" s="1"/>
  <c r="O686" i="1"/>
  <c r="A687" i="1"/>
  <c r="D686" i="1"/>
  <c r="E686" i="1" s="1"/>
  <c r="F687" i="1" s="1"/>
  <c r="B686" i="1"/>
  <c r="S686" i="1"/>
  <c r="T685" i="1"/>
  <c r="J686" i="1"/>
  <c r="K686" i="1" s="1"/>
  <c r="L686" i="1" s="1"/>
  <c r="M686" i="1" s="1"/>
  <c r="Q685" i="1"/>
  <c r="C686" i="1" s="1"/>
  <c r="R686" i="1"/>
  <c r="I688" i="1"/>
  <c r="N686" i="1" l="1"/>
  <c r="P686" i="1" s="1"/>
  <c r="R687" i="1"/>
  <c r="S687" i="1"/>
  <c r="J687" i="1"/>
  <c r="K687" i="1" s="1"/>
  <c r="L687" i="1" s="1"/>
  <c r="M687" i="1" s="1"/>
  <c r="T686" i="1"/>
  <c r="Q686" i="1"/>
  <c r="C687" i="1" s="1"/>
  <c r="D687" i="1"/>
  <c r="E687" i="1" s="1"/>
  <c r="F688" i="1" s="1"/>
  <c r="B687" i="1"/>
  <c r="A688" i="1"/>
  <c r="O687" i="1"/>
  <c r="I689" i="1"/>
  <c r="G687" i="1"/>
  <c r="R688" i="1" l="1"/>
  <c r="T687" i="1"/>
  <c r="J688" i="1"/>
  <c r="K688" i="1" s="1"/>
  <c r="L688" i="1" s="1"/>
  <c r="M688" i="1" s="1"/>
  <c r="Q687" i="1"/>
  <c r="C688" i="1" s="1"/>
  <c r="S688" i="1"/>
  <c r="G688" i="1"/>
  <c r="H688" i="1" s="1"/>
  <c r="I690" i="1"/>
  <c r="O688" i="1"/>
  <c r="B688" i="1"/>
  <c r="A689" i="1"/>
  <c r="D688" i="1"/>
  <c r="E688" i="1" s="1"/>
  <c r="F689" i="1" s="1"/>
  <c r="H687" i="1"/>
  <c r="N687" i="1" s="1"/>
  <c r="P687" i="1" s="1"/>
  <c r="Q688" i="1" l="1"/>
  <c r="C689" i="1" s="1"/>
  <c r="S689" i="1"/>
  <c r="J689" i="1"/>
  <c r="K689" i="1" s="1"/>
  <c r="L689" i="1" s="1"/>
  <c r="M689" i="1" s="1"/>
  <c r="T688" i="1"/>
  <c r="R689" i="1"/>
  <c r="N688" i="1"/>
  <c r="P688" i="1" s="1"/>
  <c r="D689" i="1"/>
  <c r="E689" i="1" s="1"/>
  <c r="F690" i="1" s="1"/>
  <c r="B689" i="1"/>
  <c r="A690" i="1"/>
  <c r="O689" i="1"/>
  <c r="I691" i="1"/>
  <c r="G689" i="1"/>
  <c r="G690" i="1" l="1"/>
  <c r="H690" i="1" s="1"/>
  <c r="A691" i="1"/>
  <c r="D690" i="1"/>
  <c r="E690" i="1" s="1"/>
  <c r="F691" i="1" s="1"/>
  <c r="O690" i="1"/>
  <c r="B690" i="1"/>
  <c r="I692" i="1"/>
  <c r="S690" i="1"/>
  <c r="J690" i="1"/>
  <c r="K690" i="1" s="1"/>
  <c r="L690" i="1" s="1"/>
  <c r="M690" i="1" s="1"/>
  <c r="R690" i="1"/>
  <c r="T689" i="1"/>
  <c r="Q689" i="1"/>
  <c r="C690" i="1" s="1"/>
  <c r="H689" i="1"/>
  <c r="N689" i="1" s="1"/>
  <c r="P689" i="1" s="1"/>
  <c r="D691" i="1" l="1"/>
  <c r="E691" i="1" s="1"/>
  <c r="F692" i="1" s="1"/>
  <c r="B691" i="1"/>
  <c r="A692" i="1"/>
  <c r="O691" i="1"/>
  <c r="I693" i="1"/>
  <c r="S691" i="1"/>
  <c r="J691" i="1"/>
  <c r="K691" i="1" s="1"/>
  <c r="L691" i="1" s="1"/>
  <c r="M691" i="1" s="1"/>
  <c r="T690" i="1"/>
  <c r="R691" i="1"/>
  <c r="Q690" i="1"/>
  <c r="C691" i="1" s="1"/>
  <c r="G691" i="1"/>
  <c r="H691" i="1" s="1"/>
  <c r="N690" i="1"/>
  <c r="P690" i="1" s="1"/>
  <c r="N691" i="1" l="1"/>
  <c r="P691" i="1" s="1"/>
  <c r="T691" i="1"/>
  <c r="J692" i="1"/>
  <c r="K692" i="1" s="1"/>
  <c r="L692" i="1" s="1"/>
  <c r="M692" i="1" s="1"/>
  <c r="R692" i="1"/>
  <c r="S692" i="1"/>
  <c r="Q691" i="1"/>
  <c r="C692" i="1" s="1"/>
  <c r="I694" i="1"/>
  <c r="G692" i="1"/>
  <c r="H692" i="1" s="1"/>
  <c r="O692" i="1"/>
  <c r="B692" i="1"/>
  <c r="A693" i="1"/>
  <c r="D692" i="1"/>
  <c r="E692" i="1" s="1"/>
  <c r="F693" i="1" s="1"/>
  <c r="I695" i="1" l="1"/>
  <c r="Q692" i="1"/>
  <c r="C693" i="1" s="1"/>
  <c r="S693" i="1"/>
  <c r="J693" i="1"/>
  <c r="K693" i="1" s="1"/>
  <c r="L693" i="1" s="1"/>
  <c r="M693" i="1" s="1"/>
  <c r="T692" i="1"/>
  <c r="R693" i="1"/>
  <c r="G693" i="1"/>
  <c r="H693" i="1" s="1"/>
  <c r="N692" i="1"/>
  <c r="P692" i="1" s="1"/>
  <c r="D693" i="1"/>
  <c r="E693" i="1" s="1"/>
  <c r="F694" i="1" s="1"/>
  <c r="O693" i="1"/>
  <c r="B693" i="1"/>
  <c r="A694" i="1"/>
  <c r="I696" i="1" l="1"/>
  <c r="N693" i="1"/>
  <c r="P693" i="1" s="1"/>
  <c r="T693" i="1"/>
  <c r="J694" i="1"/>
  <c r="K694" i="1" s="1"/>
  <c r="L694" i="1" s="1"/>
  <c r="M694" i="1" s="1"/>
  <c r="Q693" i="1"/>
  <c r="C694" i="1" s="1"/>
  <c r="S694" i="1"/>
  <c r="R694" i="1"/>
  <c r="G694" i="1"/>
  <c r="A695" i="1"/>
  <c r="D694" i="1"/>
  <c r="E694" i="1" s="1"/>
  <c r="F695" i="1" s="1"/>
  <c r="B694" i="1"/>
  <c r="O694" i="1"/>
  <c r="G695" i="1" l="1"/>
  <c r="H695" i="1" s="1"/>
  <c r="I697" i="1"/>
  <c r="B695" i="1"/>
  <c r="A696" i="1"/>
  <c r="D695" i="1"/>
  <c r="E695" i="1" s="1"/>
  <c r="F696" i="1" s="1"/>
  <c r="O695" i="1"/>
  <c r="H694" i="1"/>
  <c r="N694" i="1" s="1"/>
  <c r="P694" i="1" s="1"/>
  <c r="S695" i="1"/>
  <c r="T694" i="1"/>
  <c r="Q694" i="1"/>
  <c r="C695" i="1" s="1"/>
  <c r="J695" i="1"/>
  <c r="K695" i="1" s="1"/>
  <c r="L695" i="1" s="1"/>
  <c r="M695" i="1" s="1"/>
  <c r="R695" i="1"/>
  <c r="N695" i="1" l="1"/>
  <c r="P695" i="1" s="1"/>
  <c r="B696" i="1"/>
  <c r="D696" i="1"/>
  <c r="E696" i="1" s="1"/>
  <c r="F697" i="1" s="1"/>
  <c r="A697" i="1"/>
  <c r="O696" i="1"/>
  <c r="I698" i="1"/>
  <c r="G696" i="1"/>
  <c r="R696" i="1"/>
  <c r="S696" i="1"/>
  <c r="Q695" i="1"/>
  <c r="C696" i="1" s="1"/>
  <c r="J696" i="1"/>
  <c r="K696" i="1" s="1"/>
  <c r="L696" i="1" s="1"/>
  <c r="M696" i="1" s="1"/>
  <c r="T695" i="1"/>
  <c r="G697" i="1" l="1"/>
  <c r="H697" i="1" s="1"/>
  <c r="R697" i="1"/>
  <c r="Q696" i="1"/>
  <c r="C697" i="1" s="1"/>
  <c r="J697" i="1"/>
  <c r="K697" i="1" s="1"/>
  <c r="L697" i="1" s="1"/>
  <c r="M697" i="1" s="1"/>
  <c r="S697" i="1"/>
  <c r="T696" i="1"/>
  <c r="I699" i="1"/>
  <c r="B697" i="1"/>
  <c r="A698" i="1"/>
  <c r="D697" i="1"/>
  <c r="E697" i="1" s="1"/>
  <c r="F698" i="1" s="1"/>
  <c r="O697" i="1"/>
  <c r="H696" i="1"/>
  <c r="N696" i="1" s="1"/>
  <c r="P696" i="1" s="1"/>
  <c r="G698" i="1" l="1"/>
  <c r="H698" i="1" s="1"/>
  <c r="N697" i="1"/>
  <c r="P697" i="1" s="1"/>
  <c r="I700" i="1"/>
  <c r="S698" i="1"/>
  <c r="R698" i="1"/>
  <c r="T697" i="1"/>
  <c r="J698" i="1"/>
  <c r="K698" i="1" s="1"/>
  <c r="L698" i="1" s="1"/>
  <c r="M698" i="1" s="1"/>
  <c r="Q697" i="1"/>
  <c r="C698" i="1" s="1"/>
  <c r="D698" i="1"/>
  <c r="E698" i="1" s="1"/>
  <c r="F699" i="1" s="1"/>
  <c r="B698" i="1"/>
  <c r="A699" i="1"/>
  <c r="O698" i="1"/>
  <c r="G699" i="1" l="1"/>
  <c r="H699" i="1" s="1"/>
  <c r="N698" i="1"/>
  <c r="P698" i="1" s="1"/>
  <c r="A700" i="1"/>
  <c r="D699" i="1"/>
  <c r="E699" i="1" s="1"/>
  <c r="F700" i="1" s="1"/>
  <c r="O699" i="1"/>
  <c r="B699" i="1"/>
  <c r="T698" i="1"/>
  <c r="S699" i="1"/>
  <c r="J699" i="1"/>
  <c r="K699" i="1" s="1"/>
  <c r="L699" i="1" s="1"/>
  <c r="M699" i="1" s="1"/>
  <c r="R699" i="1"/>
  <c r="Q698" i="1"/>
  <c r="C699" i="1" s="1"/>
  <c r="I701" i="1"/>
  <c r="I702" i="1" l="1"/>
  <c r="N699" i="1"/>
  <c r="P699" i="1" s="1"/>
  <c r="B700" i="1"/>
  <c r="A701" i="1"/>
  <c r="D700" i="1"/>
  <c r="E700" i="1" s="1"/>
  <c r="F701" i="1" s="1"/>
  <c r="O700" i="1"/>
  <c r="S700" i="1"/>
  <c r="Q699" i="1"/>
  <c r="C700" i="1" s="1"/>
  <c r="R700" i="1"/>
  <c r="J700" i="1"/>
  <c r="K700" i="1" s="1"/>
  <c r="L700" i="1" s="1"/>
  <c r="M700" i="1" s="1"/>
  <c r="T699" i="1"/>
  <c r="G700" i="1"/>
  <c r="G701" i="1" l="1"/>
  <c r="H701" i="1" s="1"/>
  <c r="A702" i="1"/>
  <c r="B701" i="1"/>
  <c r="D701" i="1"/>
  <c r="E701" i="1" s="1"/>
  <c r="F702" i="1" s="1"/>
  <c r="O701" i="1"/>
  <c r="H700" i="1"/>
  <c r="N700" i="1" s="1"/>
  <c r="P700" i="1" s="1"/>
  <c r="I703" i="1"/>
  <c r="T700" i="1"/>
  <c r="J701" i="1"/>
  <c r="K701" i="1" s="1"/>
  <c r="L701" i="1" s="1"/>
  <c r="M701" i="1" s="1"/>
  <c r="R701" i="1"/>
  <c r="Q700" i="1"/>
  <c r="C701" i="1" s="1"/>
  <c r="S701" i="1"/>
  <c r="N701" i="1" l="1"/>
  <c r="P701" i="1" s="1"/>
  <c r="T701" i="1"/>
  <c r="S702" i="1"/>
  <c r="Q701" i="1"/>
  <c r="C702" i="1" s="1"/>
  <c r="J702" i="1"/>
  <c r="K702" i="1" s="1"/>
  <c r="L702" i="1" s="1"/>
  <c r="M702" i="1" s="1"/>
  <c r="R702" i="1"/>
  <c r="G702" i="1"/>
  <c r="I704" i="1"/>
  <c r="B702" i="1"/>
  <c r="D702" i="1"/>
  <c r="E702" i="1" s="1"/>
  <c r="F703" i="1" s="1"/>
  <c r="O702" i="1"/>
  <c r="A703" i="1"/>
  <c r="G703" i="1" l="1"/>
  <c r="B703" i="1"/>
  <c r="A704" i="1"/>
  <c r="D703" i="1"/>
  <c r="E703" i="1" s="1"/>
  <c r="F704" i="1" s="1"/>
  <c r="O703" i="1"/>
  <c r="T702" i="1"/>
  <c r="Q702" i="1"/>
  <c r="C703" i="1" s="1"/>
  <c r="R703" i="1"/>
  <c r="S703" i="1"/>
  <c r="J703" i="1"/>
  <c r="K703" i="1" s="1"/>
  <c r="L703" i="1" s="1"/>
  <c r="M703" i="1" s="1"/>
  <c r="I705" i="1"/>
  <c r="H702" i="1"/>
  <c r="N702" i="1" s="1"/>
  <c r="P702" i="1" s="1"/>
  <c r="I706" i="1" l="1"/>
  <c r="A705" i="1"/>
  <c r="D704" i="1"/>
  <c r="E704" i="1" s="1"/>
  <c r="F705" i="1" s="1"/>
  <c r="O704" i="1"/>
  <c r="B704" i="1"/>
  <c r="G704" i="1"/>
  <c r="S704" i="1"/>
  <c r="Q703" i="1"/>
  <c r="C704" i="1" s="1"/>
  <c r="R704" i="1"/>
  <c r="J704" i="1"/>
  <c r="K704" i="1" s="1"/>
  <c r="L704" i="1" s="1"/>
  <c r="M704" i="1" s="1"/>
  <c r="T703" i="1"/>
  <c r="H703" i="1"/>
  <c r="N703" i="1" s="1"/>
  <c r="P703" i="1" s="1"/>
  <c r="G705" i="1" l="1"/>
  <c r="H705" i="1" s="1"/>
  <c r="T704" i="1"/>
  <c r="S705" i="1"/>
  <c r="R705" i="1"/>
  <c r="J705" i="1"/>
  <c r="K705" i="1" s="1"/>
  <c r="L705" i="1" s="1"/>
  <c r="M705" i="1" s="1"/>
  <c r="Q704" i="1"/>
  <c r="C705" i="1" s="1"/>
  <c r="I707" i="1"/>
  <c r="H704" i="1"/>
  <c r="N704" i="1" s="1"/>
  <c r="P704" i="1" s="1"/>
  <c r="D705" i="1"/>
  <c r="E705" i="1" s="1"/>
  <c r="F706" i="1" s="1"/>
  <c r="O705" i="1"/>
  <c r="B705" i="1"/>
  <c r="A706" i="1"/>
  <c r="N705" i="1" l="1"/>
  <c r="P705" i="1" s="1"/>
  <c r="D706" i="1"/>
  <c r="E706" i="1" s="1"/>
  <c r="F707" i="1" s="1"/>
  <c r="B706" i="1"/>
  <c r="A707" i="1"/>
  <c r="O706" i="1"/>
  <c r="R706" i="1"/>
  <c r="Q705" i="1"/>
  <c r="C706" i="1" s="1"/>
  <c r="T705" i="1"/>
  <c r="J706" i="1"/>
  <c r="K706" i="1" s="1"/>
  <c r="L706" i="1" s="1"/>
  <c r="M706" i="1" s="1"/>
  <c r="S706" i="1"/>
  <c r="G706" i="1"/>
  <c r="I708" i="1"/>
  <c r="I709" i="1" l="1"/>
  <c r="G707" i="1"/>
  <c r="H707" i="1" s="1"/>
  <c r="A708" i="1"/>
  <c r="O707" i="1"/>
  <c r="B707" i="1"/>
  <c r="D707" i="1"/>
  <c r="E707" i="1" s="1"/>
  <c r="F708" i="1" s="1"/>
  <c r="H706" i="1"/>
  <c r="N706" i="1" s="1"/>
  <c r="P706" i="1" s="1"/>
  <c r="T706" i="1"/>
  <c r="S707" i="1"/>
  <c r="Q706" i="1"/>
  <c r="C707" i="1" s="1"/>
  <c r="R707" i="1"/>
  <c r="J707" i="1"/>
  <c r="K707" i="1" s="1"/>
  <c r="L707" i="1" s="1"/>
  <c r="M707" i="1" s="1"/>
  <c r="N707" i="1" l="1"/>
  <c r="P707" i="1" s="1"/>
  <c r="T707" i="1"/>
  <c r="R708" i="1"/>
  <c r="Q707" i="1"/>
  <c r="C708" i="1" s="1"/>
  <c r="J708" i="1"/>
  <c r="K708" i="1" s="1"/>
  <c r="L708" i="1" s="1"/>
  <c r="M708" i="1" s="1"/>
  <c r="S708" i="1"/>
  <c r="I710" i="1"/>
  <c r="O708" i="1"/>
  <c r="D708" i="1"/>
  <c r="E708" i="1" s="1"/>
  <c r="F709" i="1" s="1"/>
  <c r="A709" i="1"/>
  <c r="B708" i="1"/>
  <c r="G708" i="1"/>
  <c r="G709" i="1" l="1"/>
  <c r="H709" i="1" s="1"/>
  <c r="D709" i="1"/>
  <c r="E709" i="1" s="1"/>
  <c r="F710" i="1" s="1"/>
  <c r="O709" i="1"/>
  <c r="B709" i="1"/>
  <c r="A710" i="1"/>
  <c r="R709" i="1"/>
  <c r="T708" i="1"/>
  <c r="Q708" i="1"/>
  <c r="C709" i="1" s="1"/>
  <c r="J709" i="1"/>
  <c r="K709" i="1" s="1"/>
  <c r="L709" i="1" s="1"/>
  <c r="M709" i="1" s="1"/>
  <c r="S709" i="1"/>
  <c r="H708" i="1"/>
  <c r="N708" i="1" s="1"/>
  <c r="P708" i="1" s="1"/>
  <c r="I711" i="1"/>
  <c r="N709" i="1" l="1"/>
  <c r="P709" i="1" s="1"/>
  <c r="S710" i="1"/>
  <c r="Q709" i="1"/>
  <c r="C710" i="1" s="1"/>
  <c r="J710" i="1"/>
  <c r="K710" i="1" s="1"/>
  <c r="L710" i="1" s="1"/>
  <c r="M710" i="1" s="1"/>
  <c r="R710" i="1"/>
  <c r="T709" i="1"/>
  <c r="I712" i="1"/>
  <c r="G710" i="1"/>
  <c r="H710" i="1" s="1"/>
  <c r="O710" i="1"/>
  <c r="B710" i="1"/>
  <c r="A711" i="1"/>
  <c r="D710" i="1"/>
  <c r="E710" i="1" s="1"/>
  <c r="F711" i="1" s="1"/>
  <c r="N710" i="1" l="1"/>
  <c r="P710" i="1" s="1"/>
  <c r="R711" i="1"/>
  <c r="Q710" i="1"/>
  <c r="C711" i="1" s="1"/>
  <c r="T710" i="1"/>
  <c r="J711" i="1"/>
  <c r="K711" i="1" s="1"/>
  <c r="L711" i="1" s="1"/>
  <c r="M711" i="1" s="1"/>
  <c r="S711" i="1"/>
  <c r="O711" i="1"/>
  <c r="A712" i="1"/>
  <c r="D711" i="1"/>
  <c r="E711" i="1" s="1"/>
  <c r="F712" i="1" s="1"/>
  <c r="B711" i="1"/>
  <c r="G711" i="1"/>
  <c r="I713" i="1"/>
  <c r="G712" i="1" l="1"/>
  <c r="H712" i="1" s="1"/>
  <c r="H711" i="1"/>
  <c r="N711" i="1" s="1"/>
  <c r="P711" i="1" s="1"/>
  <c r="R712" i="1"/>
  <c r="T711" i="1"/>
  <c r="Q711" i="1"/>
  <c r="C712" i="1" s="1"/>
  <c r="S712" i="1"/>
  <c r="J712" i="1"/>
  <c r="K712" i="1" s="1"/>
  <c r="L712" i="1" s="1"/>
  <c r="M712" i="1" s="1"/>
  <c r="I714" i="1"/>
  <c r="B712" i="1"/>
  <c r="D712" i="1"/>
  <c r="E712" i="1" s="1"/>
  <c r="F713" i="1" s="1"/>
  <c r="O712" i="1"/>
  <c r="A713" i="1"/>
  <c r="G713" i="1" l="1"/>
  <c r="H713" i="1" s="1"/>
  <c r="N712" i="1"/>
  <c r="P712" i="1" s="1"/>
  <c r="I715" i="1"/>
  <c r="B713" i="1"/>
  <c r="A714" i="1"/>
  <c r="O713" i="1"/>
  <c r="G714" i="1" s="1"/>
  <c r="D713" i="1"/>
  <c r="E713" i="1" s="1"/>
  <c r="F714" i="1" s="1"/>
  <c r="R713" i="1"/>
  <c r="S713" i="1"/>
  <c r="T712" i="1"/>
  <c r="Q712" i="1"/>
  <c r="C713" i="1" s="1"/>
  <c r="J713" i="1"/>
  <c r="K713" i="1" s="1"/>
  <c r="L713" i="1" s="1"/>
  <c r="M713" i="1" s="1"/>
  <c r="N713" i="1" l="1"/>
  <c r="P713" i="1" s="1"/>
  <c r="B714" i="1"/>
  <c r="A715" i="1"/>
  <c r="D714" i="1"/>
  <c r="E714" i="1" s="1"/>
  <c r="F715" i="1" s="1"/>
  <c r="O714" i="1"/>
  <c r="G715" i="1" s="1"/>
  <c r="H714" i="1"/>
  <c r="T713" i="1"/>
  <c r="R714" i="1"/>
  <c r="S714" i="1"/>
  <c r="J714" i="1"/>
  <c r="K714" i="1" s="1"/>
  <c r="L714" i="1" s="1"/>
  <c r="M714" i="1" s="1"/>
  <c r="Q713" i="1"/>
  <c r="C714" i="1" s="1"/>
  <c r="I716" i="1"/>
  <c r="N714" i="1" l="1"/>
  <c r="P714" i="1" s="1"/>
  <c r="H715" i="1"/>
  <c r="Q714" i="1"/>
  <c r="C715" i="1" s="1"/>
  <c r="T714" i="1"/>
  <c r="J715" i="1"/>
  <c r="K715" i="1" s="1"/>
  <c r="L715" i="1" s="1"/>
  <c r="M715" i="1" s="1"/>
  <c r="S715" i="1"/>
  <c r="R715" i="1"/>
  <c r="I717" i="1"/>
  <c r="O715" i="1"/>
  <c r="B715" i="1"/>
  <c r="A716" i="1"/>
  <c r="D715" i="1"/>
  <c r="E715" i="1" s="1"/>
  <c r="F716" i="1" s="1"/>
  <c r="S716" i="1" l="1"/>
  <c r="T715" i="1"/>
  <c r="Q715" i="1"/>
  <c r="C716" i="1" s="1"/>
  <c r="J716" i="1"/>
  <c r="K716" i="1" s="1"/>
  <c r="L716" i="1" s="1"/>
  <c r="M716" i="1" s="1"/>
  <c r="R716" i="1"/>
  <c r="I718" i="1"/>
  <c r="D716" i="1"/>
  <c r="E716" i="1" s="1"/>
  <c r="F717" i="1" s="1"/>
  <c r="O716" i="1"/>
  <c r="B716" i="1"/>
  <c r="A717" i="1"/>
  <c r="G716" i="1"/>
  <c r="N715" i="1"/>
  <c r="P715" i="1" s="1"/>
  <c r="G717" i="1" l="1"/>
  <c r="H717" i="1" s="1"/>
  <c r="Q716" i="1"/>
  <c r="C717" i="1" s="1"/>
  <c r="S717" i="1"/>
  <c r="R717" i="1"/>
  <c r="J717" i="1"/>
  <c r="K717" i="1" s="1"/>
  <c r="L717" i="1" s="1"/>
  <c r="M717" i="1" s="1"/>
  <c r="T716" i="1"/>
  <c r="I719" i="1"/>
  <c r="O717" i="1"/>
  <c r="A718" i="1"/>
  <c r="B717" i="1"/>
  <c r="D717" i="1"/>
  <c r="E717" i="1" s="1"/>
  <c r="F718" i="1" s="1"/>
  <c r="H716" i="1"/>
  <c r="N716" i="1" s="1"/>
  <c r="P716" i="1" s="1"/>
  <c r="G718" i="1" l="1"/>
  <c r="H718" i="1" s="1"/>
  <c r="N717" i="1"/>
  <c r="P717" i="1" s="1"/>
  <c r="O718" i="1"/>
  <c r="A719" i="1"/>
  <c r="D718" i="1"/>
  <c r="E718" i="1" s="1"/>
  <c r="F719" i="1" s="1"/>
  <c r="B718" i="1"/>
  <c r="R718" i="1"/>
  <c r="T717" i="1"/>
  <c r="Q717" i="1"/>
  <c r="C718" i="1" s="1"/>
  <c r="J718" i="1"/>
  <c r="K718" i="1" s="1"/>
  <c r="L718" i="1" s="1"/>
  <c r="M718" i="1" s="1"/>
  <c r="S718" i="1"/>
  <c r="I720" i="1"/>
  <c r="N718" i="1" l="1"/>
  <c r="P718" i="1" s="1"/>
  <c r="D719" i="1"/>
  <c r="E719" i="1" s="1"/>
  <c r="F720" i="1" s="1"/>
  <c r="A720" i="1"/>
  <c r="O719" i="1"/>
  <c r="B719" i="1"/>
  <c r="S719" i="1"/>
  <c r="R719" i="1"/>
  <c r="J719" i="1"/>
  <c r="K719" i="1" s="1"/>
  <c r="L719" i="1" s="1"/>
  <c r="M719" i="1" s="1"/>
  <c r="T718" i="1"/>
  <c r="Q718" i="1"/>
  <c r="C719" i="1" s="1"/>
  <c r="I721" i="1"/>
  <c r="G719" i="1"/>
  <c r="G720" i="1" l="1"/>
  <c r="H720" i="1" s="1"/>
  <c r="H719" i="1"/>
  <c r="N719" i="1" s="1"/>
  <c r="P719" i="1" s="1"/>
  <c r="I722" i="1"/>
  <c r="R720" i="1"/>
  <c r="S720" i="1"/>
  <c r="Q719" i="1"/>
  <c r="C720" i="1" s="1"/>
  <c r="J720" i="1"/>
  <c r="K720" i="1" s="1"/>
  <c r="L720" i="1" s="1"/>
  <c r="M720" i="1" s="1"/>
  <c r="T719" i="1"/>
  <c r="A721" i="1"/>
  <c r="O720" i="1"/>
  <c r="B720" i="1"/>
  <c r="D720" i="1"/>
  <c r="E720" i="1" s="1"/>
  <c r="F721" i="1" s="1"/>
  <c r="N720" i="1" l="1"/>
  <c r="P720" i="1" s="1"/>
  <c r="Q720" i="1"/>
  <c r="C721" i="1" s="1"/>
  <c r="S721" i="1"/>
  <c r="J721" i="1"/>
  <c r="K721" i="1" s="1"/>
  <c r="L721" i="1" s="1"/>
  <c r="M721" i="1" s="1"/>
  <c r="R721" i="1"/>
  <c r="T720" i="1"/>
  <c r="O721" i="1"/>
  <c r="A722" i="1"/>
  <c r="D721" i="1"/>
  <c r="E721" i="1" s="1"/>
  <c r="F722" i="1" s="1"/>
  <c r="B721" i="1"/>
  <c r="I723" i="1"/>
  <c r="G721" i="1"/>
  <c r="G722" i="1" l="1"/>
  <c r="H722" i="1" s="1"/>
  <c r="I724" i="1"/>
  <c r="S722" i="1"/>
  <c r="T721" i="1"/>
  <c r="R722" i="1"/>
  <c r="J722" i="1"/>
  <c r="K722" i="1" s="1"/>
  <c r="L722" i="1" s="1"/>
  <c r="M722" i="1" s="1"/>
  <c r="Q721" i="1"/>
  <c r="C722" i="1" s="1"/>
  <c r="H721" i="1"/>
  <c r="N721" i="1" s="1"/>
  <c r="P721" i="1" s="1"/>
  <c r="B722" i="1"/>
  <c r="A723" i="1"/>
  <c r="O722" i="1"/>
  <c r="D722" i="1"/>
  <c r="E722" i="1" s="1"/>
  <c r="F723" i="1" s="1"/>
  <c r="G723" i="1" l="1"/>
  <c r="H723" i="1" s="1"/>
  <c r="N722" i="1"/>
  <c r="P722" i="1" s="1"/>
  <c r="A724" i="1"/>
  <c r="O723" i="1"/>
  <c r="D723" i="1"/>
  <c r="E723" i="1" s="1"/>
  <c r="F724" i="1" s="1"/>
  <c r="B723" i="1"/>
  <c r="I725" i="1"/>
  <c r="T722" i="1"/>
  <c r="Q722" i="1"/>
  <c r="C723" i="1" s="1"/>
  <c r="R723" i="1"/>
  <c r="J723" i="1"/>
  <c r="K723" i="1" s="1"/>
  <c r="L723" i="1" s="1"/>
  <c r="M723" i="1" s="1"/>
  <c r="S723" i="1"/>
  <c r="N723" i="1" l="1"/>
  <c r="P723" i="1" s="1"/>
  <c r="S724" i="1"/>
  <c r="J724" i="1"/>
  <c r="K724" i="1" s="1"/>
  <c r="L724" i="1" s="1"/>
  <c r="M724" i="1" s="1"/>
  <c r="R724" i="1"/>
  <c r="T723" i="1"/>
  <c r="Q723" i="1"/>
  <c r="C724" i="1" s="1"/>
  <c r="I726" i="1"/>
  <c r="B724" i="1"/>
  <c r="D724" i="1"/>
  <c r="E724" i="1" s="1"/>
  <c r="F725" i="1" s="1"/>
  <c r="O724" i="1"/>
  <c r="A725" i="1"/>
  <c r="G724" i="1"/>
  <c r="T724" i="1" l="1"/>
  <c r="Q724" i="1"/>
  <c r="C725" i="1" s="1"/>
  <c r="R725" i="1"/>
  <c r="J725" i="1"/>
  <c r="K725" i="1" s="1"/>
  <c r="L725" i="1" s="1"/>
  <c r="M725" i="1" s="1"/>
  <c r="S725" i="1"/>
  <c r="I727" i="1"/>
  <c r="G725" i="1"/>
  <c r="H725" i="1" s="1"/>
  <c r="B725" i="1"/>
  <c r="O725" i="1"/>
  <c r="A726" i="1"/>
  <c r="D725" i="1"/>
  <c r="E725" i="1" s="1"/>
  <c r="F726" i="1" s="1"/>
  <c r="H724" i="1"/>
  <c r="N724" i="1" s="1"/>
  <c r="P724" i="1" s="1"/>
  <c r="Q725" i="1" l="1"/>
  <c r="C726" i="1" s="1"/>
  <c r="J726" i="1"/>
  <c r="K726" i="1" s="1"/>
  <c r="L726" i="1" s="1"/>
  <c r="M726" i="1" s="1"/>
  <c r="R726" i="1"/>
  <c r="S726" i="1"/>
  <c r="G726" i="1"/>
  <c r="H726" i="1" s="1"/>
  <c r="I728" i="1"/>
  <c r="O726" i="1"/>
  <c r="D726" i="1"/>
  <c r="E726" i="1" s="1"/>
  <c r="F727" i="1" s="1"/>
  <c r="B726" i="1"/>
  <c r="A727" i="1"/>
  <c r="N725" i="1"/>
  <c r="P725" i="1" s="1"/>
  <c r="T725" i="1" s="1"/>
  <c r="O727" i="1" l="1"/>
  <c r="A728" i="1"/>
  <c r="D727" i="1"/>
  <c r="E727" i="1" s="1"/>
  <c r="F728" i="1" s="1"/>
  <c r="B727" i="1"/>
  <c r="S727" i="1"/>
  <c r="Q726" i="1"/>
  <c r="C727" i="1" s="1"/>
  <c r="R727" i="1"/>
  <c r="J727" i="1"/>
  <c r="K727" i="1" s="1"/>
  <c r="L727" i="1" s="1"/>
  <c r="M727" i="1" s="1"/>
  <c r="T726" i="1"/>
  <c r="I729" i="1"/>
  <c r="G727" i="1"/>
  <c r="N726" i="1"/>
  <c r="P726" i="1" s="1"/>
  <c r="G728" i="1" l="1"/>
  <c r="H728" i="1" s="1"/>
  <c r="I730" i="1"/>
  <c r="O728" i="1"/>
  <c r="B728" i="1"/>
  <c r="D728" i="1"/>
  <c r="E728" i="1" s="1"/>
  <c r="F729" i="1" s="1"/>
  <c r="A729" i="1"/>
  <c r="H727" i="1"/>
  <c r="N727" i="1" s="1"/>
  <c r="P727" i="1" s="1"/>
  <c r="T727" i="1"/>
  <c r="J728" i="1"/>
  <c r="K728" i="1" s="1"/>
  <c r="L728" i="1" s="1"/>
  <c r="M728" i="1" s="1"/>
  <c r="S728" i="1"/>
  <c r="Q727" i="1"/>
  <c r="C728" i="1" s="1"/>
  <c r="R728" i="1"/>
  <c r="G729" i="1" l="1"/>
  <c r="H729" i="1" s="1"/>
  <c r="N728" i="1"/>
  <c r="P728" i="1" s="1"/>
  <c r="I731" i="1"/>
  <c r="B729" i="1"/>
  <c r="D729" i="1"/>
  <c r="E729" i="1" s="1"/>
  <c r="F730" i="1" s="1"/>
  <c r="A730" i="1"/>
  <c r="O729" i="1"/>
  <c r="R729" i="1"/>
  <c r="T728" i="1"/>
  <c r="J729" i="1"/>
  <c r="K729" i="1" s="1"/>
  <c r="L729" i="1" s="1"/>
  <c r="M729" i="1" s="1"/>
  <c r="S729" i="1"/>
  <c r="Q728" i="1"/>
  <c r="C729" i="1" s="1"/>
  <c r="G730" i="1" l="1"/>
  <c r="H730" i="1" s="1"/>
  <c r="N729" i="1"/>
  <c r="P729" i="1" s="1"/>
  <c r="I732" i="1"/>
  <c r="R730" i="1"/>
  <c r="J730" i="1"/>
  <c r="K730" i="1" s="1"/>
  <c r="L730" i="1" s="1"/>
  <c r="M730" i="1" s="1"/>
  <c r="S730" i="1"/>
  <c r="T729" i="1"/>
  <c r="Q729" i="1"/>
  <c r="C730" i="1" s="1"/>
  <c r="D730" i="1"/>
  <c r="E730" i="1" s="1"/>
  <c r="F731" i="1" s="1"/>
  <c r="O730" i="1"/>
  <c r="B730" i="1"/>
  <c r="A731" i="1"/>
  <c r="G731" i="1" l="1"/>
  <c r="H731" i="1" s="1"/>
  <c r="N730" i="1"/>
  <c r="P730" i="1" s="1"/>
  <c r="A732" i="1"/>
  <c r="B731" i="1"/>
  <c r="D731" i="1"/>
  <c r="E731" i="1" s="1"/>
  <c r="F732" i="1" s="1"/>
  <c r="O731" i="1"/>
  <c r="R731" i="1"/>
  <c r="J731" i="1"/>
  <c r="K731" i="1" s="1"/>
  <c r="L731" i="1" s="1"/>
  <c r="M731" i="1" s="1"/>
  <c r="T730" i="1"/>
  <c r="Q730" i="1"/>
  <c r="C731" i="1" s="1"/>
  <c r="S731" i="1"/>
  <c r="I733" i="1"/>
  <c r="O732" i="1" l="1"/>
  <c r="B732" i="1"/>
  <c r="A733" i="1"/>
  <c r="D732" i="1"/>
  <c r="E732" i="1" s="1"/>
  <c r="F733" i="1" s="1"/>
  <c r="R732" i="1"/>
  <c r="Q731" i="1"/>
  <c r="C732" i="1" s="1"/>
  <c r="J732" i="1"/>
  <c r="K732" i="1" s="1"/>
  <c r="L732" i="1" s="1"/>
  <c r="M732" i="1" s="1"/>
  <c r="T731" i="1"/>
  <c r="S732" i="1"/>
  <c r="N731" i="1"/>
  <c r="P731" i="1" s="1"/>
  <c r="I734" i="1"/>
  <c r="G732" i="1"/>
  <c r="G733" i="1" l="1"/>
  <c r="H733" i="1" s="1"/>
  <c r="H732" i="1"/>
  <c r="N732" i="1" s="1"/>
  <c r="P732" i="1" s="1"/>
  <c r="T732" i="1"/>
  <c r="S733" i="1"/>
  <c r="Q732" i="1"/>
  <c r="C733" i="1" s="1"/>
  <c r="J733" i="1"/>
  <c r="K733" i="1" s="1"/>
  <c r="L733" i="1" s="1"/>
  <c r="M733" i="1" s="1"/>
  <c r="R733" i="1"/>
  <c r="I735" i="1"/>
  <c r="B733" i="1"/>
  <c r="A734" i="1"/>
  <c r="O733" i="1"/>
  <c r="D733" i="1"/>
  <c r="E733" i="1" s="1"/>
  <c r="F734" i="1" s="1"/>
  <c r="N733" i="1" l="1"/>
  <c r="P733" i="1" s="1"/>
  <c r="R734" i="1"/>
  <c r="S734" i="1"/>
  <c r="T733" i="1"/>
  <c r="J734" i="1"/>
  <c r="K734" i="1" s="1"/>
  <c r="L734" i="1" s="1"/>
  <c r="M734" i="1" s="1"/>
  <c r="Q733" i="1"/>
  <c r="C734" i="1" s="1"/>
  <c r="G734" i="1"/>
  <c r="A735" i="1"/>
  <c r="O734" i="1"/>
  <c r="D734" i="1"/>
  <c r="E734" i="1" s="1"/>
  <c r="F735" i="1" s="1"/>
  <c r="B734" i="1"/>
  <c r="I736" i="1"/>
  <c r="G735" i="1" l="1"/>
  <c r="H735" i="1" s="1"/>
  <c r="H734" i="1"/>
  <c r="N734" i="1" s="1"/>
  <c r="P734" i="1" s="1"/>
  <c r="I737" i="1"/>
  <c r="T734" i="1"/>
  <c r="J735" i="1"/>
  <c r="K735" i="1" s="1"/>
  <c r="L735" i="1" s="1"/>
  <c r="M735" i="1" s="1"/>
  <c r="S735" i="1"/>
  <c r="R735" i="1"/>
  <c r="Q734" i="1"/>
  <c r="C735" i="1" s="1"/>
  <c r="O735" i="1"/>
  <c r="B735" i="1"/>
  <c r="A736" i="1"/>
  <c r="D735" i="1"/>
  <c r="E735" i="1" s="1"/>
  <c r="F736" i="1" s="1"/>
  <c r="G736" i="1" l="1"/>
  <c r="H736" i="1" s="1"/>
  <c r="N735" i="1"/>
  <c r="P735" i="1" s="1"/>
  <c r="A737" i="1"/>
  <c r="O736" i="1"/>
  <c r="B736" i="1"/>
  <c r="D736" i="1"/>
  <c r="E736" i="1" s="1"/>
  <c r="F737" i="1" s="1"/>
  <c r="T735" i="1"/>
  <c r="R736" i="1"/>
  <c r="Q735" i="1"/>
  <c r="C736" i="1" s="1"/>
  <c r="J736" i="1"/>
  <c r="K736" i="1" s="1"/>
  <c r="L736" i="1" s="1"/>
  <c r="M736" i="1" s="1"/>
  <c r="S736" i="1"/>
  <c r="I738" i="1"/>
  <c r="N736" i="1" l="1"/>
  <c r="P736" i="1" s="1"/>
  <c r="I739" i="1"/>
  <c r="S737" i="1"/>
  <c r="T736" i="1"/>
  <c r="J737" i="1"/>
  <c r="K737" i="1" s="1"/>
  <c r="L737" i="1" s="1"/>
  <c r="M737" i="1" s="1"/>
  <c r="Q736" i="1"/>
  <c r="C737" i="1" s="1"/>
  <c r="R737" i="1"/>
  <c r="G737" i="1"/>
  <c r="A738" i="1"/>
  <c r="D737" i="1"/>
  <c r="E737" i="1" s="1"/>
  <c r="F738" i="1" s="1"/>
  <c r="O737" i="1"/>
  <c r="B737" i="1"/>
  <c r="I740" i="1" l="1"/>
  <c r="A739" i="1"/>
  <c r="D738" i="1"/>
  <c r="E738" i="1" s="1"/>
  <c r="F739" i="1" s="1"/>
  <c r="B738" i="1"/>
  <c r="O738" i="1"/>
  <c r="G738" i="1"/>
  <c r="H738" i="1" s="1"/>
  <c r="T737" i="1"/>
  <c r="Q737" i="1"/>
  <c r="C738" i="1" s="1"/>
  <c r="S738" i="1"/>
  <c r="R738" i="1"/>
  <c r="J738" i="1"/>
  <c r="K738" i="1" s="1"/>
  <c r="L738" i="1" s="1"/>
  <c r="M738" i="1" s="1"/>
  <c r="H737" i="1"/>
  <c r="N737" i="1" s="1"/>
  <c r="P737" i="1" s="1"/>
  <c r="N738" i="1" l="1"/>
  <c r="P738" i="1" s="1"/>
  <c r="R739" i="1"/>
  <c r="S739" i="1"/>
  <c r="T738" i="1"/>
  <c r="Q738" i="1"/>
  <c r="C739" i="1" s="1"/>
  <c r="J739" i="1"/>
  <c r="K739" i="1" s="1"/>
  <c r="L739" i="1" s="1"/>
  <c r="M739" i="1" s="1"/>
  <c r="I741" i="1"/>
  <c r="G739" i="1"/>
  <c r="O739" i="1"/>
  <c r="A740" i="1"/>
  <c r="D739" i="1"/>
  <c r="E739" i="1" s="1"/>
  <c r="F740" i="1" s="1"/>
  <c r="B739" i="1"/>
  <c r="A741" i="1" l="1"/>
  <c r="O740" i="1"/>
  <c r="B740" i="1"/>
  <c r="D740" i="1"/>
  <c r="E740" i="1" s="1"/>
  <c r="F741" i="1" s="1"/>
  <c r="I742" i="1"/>
  <c r="T739" i="1"/>
  <c r="Q739" i="1"/>
  <c r="C740" i="1" s="1"/>
  <c r="R740" i="1"/>
  <c r="S740" i="1"/>
  <c r="J740" i="1"/>
  <c r="K740" i="1" s="1"/>
  <c r="L740" i="1" s="1"/>
  <c r="M740" i="1" s="1"/>
  <c r="G740" i="1"/>
  <c r="H739" i="1"/>
  <c r="N739" i="1" s="1"/>
  <c r="P739" i="1" s="1"/>
  <c r="G741" i="1" l="1"/>
  <c r="H741" i="1" s="1"/>
  <c r="I743" i="1"/>
  <c r="S741" i="1"/>
  <c r="R741" i="1"/>
  <c r="Q740" i="1"/>
  <c r="C741" i="1" s="1"/>
  <c r="T740" i="1"/>
  <c r="J741" i="1"/>
  <c r="K741" i="1" s="1"/>
  <c r="L741" i="1" s="1"/>
  <c r="M741" i="1" s="1"/>
  <c r="A742" i="1"/>
  <c r="B741" i="1"/>
  <c r="D741" i="1"/>
  <c r="E741" i="1" s="1"/>
  <c r="F742" i="1" s="1"/>
  <c r="O741" i="1"/>
  <c r="H740" i="1"/>
  <c r="N740" i="1" s="1"/>
  <c r="P740" i="1" s="1"/>
  <c r="G742" i="1" l="1"/>
  <c r="H742" i="1" s="1"/>
  <c r="O742" i="1"/>
  <c r="G743" i="1" s="1"/>
  <c r="D742" i="1"/>
  <c r="E742" i="1" s="1"/>
  <c r="F743" i="1" s="1"/>
  <c r="B742" i="1"/>
  <c r="A743" i="1"/>
  <c r="I744" i="1"/>
  <c r="Q741" i="1"/>
  <c r="T741" i="1"/>
  <c r="J742" i="1"/>
  <c r="K742" i="1" s="1"/>
  <c r="L742" i="1" s="1"/>
  <c r="S742" i="1"/>
  <c r="R742" i="1"/>
  <c r="N741" i="1"/>
  <c r="M742" i="1" l="1"/>
  <c r="B743" i="1"/>
  <c r="A744" i="1"/>
  <c r="D743" i="1"/>
  <c r="E743" i="1" s="1"/>
  <c r="F744" i="1" s="1"/>
  <c r="O743" i="1"/>
  <c r="G744" i="1" s="1"/>
  <c r="Q742" i="1"/>
  <c r="R743" i="1"/>
  <c r="S743" i="1"/>
  <c r="T742" i="1"/>
  <c r="J743" i="1"/>
  <c r="K743" i="1" s="1"/>
  <c r="L743" i="1" s="1"/>
  <c r="M743" i="1" s="1"/>
  <c r="H743" i="1"/>
  <c r="P741" i="1"/>
  <c r="I745" i="1"/>
  <c r="C742" i="1"/>
  <c r="H744" i="1" l="1"/>
  <c r="N743" i="1"/>
  <c r="Q743" i="1"/>
  <c r="T743" i="1"/>
  <c r="J744" i="1"/>
  <c r="K744" i="1" s="1"/>
  <c r="L744" i="1" s="1"/>
  <c r="M744" i="1" s="1"/>
  <c r="S744" i="1"/>
  <c r="R744" i="1"/>
  <c r="I746" i="1"/>
  <c r="C743" i="1"/>
  <c r="D744" i="1"/>
  <c r="E744" i="1" s="1"/>
  <c r="F745" i="1" s="1"/>
  <c r="O744" i="1"/>
  <c r="B744" i="1"/>
  <c r="A745" i="1"/>
  <c r="N742" i="1"/>
  <c r="N744" i="1" l="1"/>
  <c r="C744" i="1"/>
  <c r="J745" i="1"/>
  <c r="K745" i="1" s="1"/>
  <c r="L745" i="1" s="1"/>
  <c r="M745" i="1" s="1"/>
  <c r="T744" i="1"/>
  <c r="R745" i="1"/>
  <c r="Q744" i="1"/>
  <c r="S745" i="1"/>
  <c r="G745" i="1"/>
  <c r="I747" i="1"/>
  <c r="O745" i="1"/>
  <c r="D745" i="1"/>
  <c r="E745" i="1" s="1"/>
  <c r="F746" i="1" s="1"/>
  <c r="B745" i="1"/>
  <c r="A746" i="1"/>
  <c r="P742" i="1"/>
  <c r="P743" i="1"/>
  <c r="C745" i="1" l="1"/>
  <c r="P744" i="1"/>
  <c r="G746" i="1"/>
  <c r="H746" i="1" s="1"/>
  <c r="I748" i="1"/>
  <c r="H745" i="1"/>
  <c r="N745" i="1" s="1"/>
  <c r="O746" i="1"/>
  <c r="B746" i="1"/>
  <c r="D746" i="1"/>
  <c r="E746" i="1" s="1"/>
  <c r="F747" i="1" s="1"/>
  <c r="A747" i="1"/>
  <c r="Q745" i="1"/>
  <c r="J746" i="1"/>
  <c r="K746" i="1" s="1"/>
  <c r="L746" i="1" s="1"/>
  <c r="M746" i="1" s="1"/>
  <c r="T745" i="1"/>
  <c r="R746" i="1"/>
  <c r="S746" i="1"/>
  <c r="P745" i="1" l="1"/>
  <c r="C746" i="1"/>
  <c r="N746" i="1"/>
  <c r="P746" i="1" s="1"/>
  <c r="D747" i="1"/>
  <c r="E747" i="1" s="1"/>
  <c r="F748" i="1" s="1"/>
  <c r="A748" i="1"/>
  <c r="O747" i="1"/>
  <c r="B747" i="1"/>
  <c r="J747" i="1"/>
  <c r="K747" i="1" s="1"/>
  <c r="L747" i="1" s="1"/>
  <c r="M747" i="1" s="1"/>
  <c r="S747" i="1"/>
  <c r="T746" i="1"/>
  <c r="R747" i="1"/>
  <c r="Q746" i="1"/>
  <c r="C747" i="1" s="1"/>
  <c r="G747" i="1"/>
  <c r="I749" i="1"/>
  <c r="G748" i="1" l="1"/>
  <c r="H748" i="1" s="1"/>
  <c r="I750" i="1"/>
  <c r="O748" i="1"/>
  <c r="A749" i="1"/>
  <c r="B748" i="1"/>
  <c r="D748" i="1"/>
  <c r="E748" i="1" s="1"/>
  <c r="F749" i="1" s="1"/>
  <c r="H747" i="1"/>
  <c r="N747" i="1" s="1"/>
  <c r="P747" i="1" s="1"/>
  <c r="T747" i="1"/>
  <c r="J748" i="1"/>
  <c r="K748" i="1" s="1"/>
  <c r="L748" i="1" s="1"/>
  <c r="M748" i="1" s="1"/>
  <c r="S748" i="1"/>
  <c r="Q747" i="1"/>
  <c r="C748" i="1" s="1"/>
  <c r="R748" i="1"/>
  <c r="G749" i="1" l="1"/>
  <c r="H749" i="1" s="1"/>
  <c r="N748" i="1"/>
  <c r="P748" i="1" s="1"/>
  <c r="A750" i="1"/>
  <c r="D749" i="1"/>
  <c r="E749" i="1" s="1"/>
  <c r="F750" i="1" s="1"/>
  <c r="O749" i="1"/>
  <c r="B749" i="1"/>
  <c r="Q748" i="1"/>
  <c r="C749" i="1" s="1"/>
  <c r="R749" i="1"/>
  <c r="S749" i="1"/>
  <c r="J749" i="1"/>
  <c r="K749" i="1" s="1"/>
  <c r="L749" i="1" s="1"/>
  <c r="M749" i="1" s="1"/>
  <c r="T748" i="1"/>
  <c r="I751" i="1"/>
  <c r="N749" i="1" l="1"/>
  <c r="P749" i="1" s="1"/>
  <c r="R750" i="1"/>
  <c r="T749" i="1"/>
  <c r="J750" i="1"/>
  <c r="K750" i="1" s="1"/>
  <c r="L750" i="1" s="1"/>
  <c r="M750" i="1" s="1"/>
  <c r="S750" i="1"/>
  <c r="Q749" i="1"/>
  <c r="C750" i="1" s="1"/>
  <c r="G750" i="1"/>
  <c r="I752" i="1"/>
  <c r="A751" i="1"/>
  <c r="D750" i="1"/>
  <c r="E750" i="1" s="1"/>
  <c r="F751" i="1" s="1"/>
  <c r="O750" i="1"/>
  <c r="B750" i="1"/>
  <c r="G751" i="1" l="1"/>
  <c r="H751" i="1" s="1"/>
  <c r="I753" i="1"/>
  <c r="S751" i="1"/>
  <c r="R751" i="1"/>
  <c r="J751" i="1"/>
  <c r="K751" i="1" s="1"/>
  <c r="L751" i="1" s="1"/>
  <c r="M751" i="1" s="1"/>
  <c r="T750" i="1"/>
  <c r="Q750" i="1"/>
  <c r="C751" i="1" s="1"/>
  <c r="A752" i="1"/>
  <c r="B751" i="1"/>
  <c r="D751" i="1"/>
  <c r="E751" i="1" s="1"/>
  <c r="F752" i="1" s="1"/>
  <c r="O751" i="1"/>
  <c r="H750" i="1"/>
  <c r="N750" i="1" s="1"/>
  <c r="P750" i="1" s="1"/>
  <c r="I754" i="1" l="1"/>
  <c r="N751" i="1"/>
  <c r="P751" i="1" s="1"/>
  <c r="G752" i="1"/>
  <c r="H752" i="1" s="1"/>
  <c r="R752" i="1"/>
  <c r="S752" i="1"/>
  <c r="Q751" i="1"/>
  <c r="C752" i="1" s="1"/>
  <c r="T751" i="1"/>
  <c r="J752" i="1"/>
  <c r="K752" i="1" s="1"/>
  <c r="L752" i="1" s="1"/>
  <c r="M752" i="1" s="1"/>
  <c r="O752" i="1"/>
  <c r="A753" i="1"/>
  <c r="B752" i="1"/>
  <c r="D752" i="1"/>
  <c r="E752" i="1" s="1"/>
  <c r="F753" i="1" s="1"/>
  <c r="N752" i="1" l="1"/>
  <c r="P752" i="1" s="1"/>
  <c r="O753" i="1"/>
  <c r="D753" i="1"/>
  <c r="E753" i="1" s="1"/>
  <c r="F754" i="1" s="1"/>
  <c r="A754" i="1"/>
  <c r="B753" i="1"/>
  <c r="S753" i="1"/>
  <c r="T752" i="1"/>
  <c r="R753" i="1"/>
  <c r="J753" i="1"/>
  <c r="K753" i="1" s="1"/>
  <c r="L753" i="1" s="1"/>
  <c r="M753" i="1" s="1"/>
  <c r="Q752" i="1"/>
  <c r="C753" i="1" s="1"/>
  <c r="I755" i="1"/>
  <c r="G753" i="1"/>
  <c r="G754" i="1" l="1"/>
  <c r="H754" i="1" s="1"/>
  <c r="T753" i="1"/>
  <c r="S754" i="1"/>
  <c r="J754" i="1"/>
  <c r="K754" i="1" s="1"/>
  <c r="L754" i="1" s="1"/>
  <c r="M754" i="1" s="1"/>
  <c r="R754" i="1"/>
  <c r="Q753" i="1"/>
  <c r="C754" i="1" s="1"/>
  <c r="I756" i="1"/>
  <c r="H753" i="1"/>
  <c r="N753" i="1" s="1"/>
  <c r="P753" i="1" s="1"/>
  <c r="B754" i="1"/>
  <c r="O754" i="1"/>
  <c r="A755" i="1"/>
  <c r="D754" i="1"/>
  <c r="E754" i="1" s="1"/>
  <c r="F755" i="1" s="1"/>
  <c r="N754" i="1" l="1"/>
  <c r="P754" i="1" s="1"/>
  <c r="I757" i="1"/>
  <c r="T754" i="1"/>
  <c r="R755" i="1"/>
  <c r="J755" i="1"/>
  <c r="K755" i="1" s="1"/>
  <c r="L755" i="1" s="1"/>
  <c r="M755" i="1" s="1"/>
  <c r="S755" i="1"/>
  <c r="Q754" i="1"/>
  <c r="C755" i="1" s="1"/>
  <c r="D755" i="1"/>
  <c r="E755" i="1" s="1"/>
  <c r="F756" i="1" s="1"/>
  <c r="B755" i="1"/>
  <c r="O755" i="1"/>
  <c r="A756" i="1"/>
  <c r="G755" i="1"/>
  <c r="H755" i="1" s="1"/>
  <c r="G756" i="1" l="1"/>
  <c r="H756" i="1" s="1"/>
  <c r="I758" i="1"/>
  <c r="A757" i="1"/>
  <c r="D756" i="1"/>
  <c r="E756" i="1" s="1"/>
  <c r="F757" i="1" s="1"/>
  <c r="O756" i="1"/>
  <c r="B756" i="1"/>
  <c r="N755" i="1"/>
  <c r="P755" i="1" s="1"/>
  <c r="T755" i="1"/>
  <c r="S756" i="1"/>
  <c r="Q755" i="1"/>
  <c r="C756" i="1" s="1"/>
  <c r="R756" i="1"/>
  <c r="J756" i="1"/>
  <c r="K756" i="1" s="1"/>
  <c r="L756" i="1" s="1"/>
  <c r="M756" i="1" s="1"/>
  <c r="G757" i="1" l="1"/>
  <c r="H757" i="1" s="1"/>
  <c r="N756" i="1"/>
  <c r="P756" i="1" s="1"/>
  <c r="D757" i="1"/>
  <c r="E757" i="1" s="1"/>
  <c r="F758" i="1" s="1"/>
  <c r="A758" i="1"/>
  <c r="B757" i="1"/>
  <c r="O757" i="1"/>
  <c r="I759" i="1"/>
  <c r="R757" i="1"/>
  <c r="Q756" i="1"/>
  <c r="C757" i="1" s="1"/>
  <c r="S757" i="1"/>
  <c r="J757" i="1"/>
  <c r="K757" i="1" s="1"/>
  <c r="L757" i="1" s="1"/>
  <c r="M757" i="1" s="1"/>
  <c r="T756" i="1"/>
  <c r="N757" i="1" l="1"/>
  <c r="P757" i="1" s="1"/>
  <c r="Q757" i="1"/>
  <c r="C758" i="1" s="1"/>
  <c r="S758" i="1"/>
  <c r="J758" i="1"/>
  <c r="K758" i="1" s="1"/>
  <c r="L758" i="1" s="1"/>
  <c r="M758" i="1" s="1"/>
  <c r="R758" i="1"/>
  <c r="T757" i="1"/>
  <c r="G758" i="1"/>
  <c r="H758" i="1" s="1"/>
  <c r="I760" i="1"/>
  <c r="D758" i="1"/>
  <c r="E758" i="1" s="1"/>
  <c r="F759" i="1" s="1"/>
  <c r="B758" i="1"/>
  <c r="O758" i="1"/>
  <c r="A759" i="1"/>
  <c r="N758" i="1" l="1"/>
  <c r="P758" i="1" s="1"/>
  <c r="O759" i="1"/>
  <c r="B759" i="1"/>
  <c r="A760" i="1"/>
  <c r="D759" i="1"/>
  <c r="E759" i="1" s="1"/>
  <c r="F760" i="1" s="1"/>
  <c r="S759" i="1"/>
  <c r="T758" i="1"/>
  <c r="R759" i="1"/>
  <c r="J759" i="1"/>
  <c r="K759" i="1" s="1"/>
  <c r="L759" i="1" s="1"/>
  <c r="M759" i="1" s="1"/>
  <c r="Q758" i="1"/>
  <c r="C759" i="1" s="1"/>
  <c r="I761" i="1"/>
  <c r="G759" i="1"/>
  <c r="G760" i="1" s="1"/>
  <c r="H760" i="1" l="1"/>
  <c r="Q759" i="1"/>
  <c r="C760" i="1" s="1"/>
  <c r="S760" i="1"/>
  <c r="J760" i="1"/>
  <c r="K760" i="1" s="1"/>
  <c r="L760" i="1" s="1"/>
  <c r="M760" i="1" s="1"/>
  <c r="T759" i="1"/>
  <c r="R760" i="1"/>
  <c r="I762" i="1"/>
  <c r="H759" i="1"/>
  <c r="N759" i="1" s="1"/>
  <c r="P759" i="1" s="1"/>
  <c r="D760" i="1"/>
  <c r="E760" i="1" s="1"/>
  <c r="F761" i="1" s="1"/>
  <c r="A761" i="1"/>
  <c r="B760" i="1"/>
  <c r="O760" i="1"/>
  <c r="N760" i="1" l="1"/>
  <c r="P760" i="1" s="1"/>
  <c r="I763" i="1"/>
  <c r="A762" i="1"/>
  <c r="B761" i="1"/>
  <c r="D761" i="1"/>
  <c r="E761" i="1" s="1"/>
  <c r="F762" i="1" s="1"/>
  <c r="O761" i="1"/>
  <c r="R761" i="1"/>
  <c r="Q760" i="1"/>
  <c r="C761" i="1" s="1"/>
  <c r="T760" i="1"/>
  <c r="J761" i="1"/>
  <c r="K761" i="1" s="1"/>
  <c r="L761" i="1" s="1"/>
  <c r="M761" i="1" s="1"/>
  <c r="S761" i="1"/>
  <c r="G761" i="1"/>
  <c r="G762" i="1" l="1"/>
  <c r="H762" i="1" s="1"/>
  <c r="Q761" i="1"/>
  <c r="C762" i="1" s="1"/>
  <c r="R762" i="1"/>
  <c r="J762" i="1"/>
  <c r="K762" i="1" s="1"/>
  <c r="L762" i="1" s="1"/>
  <c r="M762" i="1" s="1"/>
  <c r="S762" i="1"/>
  <c r="T761" i="1"/>
  <c r="H761" i="1"/>
  <c r="N761" i="1" s="1"/>
  <c r="P761" i="1" s="1"/>
  <c r="I764" i="1"/>
  <c r="O762" i="1"/>
  <c r="D762" i="1"/>
  <c r="E762" i="1" s="1"/>
  <c r="F763" i="1" s="1"/>
  <c r="A763" i="1"/>
  <c r="B762" i="1"/>
  <c r="G763" i="1" l="1"/>
  <c r="H763" i="1" s="1"/>
  <c r="N762" i="1"/>
  <c r="P762" i="1" s="1"/>
  <c r="O763" i="1"/>
  <c r="B763" i="1"/>
  <c r="A764" i="1"/>
  <c r="D763" i="1"/>
  <c r="E763" i="1" s="1"/>
  <c r="F764" i="1" s="1"/>
  <c r="I765" i="1"/>
  <c r="T762" i="1"/>
  <c r="S763" i="1"/>
  <c r="R763" i="1"/>
  <c r="J763" i="1"/>
  <c r="K763" i="1" s="1"/>
  <c r="L763" i="1" s="1"/>
  <c r="M763" i="1" s="1"/>
  <c r="Q762" i="1"/>
  <c r="C763" i="1" s="1"/>
  <c r="G764" i="1" l="1"/>
  <c r="H764" i="1" s="1"/>
  <c r="N763" i="1"/>
  <c r="P763" i="1" s="1"/>
  <c r="A765" i="1"/>
  <c r="B764" i="1"/>
  <c r="O764" i="1"/>
  <c r="D764" i="1"/>
  <c r="E764" i="1" s="1"/>
  <c r="F765" i="1" s="1"/>
  <c r="I766" i="1"/>
  <c r="R764" i="1"/>
  <c r="Q763" i="1"/>
  <c r="C764" i="1" s="1"/>
  <c r="S764" i="1"/>
  <c r="J764" i="1"/>
  <c r="K764" i="1" s="1"/>
  <c r="L764" i="1" s="1"/>
  <c r="M764" i="1" s="1"/>
  <c r="T763" i="1"/>
  <c r="T764" i="1" l="1"/>
  <c r="S765" i="1"/>
  <c r="Q764" i="1"/>
  <c r="C765" i="1" s="1"/>
  <c r="R765" i="1"/>
  <c r="J765" i="1"/>
  <c r="K765" i="1" s="1"/>
  <c r="L765" i="1" s="1"/>
  <c r="M765" i="1" s="1"/>
  <c r="G765" i="1"/>
  <c r="H765" i="1" s="1"/>
  <c r="N764" i="1"/>
  <c r="P764" i="1" s="1"/>
  <c r="A766" i="1"/>
  <c r="B765" i="1"/>
  <c r="O765" i="1"/>
  <c r="D765" i="1"/>
  <c r="E765" i="1" s="1"/>
  <c r="F766" i="1" s="1"/>
  <c r="I767" i="1"/>
  <c r="N765" i="1" l="1"/>
  <c r="P765" i="1" s="1"/>
  <c r="G766" i="1"/>
  <c r="H766" i="1" s="1"/>
  <c r="O766" i="1"/>
  <c r="B766" i="1"/>
  <c r="D766" i="1"/>
  <c r="E766" i="1" s="1"/>
  <c r="F767" i="1" s="1"/>
  <c r="A767" i="1"/>
  <c r="I768" i="1"/>
  <c r="R766" i="1"/>
  <c r="S766" i="1"/>
  <c r="T765" i="1"/>
  <c r="Q765" i="1"/>
  <c r="C766" i="1" s="1"/>
  <c r="J766" i="1"/>
  <c r="K766" i="1" s="1"/>
  <c r="L766" i="1" s="1"/>
  <c r="M766" i="1" s="1"/>
  <c r="N766" i="1" l="1"/>
  <c r="P766" i="1" s="1"/>
  <c r="G767" i="1"/>
  <c r="I769" i="1"/>
  <c r="A768" i="1"/>
  <c r="B767" i="1"/>
  <c r="D767" i="1"/>
  <c r="E767" i="1" s="1"/>
  <c r="F768" i="1" s="1"/>
  <c r="O767" i="1"/>
  <c r="Q766" i="1"/>
  <c r="C767" i="1" s="1"/>
  <c r="R767" i="1"/>
  <c r="T766" i="1"/>
  <c r="J767" i="1"/>
  <c r="K767" i="1" s="1"/>
  <c r="L767" i="1" s="1"/>
  <c r="M767" i="1" s="1"/>
  <c r="S767" i="1"/>
  <c r="G768" i="1" l="1"/>
  <c r="I770" i="1"/>
  <c r="H767" i="1"/>
  <c r="N767" i="1" s="1"/>
  <c r="P767" i="1" s="1"/>
  <c r="R768" i="1"/>
  <c r="T767" i="1"/>
  <c r="S768" i="1"/>
  <c r="Q767" i="1"/>
  <c r="C768" i="1" s="1"/>
  <c r="J768" i="1"/>
  <c r="K768" i="1" s="1"/>
  <c r="L768" i="1" s="1"/>
  <c r="M768" i="1" s="1"/>
  <c r="B768" i="1"/>
  <c r="D768" i="1"/>
  <c r="E768" i="1" s="1"/>
  <c r="F769" i="1" s="1"/>
  <c r="A769" i="1"/>
  <c r="O768" i="1"/>
  <c r="Q768" i="1" l="1"/>
  <c r="C769" i="1" s="1"/>
  <c r="S769" i="1"/>
  <c r="R769" i="1"/>
  <c r="T768" i="1"/>
  <c r="J769" i="1"/>
  <c r="K769" i="1" s="1"/>
  <c r="L769" i="1" s="1"/>
  <c r="M769" i="1" s="1"/>
  <c r="I771" i="1"/>
  <c r="G769" i="1"/>
  <c r="H769" i="1" s="1"/>
  <c r="A770" i="1"/>
  <c r="O769" i="1"/>
  <c r="B769" i="1"/>
  <c r="D769" i="1"/>
  <c r="E769" i="1" s="1"/>
  <c r="F770" i="1" s="1"/>
  <c r="H768" i="1"/>
  <c r="N768" i="1" s="1"/>
  <c r="P768" i="1" s="1"/>
  <c r="T769" i="1" l="1"/>
  <c r="R770" i="1"/>
  <c r="S770" i="1"/>
  <c r="Q769" i="1"/>
  <c r="C770" i="1" s="1"/>
  <c r="J770" i="1"/>
  <c r="K770" i="1" s="1"/>
  <c r="L770" i="1" s="1"/>
  <c r="M770" i="1" s="1"/>
  <c r="I772" i="1"/>
  <c r="D770" i="1"/>
  <c r="E770" i="1" s="1"/>
  <c r="F771" i="1" s="1"/>
  <c r="B770" i="1"/>
  <c r="O770" i="1"/>
  <c r="A771" i="1"/>
  <c r="N769" i="1"/>
  <c r="P769" i="1" s="1"/>
  <c r="G770" i="1"/>
  <c r="G771" i="1" l="1"/>
  <c r="H771" i="1" s="1"/>
  <c r="I773" i="1"/>
  <c r="H770" i="1"/>
  <c r="N770" i="1" s="1"/>
  <c r="P770" i="1" s="1"/>
  <c r="D771" i="1"/>
  <c r="E771" i="1" s="1"/>
  <c r="F772" i="1" s="1"/>
  <c r="A772" i="1"/>
  <c r="O771" i="1"/>
  <c r="B771" i="1"/>
  <c r="S771" i="1"/>
  <c r="J771" i="1"/>
  <c r="K771" i="1" s="1"/>
  <c r="L771" i="1" s="1"/>
  <c r="M771" i="1" s="1"/>
  <c r="T770" i="1"/>
  <c r="Q770" i="1"/>
  <c r="C771" i="1" s="1"/>
  <c r="R771" i="1"/>
  <c r="G772" i="1" l="1"/>
  <c r="H772" i="1" s="1"/>
  <c r="N771" i="1"/>
  <c r="P771" i="1" s="1"/>
  <c r="S772" i="1"/>
  <c r="J772" i="1"/>
  <c r="K772" i="1" s="1"/>
  <c r="L772" i="1" s="1"/>
  <c r="M772" i="1" s="1"/>
  <c r="T771" i="1"/>
  <c r="Q771" i="1"/>
  <c r="C772" i="1" s="1"/>
  <c r="R772" i="1"/>
  <c r="A773" i="1"/>
  <c r="O772" i="1"/>
  <c r="D772" i="1"/>
  <c r="E772" i="1" s="1"/>
  <c r="F773" i="1" s="1"/>
  <c r="B772" i="1"/>
  <c r="I774" i="1"/>
  <c r="G773" i="1" l="1"/>
  <c r="H773" i="1" s="1"/>
  <c r="B773" i="1"/>
  <c r="A774" i="1"/>
  <c r="D773" i="1"/>
  <c r="E773" i="1" s="1"/>
  <c r="F774" i="1" s="1"/>
  <c r="O773" i="1"/>
  <c r="I775" i="1"/>
  <c r="N772" i="1"/>
  <c r="P772" i="1" s="1"/>
  <c r="Q772" i="1"/>
  <c r="C773" i="1" s="1"/>
  <c r="J773" i="1"/>
  <c r="K773" i="1" s="1"/>
  <c r="L773" i="1" s="1"/>
  <c r="M773" i="1" s="1"/>
  <c r="T772" i="1"/>
  <c r="S773" i="1"/>
  <c r="R773" i="1"/>
  <c r="O774" i="1" l="1"/>
  <c r="B774" i="1"/>
  <c r="A775" i="1"/>
  <c r="D774" i="1"/>
  <c r="E774" i="1" s="1"/>
  <c r="F775" i="1" s="1"/>
  <c r="Q773" i="1"/>
  <c r="C774" i="1" s="1"/>
  <c r="R774" i="1"/>
  <c r="J774" i="1"/>
  <c r="K774" i="1" s="1"/>
  <c r="L774" i="1" s="1"/>
  <c r="M774" i="1" s="1"/>
  <c r="T773" i="1"/>
  <c r="S774" i="1"/>
  <c r="I776" i="1"/>
  <c r="G774" i="1"/>
  <c r="N773" i="1"/>
  <c r="P773" i="1" s="1"/>
  <c r="G775" i="1" l="1"/>
  <c r="H775" i="1" s="1"/>
  <c r="Q774" i="1"/>
  <c r="C775" i="1" s="1"/>
  <c r="S775" i="1"/>
  <c r="J775" i="1"/>
  <c r="K775" i="1" s="1"/>
  <c r="L775" i="1" s="1"/>
  <c r="M775" i="1" s="1"/>
  <c r="T774" i="1"/>
  <c r="R775" i="1"/>
  <c r="O775" i="1"/>
  <c r="A776" i="1"/>
  <c r="B775" i="1"/>
  <c r="D775" i="1"/>
  <c r="E775" i="1" s="1"/>
  <c r="F776" i="1" s="1"/>
  <c r="H774" i="1"/>
  <c r="N774" i="1" s="1"/>
  <c r="P774" i="1" s="1"/>
  <c r="I777" i="1"/>
  <c r="N775" i="1" l="1"/>
  <c r="P775" i="1" s="1"/>
  <c r="A777" i="1"/>
  <c r="D776" i="1"/>
  <c r="E776" i="1" s="1"/>
  <c r="F777" i="1" s="1"/>
  <c r="B776" i="1"/>
  <c r="O776" i="1"/>
  <c r="R776" i="1"/>
  <c r="T775" i="1"/>
  <c r="J776" i="1"/>
  <c r="K776" i="1" s="1"/>
  <c r="L776" i="1" s="1"/>
  <c r="M776" i="1" s="1"/>
  <c r="S776" i="1"/>
  <c r="Q775" i="1"/>
  <c r="C776" i="1" s="1"/>
  <c r="G776" i="1"/>
  <c r="H776" i="1" s="1"/>
  <c r="I778" i="1"/>
  <c r="G777" i="1" l="1"/>
  <c r="H777" i="1" s="1"/>
  <c r="I779" i="1"/>
  <c r="N776" i="1"/>
  <c r="P776" i="1" s="1"/>
  <c r="Q776" i="1"/>
  <c r="C777" i="1" s="1"/>
  <c r="R777" i="1"/>
  <c r="J777" i="1"/>
  <c r="K777" i="1" s="1"/>
  <c r="L777" i="1" s="1"/>
  <c r="M777" i="1" s="1"/>
  <c r="T776" i="1"/>
  <c r="S777" i="1"/>
  <c r="A778" i="1"/>
  <c r="D777" i="1"/>
  <c r="E777" i="1" s="1"/>
  <c r="F778" i="1" s="1"/>
  <c r="O777" i="1"/>
  <c r="B777" i="1"/>
  <c r="G778" i="1" l="1"/>
  <c r="H778" i="1" s="1"/>
  <c r="N777" i="1"/>
  <c r="P777" i="1" s="1"/>
  <c r="J778" i="1"/>
  <c r="R778" i="1"/>
  <c r="T777" i="1"/>
  <c r="S778" i="1"/>
  <c r="Q777" i="1"/>
  <c r="C778" i="1" s="1"/>
  <c r="A779" i="1"/>
  <c r="B778" i="1"/>
  <c r="D778" i="1"/>
  <c r="E778" i="1" s="1"/>
  <c r="F779" i="1" s="1"/>
  <c r="K778" i="1"/>
  <c r="L778" i="1" s="1"/>
  <c r="M778" i="1" s="1"/>
  <c r="O778" i="1"/>
  <c r="I780" i="1"/>
  <c r="G779" i="1" l="1"/>
  <c r="H779" i="1" s="1"/>
  <c r="N778" i="1"/>
  <c r="P778" i="1" s="1"/>
  <c r="I781" i="1"/>
  <c r="R779" i="1"/>
  <c r="S779" i="1"/>
  <c r="T778" i="1"/>
  <c r="J779" i="1"/>
  <c r="K779" i="1" s="1"/>
  <c r="L779" i="1" s="1"/>
  <c r="M779" i="1" s="1"/>
  <c r="Q778" i="1"/>
  <c r="C779" i="1" s="1"/>
  <c r="B779" i="1"/>
  <c r="O779" i="1"/>
  <c r="A780" i="1"/>
  <c r="D779" i="1"/>
  <c r="E779" i="1" s="1"/>
  <c r="F780" i="1" s="1"/>
  <c r="N779" i="1" l="1"/>
  <c r="P779" i="1" s="1"/>
  <c r="T779" i="1"/>
  <c r="S780" i="1"/>
  <c r="R780" i="1"/>
  <c r="J780" i="1"/>
  <c r="K780" i="1" s="1"/>
  <c r="L780" i="1" s="1"/>
  <c r="M780" i="1" s="1"/>
  <c r="Q779" i="1"/>
  <c r="C780" i="1" s="1"/>
  <c r="I782" i="1"/>
  <c r="O780" i="1"/>
  <c r="B780" i="1"/>
  <c r="A781" i="1"/>
  <c r="D780" i="1"/>
  <c r="E780" i="1" s="1"/>
  <c r="F781" i="1" s="1"/>
  <c r="G780" i="1"/>
  <c r="G781" i="1" l="1"/>
  <c r="H781" i="1" s="1"/>
  <c r="O781" i="1"/>
  <c r="A782" i="1"/>
  <c r="D781" i="1"/>
  <c r="E781" i="1" s="1"/>
  <c r="F782" i="1" s="1"/>
  <c r="B781" i="1"/>
  <c r="H780" i="1"/>
  <c r="N780" i="1" s="1"/>
  <c r="P780" i="1" s="1"/>
  <c r="Q780" i="1"/>
  <c r="C781" i="1" s="1"/>
  <c r="J781" i="1"/>
  <c r="K781" i="1" s="1"/>
  <c r="L781" i="1" s="1"/>
  <c r="M781" i="1" s="1"/>
  <c r="S781" i="1"/>
  <c r="R781" i="1"/>
  <c r="T780" i="1"/>
  <c r="I783" i="1"/>
  <c r="N781" i="1" l="1"/>
  <c r="P781" i="1" s="1"/>
  <c r="D782" i="1"/>
  <c r="E782" i="1" s="1"/>
  <c r="F783" i="1" s="1"/>
  <c r="B782" i="1"/>
  <c r="A783" i="1"/>
  <c r="O782" i="1"/>
  <c r="J782" i="1"/>
  <c r="K782" i="1" s="1"/>
  <c r="L782" i="1" s="1"/>
  <c r="M782" i="1" s="1"/>
  <c r="T781" i="1"/>
  <c r="R782" i="1"/>
  <c r="S782" i="1"/>
  <c r="Q781" i="1"/>
  <c r="C782" i="1" s="1"/>
  <c r="G782" i="1"/>
  <c r="I784" i="1"/>
  <c r="G783" i="1" l="1"/>
  <c r="B783" i="1"/>
  <c r="D783" i="1"/>
  <c r="E783" i="1" s="1"/>
  <c r="F784" i="1" s="1"/>
  <c r="O783" i="1"/>
  <c r="A784" i="1"/>
  <c r="R783" i="1"/>
  <c r="S783" i="1"/>
  <c r="T782" i="1"/>
  <c r="J783" i="1"/>
  <c r="K783" i="1" s="1"/>
  <c r="L783" i="1" s="1"/>
  <c r="M783" i="1" s="1"/>
  <c r="Q782" i="1"/>
  <c r="C783" i="1" s="1"/>
  <c r="H782" i="1"/>
  <c r="N782" i="1" s="1"/>
  <c r="P782" i="1" s="1"/>
  <c r="I785" i="1"/>
  <c r="B784" i="1" l="1"/>
  <c r="D784" i="1"/>
  <c r="E784" i="1" s="1"/>
  <c r="F785" i="1" s="1"/>
  <c r="O784" i="1"/>
  <c r="A785" i="1"/>
  <c r="R784" i="1"/>
  <c r="J784" i="1"/>
  <c r="K784" i="1" s="1"/>
  <c r="L784" i="1" s="1"/>
  <c r="M784" i="1" s="1"/>
  <c r="T783" i="1"/>
  <c r="S784" i="1"/>
  <c r="Q783" i="1"/>
  <c r="C784" i="1" s="1"/>
  <c r="G784" i="1"/>
  <c r="I786" i="1"/>
  <c r="H783" i="1"/>
  <c r="N783" i="1" s="1"/>
  <c r="P783" i="1" s="1"/>
  <c r="G785" i="1" l="1"/>
  <c r="H785" i="1" s="1"/>
  <c r="A786" i="1"/>
  <c r="B785" i="1"/>
  <c r="D785" i="1"/>
  <c r="E785" i="1" s="1"/>
  <c r="F786" i="1" s="1"/>
  <c r="O785" i="1"/>
  <c r="J785" i="1"/>
  <c r="K785" i="1" s="1"/>
  <c r="L785" i="1" s="1"/>
  <c r="M785" i="1" s="1"/>
  <c r="R785" i="1"/>
  <c r="T784" i="1"/>
  <c r="Q784" i="1"/>
  <c r="C785" i="1" s="1"/>
  <c r="S785" i="1"/>
  <c r="I787" i="1"/>
  <c r="H784" i="1"/>
  <c r="N784" i="1" s="1"/>
  <c r="P784" i="1" s="1"/>
  <c r="G786" i="1" l="1"/>
  <c r="H786" i="1" s="1"/>
  <c r="N785" i="1"/>
  <c r="P785" i="1" s="1"/>
  <c r="I788" i="1"/>
  <c r="S786" i="1"/>
  <c r="R786" i="1"/>
  <c r="J786" i="1"/>
  <c r="K786" i="1" s="1"/>
  <c r="L786" i="1" s="1"/>
  <c r="M786" i="1" s="1"/>
  <c r="T785" i="1"/>
  <c r="Q785" i="1"/>
  <c r="C786" i="1" s="1"/>
  <c r="B786" i="1"/>
  <c r="O786" i="1"/>
  <c r="D786" i="1"/>
  <c r="E786" i="1" s="1"/>
  <c r="F787" i="1" s="1"/>
  <c r="A787" i="1"/>
  <c r="T786" i="1" l="1"/>
  <c r="S787" i="1"/>
  <c r="J787" i="1"/>
  <c r="K787" i="1" s="1"/>
  <c r="L787" i="1" s="1"/>
  <c r="M787" i="1" s="1"/>
  <c r="Q786" i="1"/>
  <c r="C787" i="1" s="1"/>
  <c r="R787" i="1"/>
  <c r="I789" i="1"/>
  <c r="G787" i="1"/>
  <c r="D787" i="1"/>
  <c r="E787" i="1" s="1"/>
  <c r="F788" i="1" s="1"/>
  <c r="O787" i="1"/>
  <c r="B787" i="1"/>
  <c r="A788" i="1"/>
  <c r="N786" i="1"/>
  <c r="P786" i="1" s="1"/>
  <c r="I790" i="1" l="1"/>
  <c r="G788" i="1"/>
  <c r="H787" i="1"/>
  <c r="N787" i="1" s="1"/>
  <c r="P787" i="1" s="1"/>
  <c r="B788" i="1"/>
  <c r="O788" i="1"/>
  <c r="A789" i="1"/>
  <c r="D788" i="1"/>
  <c r="E788" i="1" s="1"/>
  <c r="F789" i="1" s="1"/>
  <c r="R788" i="1"/>
  <c r="J788" i="1"/>
  <c r="K788" i="1" s="1"/>
  <c r="L788" i="1" s="1"/>
  <c r="M788" i="1" s="1"/>
  <c r="S788" i="1"/>
  <c r="T787" i="1"/>
  <c r="Q787" i="1"/>
  <c r="C788" i="1" s="1"/>
  <c r="B789" i="1" l="1"/>
  <c r="O789" i="1"/>
  <c r="A790" i="1"/>
  <c r="D789" i="1"/>
  <c r="E789" i="1" s="1"/>
  <c r="F790" i="1" s="1"/>
  <c r="G789" i="1"/>
  <c r="R789" i="1"/>
  <c r="J789" i="1"/>
  <c r="K789" i="1" s="1"/>
  <c r="L789" i="1" s="1"/>
  <c r="M789" i="1" s="1"/>
  <c r="Q788" i="1"/>
  <c r="C789" i="1" s="1"/>
  <c r="S789" i="1"/>
  <c r="T788" i="1"/>
  <c r="I791" i="1"/>
  <c r="H788" i="1"/>
  <c r="N788" i="1" s="1"/>
  <c r="P788" i="1" s="1"/>
  <c r="G790" i="1" l="1"/>
  <c r="H790" i="1" s="1"/>
  <c r="H789" i="1"/>
  <c r="N789" i="1" s="1"/>
  <c r="P789" i="1" s="1"/>
  <c r="B790" i="1"/>
  <c r="O790" i="1"/>
  <c r="D790" i="1"/>
  <c r="E790" i="1" s="1"/>
  <c r="F791" i="1" s="1"/>
  <c r="A791" i="1"/>
  <c r="I792" i="1"/>
  <c r="S790" i="1"/>
  <c r="J790" i="1"/>
  <c r="K790" i="1" s="1"/>
  <c r="L790" i="1" s="1"/>
  <c r="M790" i="1" s="1"/>
  <c r="R790" i="1"/>
  <c r="Q789" i="1"/>
  <c r="C790" i="1" s="1"/>
  <c r="T789" i="1"/>
  <c r="G791" i="1" l="1"/>
  <c r="H791" i="1" s="1"/>
  <c r="N790" i="1"/>
  <c r="P790" i="1" s="1"/>
  <c r="I793" i="1"/>
  <c r="S791" i="1"/>
  <c r="T790" i="1"/>
  <c r="R791" i="1"/>
  <c r="J791" i="1"/>
  <c r="K791" i="1" s="1"/>
  <c r="L791" i="1" s="1"/>
  <c r="M791" i="1" s="1"/>
  <c r="Q790" i="1"/>
  <c r="C791" i="1" s="1"/>
  <c r="A792" i="1"/>
  <c r="D791" i="1"/>
  <c r="E791" i="1" s="1"/>
  <c r="F792" i="1" s="1"/>
  <c r="O791" i="1"/>
  <c r="B791" i="1"/>
  <c r="N791" i="1" l="1"/>
  <c r="P791" i="1" s="1"/>
  <c r="I794" i="1"/>
  <c r="R792" i="1"/>
  <c r="J792" i="1"/>
  <c r="K792" i="1" s="1"/>
  <c r="L792" i="1" s="1"/>
  <c r="M792" i="1" s="1"/>
  <c r="T791" i="1"/>
  <c r="S792" i="1"/>
  <c r="Q791" i="1"/>
  <c r="C792" i="1" s="1"/>
  <c r="G792" i="1"/>
  <c r="O792" i="1"/>
  <c r="B792" i="1"/>
  <c r="A793" i="1"/>
  <c r="D792" i="1"/>
  <c r="E792" i="1" s="1"/>
  <c r="F793" i="1" s="1"/>
  <c r="G793" i="1" l="1"/>
  <c r="H793" i="1" s="1"/>
  <c r="A794" i="1"/>
  <c r="B793" i="1"/>
  <c r="D793" i="1"/>
  <c r="E793" i="1" s="1"/>
  <c r="F794" i="1" s="1"/>
  <c r="O793" i="1"/>
  <c r="H792" i="1"/>
  <c r="N792" i="1" s="1"/>
  <c r="P792" i="1" s="1"/>
  <c r="I795" i="1"/>
  <c r="R793" i="1"/>
  <c r="S793" i="1"/>
  <c r="Q792" i="1"/>
  <c r="C793" i="1" s="1"/>
  <c r="T792" i="1"/>
  <c r="J793" i="1"/>
  <c r="K793" i="1" s="1"/>
  <c r="L793" i="1" s="1"/>
  <c r="M793" i="1" s="1"/>
  <c r="G794" i="1" l="1"/>
  <c r="H794" i="1" s="1"/>
  <c r="N793" i="1"/>
  <c r="P793" i="1" s="1"/>
  <c r="B794" i="1"/>
  <c r="A795" i="1"/>
  <c r="D794" i="1"/>
  <c r="E794" i="1" s="1"/>
  <c r="F795" i="1" s="1"/>
  <c r="O794" i="1"/>
  <c r="I796" i="1"/>
  <c r="T793" i="1"/>
  <c r="S794" i="1"/>
  <c r="R794" i="1"/>
  <c r="Q793" i="1"/>
  <c r="C794" i="1" s="1"/>
  <c r="J794" i="1"/>
  <c r="K794" i="1" s="1"/>
  <c r="L794" i="1" s="1"/>
  <c r="M794" i="1" s="1"/>
  <c r="N794" i="1" l="1"/>
  <c r="P794" i="1" s="1"/>
  <c r="R795" i="1"/>
  <c r="Q794" i="1"/>
  <c r="C795" i="1" s="1"/>
  <c r="S795" i="1"/>
  <c r="T794" i="1"/>
  <c r="J795" i="1"/>
  <c r="K795" i="1" s="1"/>
  <c r="L795" i="1" s="1"/>
  <c r="M795" i="1" s="1"/>
  <c r="G795" i="1"/>
  <c r="I797" i="1"/>
  <c r="D795" i="1"/>
  <c r="E795" i="1" s="1"/>
  <c r="F796" i="1" s="1"/>
  <c r="O795" i="1"/>
  <c r="B795" i="1"/>
  <c r="A796" i="1"/>
  <c r="G796" i="1" l="1"/>
  <c r="H796" i="1" s="1"/>
  <c r="Q795" i="1"/>
  <c r="C796" i="1" s="1"/>
  <c r="R796" i="1"/>
  <c r="T795" i="1"/>
  <c r="J796" i="1"/>
  <c r="K796" i="1" s="1"/>
  <c r="L796" i="1" s="1"/>
  <c r="M796" i="1" s="1"/>
  <c r="S796" i="1"/>
  <c r="B796" i="1"/>
  <c r="A797" i="1"/>
  <c r="D796" i="1"/>
  <c r="E796" i="1" s="1"/>
  <c r="F797" i="1" s="1"/>
  <c r="O796" i="1"/>
  <c r="H795" i="1"/>
  <c r="N795" i="1" s="1"/>
  <c r="P795" i="1" s="1"/>
  <c r="I798" i="1"/>
  <c r="N796" i="1" l="1"/>
  <c r="P796" i="1" s="1"/>
  <c r="S797" i="1"/>
  <c r="T796" i="1"/>
  <c r="R797" i="1"/>
  <c r="Q796" i="1"/>
  <c r="C797" i="1" s="1"/>
  <c r="J797" i="1"/>
  <c r="K797" i="1" s="1"/>
  <c r="L797" i="1" s="1"/>
  <c r="M797" i="1" s="1"/>
  <c r="I799" i="1"/>
  <c r="G797" i="1"/>
  <c r="B797" i="1"/>
  <c r="A798" i="1"/>
  <c r="O797" i="1"/>
  <c r="D797" i="1"/>
  <c r="E797" i="1" s="1"/>
  <c r="F798" i="1" s="1"/>
  <c r="B798" i="1" l="1"/>
  <c r="A799" i="1"/>
  <c r="D798" i="1"/>
  <c r="E798" i="1" s="1"/>
  <c r="F799" i="1" s="1"/>
  <c r="O798" i="1"/>
  <c r="G798" i="1"/>
  <c r="H797" i="1"/>
  <c r="N797" i="1" s="1"/>
  <c r="P797" i="1" s="1"/>
  <c r="T797" i="1"/>
  <c r="Q797" i="1"/>
  <c r="C798" i="1" s="1"/>
  <c r="R798" i="1"/>
  <c r="J798" i="1"/>
  <c r="K798" i="1" s="1"/>
  <c r="L798" i="1" s="1"/>
  <c r="M798" i="1" s="1"/>
  <c r="S798" i="1"/>
  <c r="I800" i="1"/>
  <c r="G799" i="1" l="1"/>
  <c r="H799" i="1" s="1"/>
  <c r="B799" i="1"/>
  <c r="O799" i="1"/>
  <c r="D799" i="1"/>
  <c r="E799" i="1" s="1"/>
  <c r="F800" i="1" s="1"/>
  <c r="A800" i="1"/>
  <c r="S799" i="1"/>
  <c r="T798" i="1"/>
  <c r="J799" i="1"/>
  <c r="K799" i="1" s="1"/>
  <c r="L799" i="1" s="1"/>
  <c r="M799" i="1" s="1"/>
  <c r="Q798" i="1"/>
  <c r="C799" i="1" s="1"/>
  <c r="R799" i="1"/>
  <c r="H798" i="1"/>
  <c r="N798" i="1" s="1"/>
  <c r="P798" i="1" s="1"/>
  <c r="I801" i="1"/>
  <c r="N799" i="1" l="1"/>
  <c r="P799" i="1" s="1"/>
  <c r="T799" i="1"/>
  <c r="Q799" i="1"/>
  <c r="C800" i="1" s="1"/>
  <c r="R800" i="1"/>
  <c r="J800" i="1"/>
  <c r="K800" i="1" s="1"/>
  <c r="L800" i="1" s="1"/>
  <c r="M800" i="1" s="1"/>
  <c r="S800" i="1"/>
  <c r="I802" i="1"/>
  <c r="G800" i="1"/>
  <c r="D800" i="1"/>
  <c r="E800" i="1" s="1"/>
  <c r="F801" i="1" s="1"/>
  <c r="O800" i="1"/>
  <c r="B800" i="1"/>
  <c r="A801" i="1"/>
  <c r="G801" i="1" l="1"/>
  <c r="H801" i="1" s="1"/>
  <c r="Q800" i="1"/>
  <c r="C801" i="1" s="1"/>
  <c r="R801" i="1"/>
  <c r="T800" i="1"/>
  <c r="J801" i="1"/>
  <c r="K801" i="1" s="1"/>
  <c r="L801" i="1" s="1"/>
  <c r="M801" i="1" s="1"/>
  <c r="S801" i="1"/>
  <c r="H800" i="1"/>
  <c r="N800" i="1" s="1"/>
  <c r="P800" i="1" s="1"/>
  <c r="B801" i="1"/>
  <c r="D801" i="1"/>
  <c r="E801" i="1" s="1"/>
  <c r="F802" i="1" s="1"/>
  <c r="O801" i="1"/>
  <c r="A802" i="1"/>
  <c r="I803" i="1"/>
  <c r="G802" i="1" l="1"/>
  <c r="H802" i="1" s="1"/>
  <c r="N801" i="1"/>
  <c r="P801" i="1" s="1"/>
  <c r="S802" i="1"/>
  <c r="J802" i="1"/>
  <c r="K802" i="1" s="1"/>
  <c r="L802" i="1" s="1"/>
  <c r="M802" i="1" s="1"/>
  <c r="T801" i="1"/>
  <c r="R802" i="1"/>
  <c r="Q801" i="1"/>
  <c r="C802" i="1" s="1"/>
  <c r="I804" i="1"/>
  <c r="A803" i="1"/>
  <c r="D802" i="1"/>
  <c r="E802" i="1" s="1"/>
  <c r="F803" i="1" s="1"/>
  <c r="O802" i="1"/>
  <c r="B802" i="1"/>
  <c r="N802" i="1" l="1"/>
  <c r="P802" i="1" s="1"/>
  <c r="O803" i="1"/>
  <c r="B803" i="1"/>
  <c r="D803" i="1"/>
  <c r="E803" i="1" s="1"/>
  <c r="F804" i="1" s="1"/>
  <c r="A804" i="1"/>
  <c r="I805" i="1"/>
  <c r="Q802" i="1"/>
  <c r="C803" i="1" s="1"/>
  <c r="J803" i="1"/>
  <c r="K803" i="1" s="1"/>
  <c r="L803" i="1" s="1"/>
  <c r="M803" i="1" s="1"/>
  <c r="T802" i="1"/>
  <c r="S803" i="1"/>
  <c r="R803" i="1"/>
  <c r="G803" i="1"/>
  <c r="G804" i="1" l="1"/>
  <c r="H804" i="1" s="1"/>
  <c r="I806" i="1"/>
  <c r="B804" i="1"/>
  <c r="O804" i="1"/>
  <c r="A805" i="1"/>
  <c r="D804" i="1"/>
  <c r="E804" i="1" s="1"/>
  <c r="F805" i="1" s="1"/>
  <c r="H803" i="1"/>
  <c r="N803" i="1" s="1"/>
  <c r="P803" i="1" s="1"/>
  <c r="S804" i="1"/>
  <c r="R804" i="1"/>
  <c r="Q803" i="1"/>
  <c r="C804" i="1" s="1"/>
  <c r="J804" i="1"/>
  <c r="K804" i="1" s="1"/>
  <c r="L804" i="1" s="1"/>
  <c r="M804" i="1" s="1"/>
  <c r="T803" i="1"/>
  <c r="N804" i="1" l="1"/>
  <c r="P804" i="1" s="1"/>
  <c r="D805" i="1"/>
  <c r="E805" i="1" s="1"/>
  <c r="F806" i="1" s="1"/>
  <c r="B805" i="1"/>
  <c r="A806" i="1"/>
  <c r="O805" i="1"/>
  <c r="T804" i="1"/>
  <c r="R805" i="1"/>
  <c r="S805" i="1"/>
  <c r="Q804" i="1"/>
  <c r="C805" i="1" s="1"/>
  <c r="J805" i="1"/>
  <c r="K805" i="1" s="1"/>
  <c r="L805" i="1" s="1"/>
  <c r="M805" i="1" s="1"/>
  <c r="G805" i="1"/>
  <c r="H805" i="1" s="1"/>
  <c r="I807" i="1"/>
  <c r="G806" i="1" l="1"/>
  <c r="H806" i="1" s="1"/>
  <c r="N805" i="1"/>
  <c r="P805" i="1" s="1"/>
  <c r="B806" i="1"/>
  <c r="A807" i="1"/>
  <c r="O806" i="1"/>
  <c r="D806" i="1"/>
  <c r="E806" i="1" s="1"/>
  <c r="F807" i="1" s="1"/>
  <c r="Q805" i="1"/>
  <c r="C806" i="1" s="1"/>
  <c r="R806" i="1"/>
  <c r="S806" i="1"/>
  <c r="T805" i="1"/>
  <c r="J806" i="1"/>
  <c r="K806" i="1" s="1"/>
  <c r="L806" i="1" s="1"/>
  <c r="M806" i="1" s="1"/>
  <c r="I808" i="1"/>
  <c r="G807" i="1" l="1"/>
  <c r="H807" i="1" s="1"/>
  <c r="N806" i="1"/>
  <c r="P806" i="1" s="1"/>
  <c r="D807" i="1"/>
  <c r="E807" i="1" s="1"/>
  <c r="F808" i="1" s="1"/>
  <c r="B807" i="1"/>
  <c r="O807" i="1"/>
  <c r="A808" i="1"/>
  <c r="I809" i="1"/>
  <c r="T806" i="1"/>
  <c r="Q806" i="1"/>
  <c r="C807" i="1" s="1"/>
  <c r="J807" i="1"/>
  <c r="K807" i="1" s="1"/>
  <c r="L807" i="1" s="1"/>
  <c r="M807" i="1" s="1"/>
  <c r="R807" i="1"/>
  <c r="S807" i="1"/>
  <c r="N807" i="1" l="1"/>
  <c r="P807" i="1" s="1"/>
  <c r="I810" i="1"/>
  <c r="A809" i="1"/>
  <c r="D808" i="1"/>
  <c r="E808" i="1" s="1"/>
  <c r="F809" i="1" s="1"/>
  <c r="O808" i="1"/>
  <c r="B808" i="1"/>
  <c r="S808" i="1"/>
  <c r="R808" i="1"/>
  <c r="Q807" i="1"/>
  <c r="C808" i="1" s="1"/>
  <c r="J808" i="1"/>
  <c r="K808" i="1" s="1"/>
  <c r="L808" i="1" s="1"/>
  <c r="M808" i="1" s="1"/>
  <c r="T807" i="1"/>
  <c r="G808" i="1"/>
  <c r="G809" i="1" l="1"/>
  <c r="H809" i="1" s="1"/>
  <c r="H808" i="1"/>
  <c r="N808" i="1" s="1"/>
  <c r="P808" i="1" s="1"/>
  <c r="D809" i="1"/>
  <c r="E809" i="1" s="1"/>
  <c r="F810" i="1" s="1"/>
  <c r="B809" i="1"/>
  <c r="A810" i="1"/>
  <c r="O809" i="1"/>
  <c r="S809" i="1"/>
  <c r="R809" i="1"/>
  <c r="T808" i="1"/>
  <c r="Q808" i="1"/>
  <c r="C809" i="1" s="1"/>
  <c r="J809" i="1"/>
  <c r="K809" i="1" s="1"/>
  <c r="L809" i="1" s="1"/>
  <c r="M809" i="1" s="1"/>
  <c r="I811" i="1"/>
  <c r="G810" i="1" l="1"/>
  <c r="H810" i="1" s="1"/>
  <c r="N809" i="1"/>
  <c r="P809" i="1" s="1"/>
  <c r="T809" i="1"/>
  <c r="S810" i="1"/>
  <c r="J810" i="1"/>
  <c r="K810" i="1" s="1"/>
  <c r="L810" i="1" s="1"/>
  <c r="M810" i="1" s="1"/>
  <c r="R810" i="1"/>
  <c r="Q809" i="1"/>
  <c r="C810" i="1" s="1"/>
  <c r="I812" i="1"/>
  <c r="D810" i="1"/>
  <c r="E810" i="1" s="1"/>
  <c r="F811" i="1" s="1"/>
  <c r="O810" i="1"/>
  <c r="A811" i="1"/>
  <c r="B810" i="1"/>
  <c r="G811" i="1" l="1"/>
  <c r="H811" i="1" s="1"/>
  <c r="I813" i="1"/>
  <c r="D811" i="1"/>
  <c r="E811" i="1" s="1"/>
  <c r="F812" i="1" s="1"/>
  <c r="A812" i="1"/>
  <c r="O811" i="1"/>
  <c r="B811" i="1"/>
  <c r="J811" i="1"/>
  <c r="K811" i="1" s="1"/>
  <c r="L811" i="1" s="1"/>
  <c r="M811" i="1" s="1"/>
  <c r="S811" i="1"/>
  <c r="T810" i="1"/>
  <c r="Q810" i="1"/>
  <c r="C811" i="1" s="1"/>
  <c r="R811" i="1"/>
  <c r="N810" i="1"/>
  <c r="P810" i="1" s="1"/>
  <c r="G812" i="1" l="1"/>
  <c r="H812" i="1" s="1"/>
  <c r="N811" i="1"/>
  <c r="P811" i="1" s="1"/>
  <c r="S812" i="1"/>
  <c r="R812" i="1"/>
  <c r="J812" i="1"/>
  <c r="K812" i="1" s="1"/>
  <c r="L812" i="1" s="1"/>
  <c r="M812" i="1" s="1"/>
  <c r="T811" i="1"/>
  <c r="Q811" i="1"/>
  <c r="C812" i="1" s="1"/>
  <c r="I814" i="1"/>
  <c r="A813" i="1"/>
  <c r="B812" i="1"/>
  <c r="D812" i="1"/>
  <c r="E812" i="1" s="1"/>
  <c r="F813" i="1" s="1"/>
  <c r="O812" i="1"/>
  <c r="N812" i="1" l="1"/>
  <c r="P812" i="1" s="1"/>
  <c r="R813" i="1"/>
  <c r="Q812" i="1"/>
  <c r="C813" i="1" s="1"/>
  <c r="T812" i="1"/>
  <c r="S813" i="1"/>
  <c r="J813" i="1"/>
  <c r="K813" i="1" s="1"/>
  <c r="L813" i="1" s="1"/>
  <c r="M813" i="1" s="1"/>
  <c r="B813" i="1"/>
  <c r="A814" i="1"/>
  <c r="O813" i="1"/>
  <c r="D813" i="1"/>
  <c r="E813" i="1" s="1"/>
  <c r="F814" i="1" s="1"/>
  <c r="I815" i="1"/>
  <c r="G813" i="1"/>
  <c r="H813" i="1" s="1"/>
  <c r="N813" i="1" l="1"/>
  <c r="P813" i="1" s="1"/>
  <c r="I816" i="1"/>
  <c r="O814" i="1"/>
  <c r="B814" i="1"/>
  <c r="A815" i="1"/>
  <c r="D814" i="1"/>
  <c r="E814" i="1" s="1"/>
  <c r="F815" i="1" s="1"/>
  <c r="S814" i="1"/>
  <c r="R814" i="1"/>
  <c r="T813" i="1"/>
  <c r="Q813" i="1"/>
  <c r="C814" i="1" s="1"/>
  <c r="J814" i="1"/>
  <c r="K814" i="1" s="1"/>
  <c r="L814" i="1" s="1"/>
  <c r="M814" i="1" s="1"/>
  <c r="G814" i="1"/>
  <c r="H814" i="1" s="1"/>
  <c r="D815" i="1" l="1"/>
  <c r="E815" i="1" s="1"/>
  <c r="F816" i="1" s="1"/>
  <c r="O815" i="1"/>
  <c r="A816" i="1"/>
  <c r="B815" i="1"/>
  <c r="R815" i="1"/>
  <c r="S815" i="1"/>
  <c r="J815" i="1"/>
  <c r="K815" i="1" s="1"/>
  <c r="L815" i="1" s="1"/>
  <c r="M815" i="1" s="1"/>
  <c r="T814" i="1"/>
  <c r="Q814" i="1"/>
  <c r="C815" i="1" s="1"/>
  <c r="N814" i="1"/>
  <c r="P814" i="1" s="1"/>
  <c r="G815" i="1"/>
  <c r="I817" i="1"/>
  <c r="G816" i="1" l="1"/>
  <c r="H816" i="1" s="1"/>
  <c r="I818" i="1"/>
  <c r="A817" i="1"/>
  <c r="B816" i="1"/>
  <c r="O816" i="1"/>
  <c r="D816" i="1"/>
  <c r="E816" i="1" s="1"/>
  <c r="F817" i="1" s="1"/>
  <c r="H815" i="1"/>
  <c r="N815" i="1" s="1"/>
  <c r="P815" i="1" s="1"/>
  <c r="R816" i="1"/>
  <c r="S816" i="1"/>
  <c r="T815" i="1"/>
  <c r="Q815" i="1"/>
  <c r="C816" i="1" s="1"/>
  <c r="J816" i="1"/>
  <c r="K816" i="1" s="1"/>
  <c r="L816" i="1" s="1"/>
  <c r="M816" i="1" s="1"/>
  <c r="G817" i="1" l="1"/>
  <c r="H817" i="1" s="1"/>
  <c r="N816" i="1"/>
  <c r="P816" i="1" s="1"/>
  <c r="B817" i="1"/>
  <c r="D817" i="1"/>
  <c r="E817" i="1" s="1"/>
  <c r="F818" i="1" s="1"/>
  <c r="A818" i="1"/>
  <c r="O817" i="1"/>
  <c r="I819" i="1"/>
  <c r="Q816" i="1"/>
  <c r="C817" i="1" s="1"/>
  <c r="S817" i="1"/>
  <c r="R817" i="1"/>
  <c r="T816" i="1"/>
  <c r="J817" i="1"/>
  <c r="K817" i="1" s="1"/>
  <c r="L817" i="1" s="1"/>
  <c r="M817" i="1" s="1"/>
  <c r="I820" i="1" l="1"/>
  <c r="R818" i="1"/>
  <c r="S818" i="1"/>
  <c r="Q817" i="1"/>
  <c r="C818" i="1" s="1"/>
  <c r="T817" i="1"/>
  <c r="J818" i="1"/>
  <c r="K818" i="1" s="1"/>
  <c r="L818" i="1" s="1"/>
  <c r="M818" i="1" s="1"/>
  <c r="G818" i="1"/>
  <c r="H818" i="1" s="1"/>
  <c r="O818" i="1"/>
  <c r="B818" i="1"/>
  <c r="D818" i="1"/>
  <c r="E818" i="1" s="1"/>
  <c r="F819" i="1" s="1"/>
  <c r="A819" i="1"/>
  <c r="N817" i="1"/>
  <c r="P817" i="1" s="1"/>
  <c r="G819" i="1" l="1"/>
  <c r="I821" i="1"/>
  <c r="A820" i="1"/>
  <c r="D819" i="1"/>
  <c r="E819" i="1" s="1"/>
  <c r="F820" i="1" s="1"/>
  <c r="O819" i="1"/>
  <c r="B819" i="1"/>
  <c r="Q818" i="1"/>
  <c r="C819" i="1" s="1"/>
  <c r="S819" i="1"/>
  <c r="R819" i="1"/>
  <c r="T818" i="1"/>
  <c r="J819" i="1"/>
  <c r="K819" i="1" s="1"/>
  <c r="L819" i="1" s="1"/>
  <c r="M819" i="1" s="1"/>
  <c r="N818" i="1"/>
  <c r="P818" i="1" s="1"/>
  <c r="G820" i="1" l="1"/>
  <c r="R820" i="1"/>
  <c r="S820" i="1"/>
  <c r="T819" i="1"/>
  <c r="Q819" i="1"/>
  <c r="C820" i="1" s="1"/>
  <c r="J820" i="1"/>
  <c r="K820" i="1" s="1"/>
  <c r="L820" i="1" s="1"/>
  <c r="M820" i="1" s="1"/>
  <c r="H819" i="1"/>
  <c r="N819" i="1" s="1"/>
  <c r="P819" i="1" s="1"/>
  <c r="D820" i="1"/>
  <c r="E820" i="1" s="1"/>
  <c r="F821" i="1" s="1"/>
  <c r="A821" i="1"/>
  <c r="O820" i="1"/>
  <c r="B820" i="1"/>
  <c r="I822" i="1"/>
  <c r="S821" i="1" l="1"/>
  <c r="T820" i="1"/>
  <c r="Q820" i="1"/>
  <c r="C821" i="1" s="1"/>
  <c r="J821" i="1"/>
  <c r="K821" i="1" s="1"/>
  <c r="L821" i="1" s="1"/>
  <c r="M821" i="1" s="1"/>
  <c r="R821" i="1"/>
  <c r="G821" i="1"/>
  <c r="I823" i="1"/>
  <c r="A822" i="1"/>
  <c r="D821" i="1"/>
  <c r="E821" i="1" s="1"/>
  <c r="F822" i="1" s="1"/>
  <c r="O821" i="1"/>
  <c r="B821" i="1"/>
  <c r="H820" i="1"/>
  <c r="N820" i="1" s="1"/>
  <c r="P820" i="1" s="1"/>
  <c r="G822" i="1" l="1"/>
  <c r="H822" i="1" s="1"/>
  <c r="B822" i="1"/>
  <c r="O822" i="1"/>
  <c r="A823" i="1"/>
  <c r="D822" i="1"/>
  <c r="E822" i="1" s="1"/>
  <c r="F823" i="1" s="1"/>
  <c r="H821" i="1"/>
  <c r="N821" i="1" s="1"/>
  <c r="P821" i="1" s="1"/>
  <c r="T821" i="1"/>
  <c r="J822" i="1"/>
  <c r="K822" i="1" s="1"/>
  <c r="L822" i="1" s="1"/>
  <c r="M822" i="1" s="1"/>
  <c r="Q821" i="1"/>
  <c r="C822" i="1" s="1"/>
  <c r="R822" i="1"/>
  <c r="S822" i="1"/>
  <c r="I824" i="1"/>
  <c r="G823" i="1" l="1"/>
  <c r="H823" i="1" s="1"/>
  <c r="N822" i="1"/>
  <c r="P822" i="1" s="1"/>
  <c r="D823" i="1"/>
  <c r="E823" i="1" s="1"/>
  <c r="F824" i="1" s="1"/>
  <c r="O823" i="1"/>
  <c r="A824" i="1"/>
  <c r="B823" i="1"/>
  <c r="I825" i="1"/>
  <c r="R823" i="1"/>
  <c r="T822" i="1"/>
  <c r="J823" i="1"/>
  <c r="K823" i="1" s="1"/>
  <c r="L823" i="1" s="1"/>
  <c r="M823" i="1" s="1"/>
  <c r="S823" i="1"/>
  <c r="Q822" i="1"/>
  <c r="C823" i="1" s="1"/>
  <c r="G824" i="1" l="1"/>
  <c r="H824" i="1" s="1"/>
  <c r="D824" i="1"/>
  <c r="E824" i="1" s="1"/>
  <c r="F825" i="1" s="1"/>
  <c r="O824" i="1"/>
  <c r="A825" i="1"/>
  <c r="B824" i="1"/>
  <c r="N823" i="1"/>
  <c r="P823" i="1" s="1"/>
  <c r="I826" i="1"/>
  <c r="T823" i="1"/>
  <c r="J824" i="1"/>
  <c r="K824" i="1" s="1"/>
  <c r="L824" i="1" s="1"/>
  <c r="M824" i="1" s="1"/>
  <c r="Q823" i="1"/>
  <c r="C824" i="1" s="1"/>
  <c r="S824" i="1"/>
  <c r="R824" i="1"/>
  <c r="R825" i="1" l="1"/>
  <c r="S825" i="1"/>
  <c r="T824" i="1"/>
  <c r="J825" i="1"/>
  <c r="Q824" i="1"/>
  <c r="C825" i="1" s="1"/>
  <c r="N824" i="1"/>
  <c r="P824" i="1" s="1"/>
  <c r="G825" i="1"/>
  <c r="I827" i="1"/>
  <c r="B825" i="1"/>
  <c r="D825" i="1"/>
  <c r="E825" i="1" s="1"/>
  <c r="F826" i="1" s="1"/>
  <c r="A826" i="1"/>
  <c r="O825" i="1"/>
  <c r="K825" i="1"/>
  <c r="L825" i="1" s="1"/>
  <c r="M825" i="1" s="1"/>
  <c r="G826" i="1" l="1"/>
  <c r="H826" i="1" s="1"/>
  <c r="H825" i="1"/>
  <c r="N825" i="1" s="1"/>
  <c r="P825" i="1" s="1"/>
  <c r="Q825" i="1"/>
  <c r="C826" i="1" s="1"/>
  <c r="J826" i="1"/>
  <c r="K826" i="1" s="1"/>
  <c r="L826" i="1" s="1"/>
  <c r="M826" i="1" s="1"/>
  <c r="T825" i="1"/>
  <c r="S826" i="1"/>
  <c r="R826" i="1"/>
  <c r="B826" i="1"/>
  <c r="A827" i="1"/>
  <c r="D826" i="1"/>
  <c r="E826" i="1" s="1"/>
  <c r="F827" i="1" s="1"/>
  <c r="O826" i="1"/>
  <c r="I828" i="1"/>
  <c r="G827" i="1" l="1"/>
  <c r="H827" i="1" s="1"/>
  <c r="N826" i="1"/>
  <c r="P826" i="1" s="1"/>
  <c r="I829" i="1"/>
  <c r="O827" i="1"/>
  <c r="A828" i="1"/>
  <c r="D827" i="1"/>
  <c r="E827" i="1" s="1"/>
  <c r="F828" i="1" s="1"/>
  <c r="B827" i="1"/>
  <c r="T826" i="1"/>
  <c r="S827" i="1"/>
  <c r="J827" i="1"/>
  <c r="K827" i="1" s="1"/>
  <c r="L827" i="1" s="1"/>
  <c r="M827" i="1" s="1"/>
  <c r="R827" i="1"/>
  <c r="Q826" i="1"/>
  <c r="C827" i="1" s="1"/>
  <c r="N827" i="1" l="1"/>
  <c r="P827" i="1" s="1"/>
  <c r="A829" i="1"/>
  <c r="D828" i="1"/>
  <c r="E828" i="1" s="1"/>
  <c r="F829" i="1" s="1"/>
  <c r="O828" i="1"/>
  <c r="B828" i="1"/>
  <c r="I830" i="1"/>
  <c r="Q827" i="1"/>
  <c r="C828" i="1" s="1"/>
  <c r="T827" i="1"/>
  <c r="S828" i="1"/>
  <c r="J828" i="1"/>
  <c r="K828" i="1" s="1"/>
  <c r="L828" i="1" s="1"/>
  <c r="M828" i="1" s="1"/>
  <c r="R828" i="1"/>
  <c r="G828" i="1"/>
  <c r="T828" i="1" l="1"/>
  <c r="Q828" i="1"/>
  <c r="C829" i="1" s="1"/>
  <c r="R829" i="1"/>
  <c r="J829" i="1"/>
  <c r="K829" i="1" s="1"/>
  <c r="L829" i="1" s="1"/>
  <c r="M829" i="1" s="1"/>
  <c r="S829" i="1"/>
  <c r="I831" i="1"/>
  <c r="G829" i="1"/>
  <c r="B829" i="1"/>
  <c r="A830" i="1"/>
  <c r="O829" i="1"/>
  <c r="D829" i="1"/>
  <c r="E829" i="1" s="1"/>
  <c r="F830" i="1" s="1"/>
  <c r="H828" i="1"/>
  <c r="N828" i="1" s="1"/>
  <c r="P828" i="1" s="1"/>
  <c r="G830" i="1" l="1"/>
  <c r="H830" i="1" s="1"/>
  <c r="S830" i="1"/>
  <c r="T829" i="1"/>
  <c r="R830" i="1"/>
  <c r="J830" i="1"/>
  <c r="K830" i="1" s="1"/>
  <c r="L830" i="1" s="1"/>
  <c r="M830" i="1" s="1"/>
  <c r="Q829" i="1"/>
  <c r="C830" i="1" s="1"/>
  <c r="H829" i="1"/>
  <c r="N829" i="1" s="1"/>
  <c r="P829" i="1" s="1"/>
  <c r="A831" i="1"/>
  <c r="O830" i="1"/>
  <c r="B830" i="1"/>
  <c r="D830" i="1"/>
  <c r="E830" i="1" s="1"/>
  <c r="F831" i="1" s="1"/>
  <c r="I832" i="1"/>
  <c r="N830" i="1" l="1"/>
  <c r="P830" i="1" s="1"/>
  <c r="T830" i="1"/>
  <c r="R831" i="1"/>
  <c r="S831" i="1"/>
  <c r="Q830" i="1"/>
  <c r="C831" i="1" s="1"/>
  <c r="J831" i="1"/>
  <c r="K831" i="1" s="1"/>
  <c r="L831" i="1" s="1"/>
  <c r="M831" i="1" s="1"/>
  <c r="G831" i="1"/>
  <c r="I833" i="1"/>
  <c r="D831" i="1"/>
  <c r="E831" i="1" s="1"/>
  <c r="F832" i="1" s="1"/>
  <c r="O831" i="1"/>
  <c r="B831" i="1"/>
  <c r="A832" i="1"/>
  <c r="T831" i="1" l="1"/>
  <c r="R832" i="1"/>
  <c r="J832" i="1"/>
  <c r="K832" i="1" s="1"/>
  <c r="L832" i="1" s="1"/>
  <c r="M832" i="1" s="1"/>
  <c r="Q831" i="1"/>
  <c r="C832" i="1" s="1"/>
  <c r="S832" i="1"/>
  <c r="I834" i="1"/>
  <c r="G832" i="1"/>
  <c r="H831" i="1"/>
  <c r="N831" i="1" s="1"/>
  <c r="P831" i="1" s="1"/>
  <c r="D832" i="1"/>
  <c r="E832" i="1" s="1"/>
  <c r="F833" i="1" s="1"/>
  <c r="O832" i="1"/>
  <c r="B832" i="1"/>
  <c r="A833" i="1"/>
  <c r="I835" i="1" l="1"/>
  <c r="O833" i="1"/>
  <c r="A834" i="1"/>
  <c r="D833" i="1"/>
  <c r="E833" i="1" s="1"/>
  <c r="F834" i="1" s="1"/>
  <c r="B833" i="1"/>
  <c r="G833" i="1"/>
  <c r="Q832" i="1"/>
  <c r="C833" i="1" s="1"/>
  <c r="T832" i="1"/>
  <c r="J833" i="1"/>
  <c r="K833" i="1" s="1"/>
  <c r="L833" i="1" s="1"/>
  <c r="M833" i="1" s="1"/>
  <c r="S833" i="1"/>
  <c r="R833" i="1"/>
  <c r="H832" i="1"/>
  <c r="N832" i="1" s="1"/>
  <c r="P832" i="1" s="1"/>
  <c r="G834" i="1" l="1"/>
  <c r="H834" i="1" s="1"/>
  <c r="D834" i="1"/>
  <c r="E834" i="1" s="1"/>
  <c r="F835" i="1" s="1"/>
  <c r="O834" i="1"/>
  <c r="A835" i="1"/>
  <c r="B834" i="1"/>
  <c r="I836" i="1"/>
  <c r="T833" i="1"/>
  <c r="J834" i="1"/>
  <c r="K834" i="1" s="1"/>
  <c r="L834" i="1" s="1"/>
  <c r="M834" i="1" s="1"/>
  <c r="R834" i="1"/>
  <c r="Q833" i="1"/>
  <c r="C834" i="1" s="1"/>
  <c r="S834" i="1"/>
  <c r="H833" i="1"/>
  <c r="N833" i="1" s="1"/>
  <c r="P833" i="1" s="1"/>
  <c r="G835" i="1" l="1"/>
  <c r="H835" i="1" s="1"/>
  <c r="N834" i="1"/>
  <c r="P834" i="1" s="1"/>
  <c r="B835" i="1"/>
  <c r="D835" i="1"/>
  <c r="E835" i="1" s="1"/>
  <c r="F836" i="1" s="1"/>
  <c r="A836" i="1"/>
  <c r="O835" i="1"/>
  <c r="Q834" i="1"/>
  <c r="C835" i="1" s="1"/>
  <c r="R835" i="1"/>
  <c r="T834" i="1"/>
  <c r="J835" i="1"/>
  <c r="K835" i="1" s="1"/>
  <c r="L835" i="1" s="1"/>
  <c r="M835" i="1" s="1"/>
  <c r="S835" i="1"/>
  <c r="I837" i="1"/>
  <c r="G836" i="1" l="1"/>
  <c r="H836" i="1" s="1"/>
  <c r="N835" i="1"/>
  <c r="P835" i="1" s="1"/>
  <c r="T835" i="1"/>
  <c r="Q835" i="1"/>
  <c r="C836" i="1" s="1"/>
  <c r="S836" i="1"/>
  <c r="R836" i="1"/>
  <c r="J836" i="1"/>
  <c r="K836" i="1" s="1"/>
  <c r="L836" i="1" s="1"/>
  <c r="M836" i="1" s="1"/>
  <c r="D836" i="1"/>
  <c r="E836" i="1" s="1"/>
  <c r="F837" i="1" s="1"/>
  <c r="B836" i="1"/>
  <c r="A837" i="1"/>
  <c r="O836" i="1"/>
  <c r="I838" i="1"/>
  <c r="N836" i="1" l="1"/>
  <c r="P836" i="1" s="1"/>
  <c r="Q836" i="1"/>
  <c r="C837" i="1" s="1"/>
  <c r="R837" i="1"/>
  <c r="J837" i="1"/>
  <c r="K837" i="1" s="1"/>
  <c r="L837" i="1" s="1"/>
  <c r="M837" i="1" s="1"/>
  <c r="T836" i="1"/>
  <c r="S837" i="1"/>
  <c r="I839" i="1"/>
  <c r="D837" i="1"/>
  <c r="E837" i="1" s="1"/>
  <c r="F838" i="1" s="1"/>
  <c r="O837" i="1"/>
  <c r="B837" i="1"/>
  <c r="A838" i="1"/>
  <c r="G837" i="1"/>
  <c r="G838" i="1" l="1"/>
  <c r="H838" i="1" s="1"/>
  <c r="R838" i="1"/>
  <c r="J838" i="1"/>
  <c r="K838" i="1" s="1"/>
  <c r="L838" i="1" s="1"/>
  <c r="M838" i="1" s="1"/>
  <c r="T837" i="1"/>
  <c r="S838" i="1"/>
  <c r="Q837" i="1"/>
  <c r="C838" i="1" s="1"/>
  <c r="H837" i="1"/>
  <c r="N837" i="1" s="1"/>
  <c r="P837" i="1" s="1"/>
  <c r="A839" i="1"/>
  <c r="D838" i="1"/>
  <c r="E838" i="1" s="1"/>
  <c r="F839" i="1" s="1"/>
  <c r="B838" i="1"/>
  <c r="O838" i="1"/>
  <c r="I840" i="1"/>
  <c r="G839" i="1" l="1"/>
  <c r="H839" i="1" s="1"/>
  <c r="N838" i="1"/>
  <c r="P838" i="1" s="1"/>
  <c r="I841" i="1"/>
  <c r="D839" i="1"/>
  <c r="E839" i="1" s="1"/>
  <c r="F840" i="1" s="1"/>
  <c r="O839" i="1"/>
  <c r="A840" i="1"/>
  <c r="B839" i="1"/>
  <c r="Q838" i="1"/>
  <c r="C839" i="1" s="1"/>
  <c r="R839" i="1"/>
  <c r="J839" i="1"/>
  <c r="K839" i="1" s="1"/>
  <c r="L839" i="1" s="1"/>
  <c r="M839" i="1" s="1"/>
  <c r="T838" i="1"/>
  <c r="S839" i="1"/>
  <c r="G840" i="1" l="1"/>
  <c r="H840" i="1" s="1"/>
  <c r="N839" i="1"/>
  <c r="P839" i="1" s="1"/>
  <c r="A841" i="1"/>
  <c r="B840" i="1"/>
  <c r="D840" i="1"/>
  <c r="E840" i="1" s="1"/>
  <c r="F841" i="1" s="1"/>
  <c r="O840" i="1"/>
  <c r="S840" i="1"/>
  <c r="Q839" i="1"/>
  <c r="C840" i="1" s="1"/>
  <c r="R840" i="1"/>
  <c r="J840" i="1"/>
  <c r="K840" i="1" s="1"/>
  <c r="L840" i="1" s="1"/>
  <c r="M840" i="1" s="1"/>
  <c r="T839" i="1"/>
  <c r="I842" i="1"/>
  <c r="N840" i="1" l="1"/>
  <c r="P840" i="1" s="1"/>
  <c r="I843" i="1"/>
  <c r="R841" i="1"/>
  <c r="T840" i="1"/>
  <c r="S841" i="1"/>
  <c r="J841" i="1"/>
  <c r="K841" i="1" s="1"/>
  <c r="L841" i="1" s="1"/>
  <c r="M841" i="1" s="1"/>
  <c r="Q840" i="1"/>
  <c r="C841" i="1" s="1"/>
  <c r="B841" i="1"/>
  <c r="O841" i="1"/>
  <c r="A842" i="1"/>
  <c r="D841" i="1"/>
  <c r="E841" i="1" s="1"/>
  <c r="F842" i="1" s="1"/>
  <c r="G841" i="1"/>
  <c r="G842" i="1" l="1"/>
  <c r="H842" i="1" s="1"/>
  <c r="S842" i="1"/>
  <c r="T841" i="1"/>
  <c r="J842" i="1"/>
  <c r="K842" i="1" s="1"/>
  <c r="L842" i="1" s="1"/>
  <c r="M842" i="1" s="1"/>
  <c r="R842" i="1"/>
  <c r="Q841" i="1"/>
  <c r="C842" i="1" s="1"/>
  <c r="I844" i="1"/>
  <c r="H841" i="1"/>
  <c r="N841" i="1" s="1"/>
  <c r="P841" i="1" s="1"/>
  <c r="A843" i="1"/>
  <c r="D842" i="1"/>
  <c r="E842" i="1" s="1"/>
  <c r="F843" i="1" s="1"/>
  <c r="B842" i="1"/>
  <c r="O842" i="1"/>
  <c r="N842" i="1" l="1"/>
  <c r="P842" i="1" s="1"/>
  <c r="I845" i="1"/>
  <c r="Q842" i="1"/>
  <c r="C843" i="1" s="1"/>
  <c r="S843" i="1"/>
  <c r="J843" i="1"/>
  <c r="K843" i="1" s="1"/>
  <c r="L843" i="1" s="1"/>
  <c r="M843" i="1" s="1"/>
  <c r="T842" i="1"/>
  <c r="R843" i="1"/>
  <c r="A844" i="1"/>
  <c r="O843" i="1"/>
  <c r="D843" i="1"/>
  <c r="E843" i="1" s="1"/>
  <c r="F844" i="1" s="1"/>
  <c r="B843" i="1"/>
  <c r="G843" i="1"/>
  <c r="G844" i="1" l="1"/>
  <c r="H844" i="1" s="1"/>
  <c r="H843" i="1"/>
  <c r="N843" i="1" s="1"/>
  <c r="P843" i="1" s="1"/>
  <c r="A845" i="1"/>
  <c r="B844" i="1"/>
  <c r="D844" i="1"/>
  <c r="E844" i="1" s="1"/>
  <c r="F845" i="1" s="1"/>
  <c r="O844" i="1"/>
  <c r="I846" i="1"/>
  <c r="R844" i="1"/>
  <c r="Q843" i="1"/>
  <c r="C844" i="1" s="1"/>
  <c r="T843" i="1"/>
  <c r="S844" i="1"/>
  <c r="J844" i="1"/>
  <c r="K844" i="1" s="1"/>
  <c r="L844" i="1" s="1"/>
  <c r="M844" i="1" s="1"/>
  <c r="G845" i="1" l="1"/>
  <c r="H845" i="1" s="1"/>
  <c r="N844" i="1"/>
  <c r="P844" i="1" s="1"/>
  <c r="I847" i="1"/>
  <c r="T844" i="1"/>
  <c r="J845" i="1"/>
  <c r="K845" i="1" s="1"/>
  <c r="L845" i="1" s="1"/>
  <c r="M845" i="1" s="1"/>
  <c r="S845" i="1"/>
  <c r="Q844" i="1"/>
  <c r="C845" i="1" s="1"/>
  <c r="R845" i="1"/>
  <c r="D845" i="1"/>
  <c r="E845" i="1" s="1"/>
  <c r="F846" i="1" s="1"/>
  <c r="O845" i="1"/>
  <c r="G846" i="1" s="1"/>
  <c r="B845" i="1"/>
  <c r="A846" i="1"/>
  <c r="N845" i="1" l="1"/>
  <c r="P845" i="1" s="1"/>
  <c r="H846" i="1"/>
  <c r="B846" i="1"/>
  <c r="D846" i="1"/>
  <c r="E846" i="1" s="1"/>
  <c r="F847" i="1" s="1"/>
  <c r="A847" i="1"/>
  <c r="O846" i="1"/>
  <c r="R846" i="1"/>
  <c r="T845" i="1"/>
  <c r="J846" i="1"/>
  <c r="K846" i="1" s="1"/>
  <c r="L846" i="1" s="1"/>
  <c r="M846" i="1" s="1"/>
  <c r="S846" i="1"/>
  <c r="Q845" i="1"/>
  <c r="C846" i="1" s="1"/>
  <c r="I848" i="1"/>
  <c r="Q846" i="1" l="1"/>
  <c r="C847" i="1" s="1"/>
  <c r="J847" i="1"/>
  <c r="K847" i="1" s="1"/>
  <c r="L847" i="1" s="1"/>
  <c r="M847" i="1" s="1"/>
  <c r="S847" i="1"/>
  <c r="T846" i="1"/>
  <c r="R847" i="1"/>
  <c r="N846" i="1"/>
  <c r="P846" i="1" s="1"/>
  <c r="I849" i="1"/>
  <c r="D847" i="1"/>
  <c r="E847" i="1" s="1"/>
  <c r="F848" i="1" s="1"/>
  <c r="B847" i="1"/>
  <c r="O847" i="1"/>
  <c r="A848" i="1"/>
  <c r="G847" i="1"/>
  <c r="G848" i="1" l="1"/>
  <c r="H848" i="1" s="1"/>
  <c r="A849" i="1"/>
  <c r="D848" i="1"/>
  <c r="E848" i="1" s="1"/>
  <c r="F849" i="1" s="1"/>
  <c r="O848" i="1"/>
  <c r="B848" i="1"/>
  <c r="Q847" i="1"/>
  <c r="C848" i="1" s="1"/>
  <c r="S848" i="1"/>
  <c r="R848" i="1"/>
  <c r="J848" i="1"/>
  <c r="K848" i="1" s="1"/>
  <c r="L848" i="1" s="1"/>
  <c r="M848" i="1" s="1"/>
  <c r="T847" i="1"/>
  <c r="I850" i="1"/>
  <c r="H847" i="1"/>
  <c r="N847" i="1" s="1"/>
  <c r="P847" i="1" s="1"/>
  <c r="N848" i="1" l="1"/>
  <c r="P848" i="1" s="1"/>
  <c r="O849" i="1"/>
  <c r="B849" i="1"/>
  <c r="A850" i="1"/>
  <c r="D849" i="1"/>
  <c r="E849" i="1" s="1"/>
  <c r="F850" i="1" s="1"/>
  <c r="I851" i="1"/>
  <c r="S849" i="1"/>
  <c r="Q848" i="1"/>
  <c r="C849" i="1" s="1"/>
  <c r="T848" i="1"/>
  <c r="R849" i="1"/>
  <c r="J849" i="1"/>
  <c r="K849" i="1" s="1"/>
  <c r="L849" i="1" s="1"/>
  <c r="M849" i="1" s="1"/>
  <c r="G849" i="1"/>
  <c r="H849" i="1" s="1"/>
  <c r="G850" i="1" l="1"/>
  <c r="H850" i="1" s="1"/>
  <c r="N849" i="1"/>
  <c r="P849" i="1" s="1"/>
  <c r="I852" i="1"/>
  <c r="J850" i="1"/>
  <c r="K850" i="1" s="1"/>
  <c r="L850" i="1" s="1"/>
  <c r="M850" i="1" s="1"/>
  <c r="S850" i="1"/>
  <c r="T849" i="1"/>
  <c r="R850" i="1"/>
  <c r="Q849" i="1"/>
  <c r="C850" i="1" s="1"/>
  <c r="A851" i="1"/>
  <c r="B850" i="1"/>
  <c r="O850" i="1"/>
  <c r="D850" i="1"/>
  <c r="E850" i="1" s="1"/>
  <c r="F851" i="1" s="1"/>
  <c r="G851" i="1" l="1"/>
  <c r="H851" i="1" s="1"/>
  <c r="N850" i="1"/>
  <c r="P850" i="1" s="1"/>
  <c r="A852" i="1"/>
  <c r="B851" i="1"/>
  <c r="D851" i="1"/>
  <c r="E851" i="1" s="1"/>
  <c r="F852" i="1" s="1"/>
  <c r="O851" i="1"/>
  <c r="R851" i="1"/>
  <c r="T850" i="1"/>
  <c r="S851" i="1"/>
  <c r="Q850" i="1"/>
  <c r="C851" i="1" s="1"/>
  <c r="J851" i="1"/>
  <c r="K851" i="1" s="1"/>
  <c r="L851" i="1" s="1"/>
  <c r="M851" i="1" s="1"/>
  <c r="I853" i="1"/>
  <c r="R852" i="1" l="1"/>
  <c r="J852" i="1"/>
  <c r="K852" i="1" s="1"/>
  <c r="L852" i="1" s="1"/>
  <c r="M852" i="1" s="1"/>
  <c r="T851" i="1"/>
  <c r="Q851" i="1"/>
  <c r="C852" i="1" s="1"/>
  <c r="S852" i="1"/>
  <c r="A853" i="1"/>
  <c r="D852" i="1"/>
  <c r="E852" i="1" s="1"/>
  <c r="F853" i="1" s="1"/>
  <c r="O852" i="1"/>
  <c r="B852" i="1"/>
  <c r="I854" i="1"/>
  <c r="N851" i="1"/>
  <c r="P851" i="1" s="1"/>
  <c r="G852" i="1"/>
  <c r="G853" i="1" l="1"/>
  <c r="H853" i="1" s="1"/>
  <c r="H852" i="1"/>
  <c r="N852" i="1" s="1"/>
  <c r="P852" i="1" s="1"/>
  <c r="O853" i="1"/>
  <c r="D853" i="1"/>
  <c r="E853" i="1" s="1"/>
  <c r="F854" i="1" s="1"/>
  <c r="A854" i="1"/>
  <c r="B853" i="1"/>
  <c r="I855" i="1"/>
  <c r="Q852" i="1"/>
  <c r="C853" i="1" s="1"/>
  <c r="J853" i="1"/>
  <c r="K853" i="1" s="1"/>
  <c r="L853" i="1" s="1"/>
  <c r="M853" i="1" s="1"/>
  <c r="S853" i="1"/>
  <c r="T852" i="1"/>
  <c r="R853" i="1"/>
  <c r="N853" i="1" l="1"/>
  <c r="P853" i="1" s="1"/>
  <c r="T853" i="1"/>
  <c r="J854" i="1"/>
  <c r="K854" i="1" s="1"/>
  <c r="L854" i="1" s="1"/>
  <c r="M854" i="1" s="1"/>
  <c r="Q853" i="1"/>
  <c r="C854" i="1" s="1"/>
  <c r="R854" i="1"/>
  <c r="S854" i="1"/>
  <c r="I856" i="1"/>
  <c r="A855" i="1"/>
  <c r="O854" i="1"/>
  <c r="D854" i="1"/>
  <c r="E854" i="1" s="1"/>
  <c r="F855" i="1" s="1"/>
  <c r="B854" i="1"/>
  <c r="G854" i="1"/>
  <c r="G855" i="1" l="1"/>
  <c r="H855" i="1" s="1"/>
  <c r="H854" i="1"/>
  <c r="N854" i="1" s="1"/>
  <c r="P854" i="1" s="1"/>
  <c r="R855" i="1"/>
  <c r="T854" i="1"/>
  <c r="Q854" i="1"/>
  <c r="C855" i="1" s="1"/>
  <c r="J855" i="1"/>
  <c r="K855" i="1" s="1"/>
  <c r="L855" i="1" s="1"/>
  <c r="M855" i="1" s="1"/>
  <c r="S855" i="1"/>
  <c r="I857" i="1"/>
  <c r="O855" i="1"/>
  <c r="D855" i="1"/>
  <c r="E855" i="1" s="1"/>
  <c r="F856" i="1" s="1"/>
  <c r="A856" i="1"/>
  <c r="B855" i="1"/>
  <c r="N855" i="1" l="1"/>
  <c r="P855" i="1" s="1"/>
  <c r="I858" i="1"/>
  <c r="T855" i="1"/>
  <c r="R856" i="1"/>
  <c r="Q855" i="1"/>
  <c r="C856" i="1" s="1"/>
  <c r="J856" i="1"/>
  <c r="K856" i="1" s="1"/>
  <c r="L856" i="1" s="1"/>
  <c r="M856" i="1" s="1"/>
  <c r="S856" i="1"/>
  <c r="B856" i="1"/>
  <c r="D856" i="1"/>
  <c r="E856" i="1" s="1"/>
  <c r="F857" i="1" s="1"/>
  <c r="O856" i="1"/>
  <c r="A857" i="1"/>
  <c r="G856" i="1"/>
  <c r="G857" i="1" l="1"/>
  <c r="H857" i="1" s="1"/>
  <c r="I859" i="1"/>
  <c r="D857" i="1"/>
  <c r="E857" i="1" s="1"/>
  <c r="F858" i="1" s="1"/>
  <c r="A858" i="1"/>
  <c r="O857" i="1"/>
  <c r="B857" i="1"/>
  <c r="H856" i="1"/>
  <c r="N856" i="1" s="1"/>
  <c r="P856" i="1" s="1"/>
  <c r="S857" i="1"/>
  <c r="T856" i="1"/>
  <c r="Q856" i="1"/>
  <c r="C857" i="1" s="1"/>
  <c r="J857" i="1"/>
  <c r="K857" i="1" s="1"/>
  <c r="L857" i="1" s="1"/>
  <c r="M857" i="1" s="1"/>
  <c r="R857" i="1"/>
  <c r="N857" i="1" l="1"/>
  <c r="P857" i="1" s="1"/>
  <c r="D858" i="1"/>
  <c r="E858" i="1" s="1"/>
  <c r="F859" i="1" s="1"/>
  <c r="B858" i="1"/>
  <c r="O858" i="1"/>
  <c r="A859" i="1"/>
  <c r="I860" i="1"/>
  <c r="R858" i="1"/>
  <c r="S858" i="1"/>
  <c r="J858" i="1"/>
  <c r="K858" i="1" s="1"/>
  <c r="L858" i="1" s="1"/>
  <c r="M858" i="1" s="1"/>
  <c r="T857" i="1"/>
  <c r="Q857" i="1"/>
  <c r="C858" i="1" s="1"/>
  <c r="G858" i="1"/>
  <c r="G859" i="1" l="1"/>
  <c r="H859" i="1" s="1"/>
  <c r="R859" i="1"/>
  <c r="T858" i="1"/>
  <c r="S859" i="1"/>
  <c r="J859" i="1"/>
  <c r="K859" i="1" s="1"/>
  <c r="L859" i="1" s="1"/>
  <c r="M859" i="1" s="1"/>
  <c r="Q858" i="1"/>
  <c r="C859" i="1" s="1"/>
  <c r="H858" i="1"/>
  <c r="N858" i="1" s="1"/>
  <c r="P858" i="1" s="1"/>
  <c r="I861" i="1"/>
  <c r="A860" i="1"/>
  <c r="D859" i="1"/>
  <c r="E859" i="1" s="1"/>
  <c r="F860" i="1" s="1"/>
  <c r="O859" i="1"/>
  <c r="B859" i="1"/>
  <c r="G860" i="1" l="1"/>
  <c r="H860" i="1" s="1"/>
  <c r="N859" i="1"/>
  <c r="P859" i="1" s="1"/>
  <c r="I862" i="1"/>
  <c r="B860" i="1"/>
  <c r="O860" i="1"/>
  <c r="A861" i="1"/>
  <c r="D860" i="1"/>
  <c r="E860" i="1" s="1"/>
  <c r="F861" i="1" s="1"/>
  <c r="R860" i="1"/>
  <c r="J860" i="1"/>
  <c r="K860" i="1" s="1"/>
  <c r="L860" i="1" s="1"/>
  <c r="M860" i="1" s="1"/>
  <c r="T859" i="1"/>
  <c r="S860" i="1"/>
  <c r="Q859" i="1"/>
  <c r="C860" i="1" s="1"/>
  <c r="B861" i="1" l="1"/>
  <c r="A862" i="1"/>
  <c r="D861" i="1"/>
  <c r="E861" i="1" s="1"/>
  <c r="F862" i="1" s="1"/>
  <c r="O861" i="1"/>
  <c r="I863" i="1"/>
  <c r="N860" i="1"/>
  <c r="P860" i="1" s="1"/>
  <c r="R861" i="1"/>
  <c r="T860" i="1"/>
  <c r="J861" i="1"/>
  <c r="K861" i="1" s="1"/>
  <c r="L861" i="1" s="1"/>
  <c r="M861" i="1" s="1"/>
  <c r="Q860" i="1"/>
  <c r="C861" i="1" s="1"/>
  <c r="S861" i="1"/>
  <c r="G861" i="1"/>
  <c r="G862" i="1" l="1"/>
  <c r="H862" i="1" s="1"/>
  <c r="H861" i="1"/>
  <c r="N861" i="1" s="1"/>
  <c r="P861" i="1" s="1"/>
  <c r="O862" i="1"/>
  <c r="B862" i="1"/>
  <c r="D862" i="1"/>
  <c r="E862" i="1" s="1"/>
  <c r="F863" i="1" s="1"/>
  <c r="A863" i="1"/>
  <c r="R862" i="1"/>
  <c r="S862" i="1"/>
  <c r="T861" i="1"/>
  <c r="J862" i="1"/>
  <c r="K862" i="1" s="1"/>
  <c r="L862" i="1" s="1"/>
  <c r="M862" i="1" s="1"/>
  <c r="Q861" i="1"/>
  <c r="C862" i="1" s="1"/>
  <c r="I864" i="1"/>
  <c r="G863" i="1" l="1"/>
  <c r="H863" i="1" s="1"/>
  <c r="N862" i="1"/>
  <c r="P862" i="1" s="1"/>
  <c r="I865" i="1"/>
  <c r="A864" i="1"/>
  <c r="O863" i="1"/>
  <c r="B863" i="1"/>
  <c r="D863" i="1"/>
  <c r="E863" i="1" s="1"/>
  <c r="F864" i="1" s="1"/>
  <c r="S863" i="1"/>
  <c r="J863" i="1"/>
  <c r="K863" i="1" s="1"/>
  <c r="L863" i="1" s="1"/>
  <c r="M863" i="1" s="1"/>
  <c r="R863" i="1"/>
  <c r="Q862" i="1"/>
  <c r="C863" i="1" s="1"/>
  <c r="T862" i="1"/>
  <c r="J864" i="1" l="1"/>
  <c r="K864" i="1" s="1"/>
  <c r="L864" i="1" s="1"/>
  <c r="M864" i="1" s="1"/>
  <c r="S864" i="1"/>
  <c r="T863" i="1"/>
  <c r="R864" i="1"/>
  <c r="Q863" i="1"/>
  <c r="C864" i="1" s="1"/>
  <c r="N863" i="1"/>
  <c r="P863" i="1" s="1"/>
  <c r="A865" i="1"/>
  <c r="D864" i="1"/>
  <c r="E864" i="1" s="1"/>
  <c r="F865" i="1" s="1"/>
  <c r="O864" i="1"/>
  <c r="B864" i="1"/>
  <c r="I866" i="1"/>
  <c r="G864" i="1"/>
  <c r="G865" i="1" l="1"/>
  <c r="H865" i="1" s="1"/>
  <c r="H864" i="1"/>
  <c r="N864" i="1" s="1"/>
  <c r="P864" i="1" s="1"/>
  <c r="T864" i="1"/>
  <c r="R865" i="1"/>
  <c r="J865" i="1"/>
  <c r="K865" i="1" s="1"/>
  <c r="L865" i="1" s="1"/>
  <c r="M865" i="1" s="1"/>
  <c r="S865" i="1"/>
  <c r="Q864" i="1"/>
  <c r="C865" i="1" s="1"/>
  <c r="I867" i="1"/>
  <c r="D865" i="1"/>
  <c r="E865" i="1" s="1"/>
  <c r="F866" i="1" s="1"/>
  <c r="O865" i="1"/>
  <c r="A866" i="1"/>
  <c r="B865" i="1"/>
  <c r="N865" i="1" l="1"/>
  <c r="P865" i="1" s="1"/>
  <c r="T865" i="1"/>
  <c r="S866" i="1"/>
  <c r="Q865" i="1"/>
  <c r="C866" i="1" s="1"/>
  <c r="J866" i="1"/>
  <c r="K866" i="1" s="1"/>
  <c r="L866" i="1" s="1"/>
  <c r="M866" i="1" s="1"/>
  <c r="R866" i="1"/>
  <c r="G866" i="1"/>
  <c r="O866" i="1"/>
  <c r="A867" i="1"/>
  <c r="B866" i="1"/>
  <c r="D866" i="1"/>
  <c r="E866" i="1" s="1"/>
  <c r="F867" i="1" s="1"/>
  <c r="I868" i="1"/>
  <c r="G867" i="1" l="1"/>
  <c r="H867" i="1" s="1"/>
  <c r="I869" i="1"/>
  <c r="O867" i="1"/>
  <c r="B867" i="1"/>
  <c r="A868" i="1"/>
  <c r="D867" i="1"/>
  <c r="E867" i="1" s="1"/>
  <c r="F868" i="1" s="1"/>
  <c r="Q866" i="1"/>
  <c r="C867" i="1" s="1"/>
  <c r="S867" i="1"/>
  <c r="J867" i="1"/>
  <c r="K867" i="1" s="1"/>
  <c r="L867" i="1" s="1"/>
  <c r="M867" i="1" s="1"/>
  <c r="T866" i="1"/>
  <c r="R867" i="1"/>
  <c r="H866" i="1"/>
  <c r="N866" i="1" s="1"/>
  <c r="P866" i="1" s="1"/>
  <c r="B868" i="1" l="1"/>
  <c r="O868" i="1"/>
  <c r="D868" i="1"/>
  <c r="E868" i="1" s="1"/>
  <c r="F869" i="1" s="1"/>
  <c r="A869" i="1"/>
  <c r="I870" i="1"/>
  <c r="N867" i="1"/>
  <c r="P867" i="1" s="1"/>
  <c r="G868" i="1"/>
  <c r="S868" i="1"/>
  <c r="R868" i="1"/>
  <c r="T867" i="1"/>
  <c r="J868" i="1"/>
  <c r="K868" i="1" s="1"/>
  <c r="L868" i="1" s="1"/>
  <c r="M868" i="1" s="1"/>
  <c r="Q867" i="1"/>
  <c r="C868" i="1" s="1"/>
  <c r="G869" i="1" l="1"/>
  <c r="H869" i="1" s="1"/>
  <c r="H868" i="1"/>
  <c r="N868" i="1" s="1"/>
  <c r="P868" i="1" s="1"/>
  <c r="R869" i="1"/>
  <c r="S869" i="1"/>
  <c r="J869" i="1"/>
  <c r="K869" i="1" s="1"/>
  <c r="L869" i="1" s="1"/>
  <c r="M869" i="1" s="1"/>
  <c r="T868" i="1"/>
  <c r="Q868" i="1"/>
  <c r="C869" i="1" s="1"/>
  <c r="I871" i="1"/>
  <c r="O869" i="1"/>
  <c r="B869" i="1"/>
  <c r="A870" i="1"/>
  <c r="D869" i="1"/>
  <c r="E869" i="1" s="1"/>
  <c r="F870" i="1" s="1"/>
  <c r="N869" i="1" l="1"/>
  <c r="P869" i="1" s="1"/>
  <c r="I872" i="1"/>
  <c r="R870" i="1"/>
  <c r="T869" i="1"/>
  <c r="J870" i="1"/>
  <c r="K870" i="1" s="1"/>
  <c r="L870" i="1" s="1"/>
  <c r="M870" i="1" s="1"/>
  <c r="S870" i="1"/>
  <c r="Q869" i="1"/>
  <c r="C870" i="1" s="1"/>
  <c r="B870" i="1"/>
  <c r="A871" i="1"/>
  <c r="O870" i="1"/>
  <c r="D870" i="1"/>
  <c r="E870" i="1" s="1"/>
  <c r="F871" i="1" s="1"/>
  <c r="G870" i="1"/>
  <c r="G871" i="1" l="1"/>
  <c r="H871" i="1" s="1"/>
  <c r="D871" i="1"/>
  <c r="E871" i="1" s="1"/>
  <c r="F872" i="1" s="1"/>
  <c r="A872" i="1"/>
  <c r="O871" i="1"/>
  <c r="B871" i="1"/>
  <c r="I873" i="1"/>
  <c r="H870" i="1"/>
  <c r="N870" i="1" s="1"/>
  <c r="P870" i="1" s="1"/>
  <c r="R871" i="1"/>
  <c r="T870" i="1"/>
  <c r="S871" i="1"/>
  <c r="Q870" i="1"/>
  <c r="C871" i="1" s="1"/>
  <c r="J871" i="1"/>
  <c r="K871" i="1" s="1"/>
  <c r="L871" i="1" s="1"/>
  <c r="M871" i="1" s="1"/>
  <c r="G872" i="1" l="1"/>
  <c r="H872" i="1" s="1"/>
  <c r="N871" i="1"/>
  <c r="P871" i="1" s="1"/>
  <c r="O872" i="1"/>
  <c r="B872" i="1"/>
  <c r="A873" i="1"/>
  <c r="D872" i="1"/>
  <c r="E872" i="1" s="1"/>
  <c r="F873" i="1" s="1"/>
  <c r="I874" i="1"/>
  <c r="Q871" i="1"/>
  <c r="C872" i="1" s="1"/>
  <c r="J872" i="1"/>
  <c r="K872" i="1" s="1"/>
  <c r="L872" i="1" s="1"/>
  <c r="M872" i="1" s="1"/>
  <c r="R872" i="1"/>
  <c r="T871" i="1"/>
  <c r="S872" i="1"/>
  <c r="O873" i="1" l="1"/>
  <c r="A874" i="1"/>
  <c r="B873" i="1"/>
  <c r="D873" i="1"/>
  <c r="E873" i="1" s="1"/>
  <c r="F874" i="1" s="1"/>
  <c r="N872" i="1"/>
  <c r="P872" i="1" s="1"/>
  <c r="I875" i="1"/>
  <c r="Q872" i="1"/>
  <c r="C873" i="1" s="1"/>
  <c r="R873" i="1"/>
  <c r="J873" i="1"/>
  <c r="K873" i="1" s="1"/>
  <c r="L873" i="1" s="1"/>
  <c r="M873" i="1" s="1"/>
  <c r="T872" i="1"/>
  <c r="S873" i="1"/>
  <c r="G873" i="1"/>
  <c r="G874" i="1" l="1"/>
  <c r="H874" i="1" s="1"/>
  <c r="H873" i="1"/>
  <c r="N873" i="1" s="1"/>
  <c r="P873" i="1" s="1"/>
  <c r="I876" i="1"/>
  <c r="A875" i="1"/>
  <c r="D874" i="1"/>
  <c r="E874" i="1" s="1"/>
  <c r="F875" i="1" s="1"/>
  <c r="O874" i="1"/>
  <c r="B874" i="1"/>
  <c r="T873" i="1"/>
  <c r="S874" i="1"/>
  <c r="R874" i="1"/>
  <c r="J874" i="1"/>
  <c r="K874" i="1" s="1"/>
  <c r="L874" i="1" s="1"/>
  <c r="M874" i="1" s="1"/>
  <c r="Q873" i="1"/>
  <c r="C874" i="1" s="1"/>
  <c r="G875" i="1" l="1"/>
  <c r="H875" i="1" s="1"/>
  <c r="N874" i="1"/>
  <c r="P874" i="1" s="1"/>
  <c r="I877" i="1"/>
  <c r="O875" i="1"/>
  <c r="A876" i="1"/>
  <c r="B875" i="1"/>
  <c r="D875" i="1"/>
  <c r="E875" i="1" s="1"/>
  <c r="F876" i="1" s="1"/>
  <c r="S875" i="1"/>
  <c r="T874" i="1"/>
  <c r="R875" i="1"/>
  <c r="J875" i="1"/>
  <c r="K875" i="1" s="1"/>
  <c r="L875" i="1" s="1"/>
  <c r="M875" i="1" s="1"/>
  <c r="Q874" i="1"/>
  <c r="C875" i="1" s="1"/>
  <c r="B876" i="1" l="1"/>
  <c r="O876" i="1"/>
  <c r="A877" i="1"/>
  <c r="D876" i="1"/>
  <c r="E876" i="1" s="1"/>
  <c r="F877" i="1" s="1"/>
  <c r="N875" i="1"/>
  <c r="P875" i="1" s="1"/>
  <c r="R876" i="1"/>
  <c r="T875" i="1"/>
  <c r="J876" i="1"/>
  <c r="K876" i="1" s="1"/>
  <c r="L876" i="1" s="1"/>
  <c r="M876" i="1" s="1"/>
  <c r="Q875" i="1"/>
  <c r="C876" i="1" s="1"/>
  <c r="S876" i="1"/>
  <c r="G876" i="1"/>
  <c r="I878" i="1"/>
  <c r="G877" i="1" l="1"/>
  <c r="H877" i="1" s="1"/>
  <c r="T876" i="1"/>
  <c r="R877" i="1"/>
  <c r="J877" i="1"/>
  <c r="K877" i="1" s="1"/>
  <c r="L877" i="1" s="1"/>
  <c r="M877" i="1" s="1"/>
  <c r="Q876" i="1"/>
  <c r="C877" i="1" s="1"/>
  <c r="S877" i="1"/>
  <c r="A878" i="1"/>
  <c r="D877" i="1"/>
  <c r="E877" i="1" s="1"/>
  <c r="F878" i="1" s="1"/>
  <c r="O877" i="1"/>
  <c r="B877" i="1"/>
  <c r="I879" i="1"/>
  <c r="H876" i="1"/>
  <c r="N876" i="1" s="1"/>
  <c r="P876" i="1" s="1"/>
  <c r="N877" i="1" l="1"/>
  <c r="P877" i="1" s="1"/>
  <c r="R878" i="1"/>
  <c r="S878" i="1"/>
  <c r="J878" i="1"/>
  <c r="K878" i="1" s="1"/>
  <c r="L878" i="1" s="1"/>
  <c r="M878" i="1" s="1"/>
  <c r="T877" i="1"/>
  <c r="Q877" i="1"/>
  <c r="C878" i="1" s="1"/>
  <c r="I880" i="1"/>
  <c r="A879" i="1"/>
  <c r="D878" i="1"/>
  <c r="E878" i="1" s="1"/>
  <c r="F879" i="1" s="1"/>
  <c r="O878" i="1"/>
  <c r="B878" i="1"/>
  <c r="G878" i="1"/>
  <c r="G879" i="1" l="1"/>
  <c r="H879" i="1" s="1"/>
  <c r="I881" i="1"/>
  <c r="A880" i="1"/>
  <c r="B879" i="1"/>
  <c r="D879" i="1"/>
  <c r="E879" i="1" s="1"/>
  <c r="F880" i="1" s="1"/>
  <c r="O879" i="1"/>
  <c r="H878" i="1"/>
  <c r="N878" i="1" s="1"/>
  <c r="P878" i="1" s="1"/>
  <c r="S879" i="1"/>
  <c r="R879" i="1"/>
  <c r="J879" i="1"/>
  <c r="K879" i="1" s="1"/>
  <c r="L879" i="1" s="1"/>
  <c r="M879" i="1" s="1"/>
  <c r="T878" i="1"/>
  <c r="Q878" i="1"/>
  <c r="C879" i="1" s="1"/>
  <c r="G880" i="1" l="1"/>
  <c r="H880" i="1" s="1"/>
  <c r="N879" i="1"/>
  <c r="P879" i="1" s="1"/>
  <c r="I882" i="1"/>
  <c r="T879" i="1"/>
  <c r="Q879" i="1"/>
  <c r="C880" i="1" s="1"/>
  <c r="J880" i="1"/>
  <c r="K880" i="1" s="1"/>
  <c r="L880" i="1" s="1"/>
  <c r="M880" i="1" s="1"/>
  <c r="R880" i="1"/>
  <c r="S880" i="1"/>
  <c r="A881" i="1"/>
  <c r="O880" i="1"/>
  <c r="B880" i="1"/>
  <c r="D880" i="1"/>
  <c r="E880" i="1" s="1"/>
  <c r="F881" i="1" s="1"/>
  <c r="N880" i="1" l="1"/>
  <c r="P880" i="1" s="1"/>
  <c r="Q880" i="1"/>
  <c r="C881" i="1" s="1"/>
  <c r="J881" i="1"/>
  <c r="K881" i="1" s="1"/>
  <c r="L881" i="1" s="1"/>
  <c r="M881" i="1" s="1"/>
  <c r="T880" i="1"/>
  <c r="R881" i="1"/>
  <c r="S881" i="1"/>
  <c r="G881" i="1"/>
  <c r="H881" i="1" s="1"/>
  <c r="D881" i="1"/>
  <c r="E881" i="1" s="1"/>
  <c r="F882" i="1" s="1"/>
  <c r="O881" i="1"/>
  <c r="A882" i="1"/>
  <c r="B881" i="1"/>
  <c r="I883" i="1"/>
  <c r="I884" i="1" l="1"/>
  <c r="O882" i="1"/>
  <c r="B882" i="1"/>
  <c r="D882" i="1"/>
  <c r="E882" i="1" s="1"/>
  <c r="F883" i="1" s="1"/>
  <c r="A883" i="1"/>
  <c r="N881" i="1"/>
  <c r="P881" i="1" s="1"/>
  <c r="G882" i="1"/>
  <c r="H882" i="1" s="1"/>
  <c r="S882" i="1"/>
  <c r="T881" i="1"/>
  <c r="R882" i="1"/>
  <c r="J882" i="1"/>
  <c r="K882" i="1" s="1"/>
  <c r="L882" i="1" s="1"/>
  <c r="M882" i="1" s="1"/>
  <c r="Q881" i="1"/>
  <c r="C882" i="1" s="1"/>
  <c r="G883" i="1" l="1"/>
  <c r="H883" i="1" s="1"/>
  <c r="B883" i="1"/>
  <c r="A884" i="1"/>
  <c r="O883" i="1"/>
  <c r="D883" i="1"/>
  <c r="E883" i="1" s="1"/>
  <c r="F884" i="1" s="1"/>
  <c r="T882" i="1"/>
  <c r="R883" i="1"/>
  <c r="S883" i="1"/>
  <c r="Q882" i="1"/>
  <c r="C883" i="1" s="1"/>
  <c r="J883" i="1"/>
  <c r="K883" i="1" s="1"/>
  <c r="L883" i="1" s="1"/>
  <c r="M883" i="1" s="1"/>
  <c r="N882" i="1"/>
  <c r="P882" i="1" s="1"/>
  <c r="I885" i="1"/>
  <c r="G884" i="1" l="1"/>
  <c r="H884" i="1" s="1"/>
  <c r="N883" i="1"/>
  <c r="P883" i="1" s="1"/>
  <c r="I886" i="1"/>
  <c r="O884" i="1"/>
  <c r="B884" i="1"/>
  <c r="A885" i="1"/>
  <c r="D884" i="1"/>
  <c r="E884" i="1" s="1"/>
  <c r="F885" i="1" s="1"/>
  <c r="Q883" i="1"/>
  <c r="C884" i="1" s="1"/>
  <c r="S884" i="1"/>
  <c r="J884" i="1"/>
  <c r="K884" i="1" s="1"/>
  <c r="L884" i="1" s="1"/>
  <c r="M884" i="1" s="1"/>
  <c r="T883" i="1"/>
  <c r="R884" i="1"/>
  <c r="G885" i="1" l="1"/>
  <c r="H885" i="1" s="1"/>
  <c r="N884" i="1"/>
  <c r="P884" i="1" s="1"/>
  <c r="B885" i="1"/>
  <c r="D885" i="1"/>
  <c r="E885" i="1" s="1"/>
  <c r="F886" i="1" s="1"/>
  <c r="O885" i="1"/>
  <c r="A886" i="1"/>
  <c r="I887" i="1"/>
  <c r="T884" i="1"/>
  <c r="S885" i="1"/>
  <c r="J885" i="1"/>
  <c r="K885" i="1" s="1"/>
  <c r="L885" i="1" s="1"/>
  <c r="M885" i="1" s="1"/>
  <c r="R885" i="1"/>
  <c r="Q884" i="1"/>
  <c r="C885" i="1" s="1"/>
  <c r="G886" i="1" l="1"/>
  <c r="H886" i="1" s="1"/>
  <c r="N885" i="1"/>
  <c r="P885" i="1" s="1"/>
  <c r="I888" i="1"/>
  <c r="O886" i="1"/>
  <c r="D886" i="1"/>
  <c r="E886" i="1" s="1"/>
  <c r="F887" i="1" s="1"/>
  <c r="A887" i="1"/>
  <c r="B886" i="1"/>
  <c r="S886" i="1"/>
  <c r="Q885" i="1"/>
  <c r="C886" i="1" s="1"/>
  <c r="R886" i="1"/>
  <c r="J886" i="1"/>
  <c r="K886" i="1" s="1"/>
  <c r="L886" i="1" s="1"/>
  <c r="M886" i="1" s="1"/>
  <c r="T885" i="1"/>
  <c r="G887" i="1" l="1"/>
  <c r="H887" i="1" s="1"/>
  <c r="N886" i="1"/>
  <c r="P886" i="1" s="1"/>
  <c r="B887" i="1"/>
  <c r="A888" i="1"/>
  <c r="D887" i="1"/>
  <c r="E887" i="1" s="1"/>
  <c r="F888" i="1" s="1"/>
  <c r="O887" i="1"/>
  <c r="G888" i="1" s="1"/>
  <c r="I889" i="1"/>
  <c r="R887" i="1"/>
  <c r="S887" i="1"/>
  <c r="T886" i="1"/>
  <c r="J887" i="1"/>
  <c r="K887" i="1" s="1"/>
  <c r="L887" i="1" s="1"/>
  <c r="M887" i="1" s="1"/>
  <c r="Q886" i="1"/>
  <c r="C887" i="1" s="1"/>
  <c r="N887" i="1" l="1"/>
  <c r="P887" i="1" s="1"/>
  <c r="I890" i="1"/>
  <c r="Q887" i="1"/>
  <c r="C888" i="1" s="1"/>
  <c r="T887" i="1"/>
  <c r="S888" i="1"/>
  <c r="R888" i="1"/>
  <c r="J888" i="1"/>
  <c r="K888" i="1" s="1"/>
  <c r="L888" i="1" s="1"/>
  <c r="M888" i="1" s="1"/>
  <c r="H888" i="1"/>
  <c r="A889" i="1"/>
  <c r="D888" i="1"/>
  <c r="E888" i="1" s="1"/>
  <c r="F889" i="1" s="1"/>
  <c r="O888" i="1"/>
  <c r="B888" i="1"/>
  <c r="N888" i="1" l="1"/>
  <c r="P888" i="1" s="1"/>
  <c r="I891" i="1"/>
  <c r="A890" i="1"/>
  <c r="D889" i="1"/>
  <c r="E889" i="1" s="1"/>
  <c r="F890" i="1" s="1"/>
  <c r="O889" i="1"/>
  <c r="B889" i="1"/>
  <c r="T888" i="1"/>
  <c r="J889" i="1"/>
  <c r="K889" i="1" s="1"/>
  <c r="L889" i="1" s="1"/>
  <c r="M889" i="1" s="1"/>
  <c r="Q888" i="1"/>
  <c r="C889" i="1" s="1"/>
  <c r="R889" i="1"/>
  <c r="S889" i="1"/>
  <c r="G889" i="1"/>
  <c r="G890" i="1" l="1"/>
  <c r="H890" i="1" s="1"/>
  <c r="I892" i="1"/>
  <c r="Q889" i="1"/>
  <c r="C890" i="1" s="1"/>
  <c r="R890" i="1"/>
  <c r="J890" i="1"/>
  <c r="K890" i="1" s="1"/>
  <c r="L890" i="1" s="1"/>
  <c r="M890" i="1" s="1"/>
  <c r="T889" i="1"/>
  <c r="S890" i="1"/>
  <c r="O890" i="1"/>
  <c r="A891" i="1"/>
  <c r="D890" i="1"/>
  <c r="E890" i="1" s="1"/>
  <c r="F891" i="1" s="1"/>
  <c r="B890" i="1"/>
  <c r="H889" i="1"/>
  <c r="N889" i="1" s="1"/>
  <c r="P889" i="1" s="1"/>
  <c r="G891" i="1" l="1"/>
  <c r="H891" i="1" s="1"/>
  <c r="N890" i="1"/>
  <c r="P890" i="1" s="1"/>
  <c r="A892" i="1"/>
  <c r="B891" i="1"/>
  <c r="O891" i="1"/>
  <c r="G892" i="1" s="1"/>
  <c r="D891" i="1"/>
  <c r="E891" i="1" s="1"/>
  <c r="F892" i="1" s="1"/>
  <c r="T890" i="1"/>
  <c r="R891" i="1"/>
  <c r="Q890" i="1"/>
  <c r="C891" i="1" s="1"/>
  <c r="S891" i="1"/>
  <c r="J891" i="1"/>
  <c r="K891" i="1" s="1"/>
  <c r="L891" i="1" s="1"/>
  <c r="M891" i="1" s="1"/>
  <c r="I893" i="1"/>
  <c r="N891" i="1" l="1"/>
  <c r="P891" i="1" s="1"/>
  <c r="H892" i="1"/>
  <c r="I894" i="1"/>
  <c r="B892" i="1"/>
  <c r="D892" i="1"/>
  <c r="E892" i="1" s="1"/>
  <c r="F893" i="1" s="1"/>
  <c r="O892" i="1"/>
  <c r="A893" i="1"/>
  <c r="Q891" i="1"/>
  <c r="C892" i="1" s="1"/>
  <c r="J892" i="1"/>
  <c r="K892" i="1" s="1"/>
  <c r="L892" i="1" s="1"/>
  <c r="M892" i="1" s="1"/>
  <c r="S892" i="1"/>
  <c r="T891" i="1"/>
  <c r="R892" i="1"/>
  <c r="N892" i="1" l="1"/>
  <c r="P892" i="1" s="1"/>
  <c r="O893" i="1"/>
  <c r="D893" i="1"/>
  <c r="E893" i="1" s="1"/>
  <c r="F894" i="1" s="1"/>
  <c r="B893" i="1"/>
  <c r="A894" i="1"/>
  <c r="I895" i="1"/>
  <c r="Q892" i="1"/>
  <c r="C893" i="1" s="1"/>
  <c r="J893" i="1"/>
  <c r="K893" i="1" s="1"/>
  <c r="L893" i="1" s="1"/>
  <c r="M893" i="1" s="1"/>
  <c r="S893" i="1"/>
  <c r="T892" i="1"/>
  <c r="R893" i="1"/>
  <c r="G893" i="1"/>
  <c r="G894" i="1" l="1"/>
  <c r="H894" i="1" s="1"/>
  <c r="H893" i="1"/>
  <c r="N893" i="1" s="1"/>
  <c r="P893" i="1" s="1"/>
  <c r="T893" i="1"/>
  <c r="Q893" i="1"/>
  <c r="C894" i="1" s="1"/>
  <c r="R894" i="1"/>
  <c r="J894" i="1"/>
  <c r="K894" i="1" s="1"/>
  <c r="L894" i="1" s="1"/>
  <c r="M894" i="1" s="1"/>
  <c r="S894" i="1"/>
  <c r="B894" i="1"/>
  <c r="D894" i="1"/>
  <c r="E894" i="1" s="1"/>
  <c r="F895" i="1" s="1"/>
  <c r="O894" i="1"/>
  <c r="A895" i="1"/>
  <c r="I896" i="1"/>
  <c r="N894" i="1" l="1"/>
  <c r="P894" i="1" s="1"/>
  <c r="D895" i="1"/>
  <c r="E895" i="1" s="1"/>
  <c r="F896" i="1" s="1"/>
  <c r="B895" i="1"/>
  <c r="O895" i="1"/>
  <c r="A896" i="1"/>
  <c r="S895" i="1"/>
  <c r="T894" i="1"/>
  <c r="R895" i="1"/>
  <c r="J895" i="1"/>
  <c r="K895" i="1" s="1"/>
  <c r="L895" i="1" s="1"/>
  <c r="M895" i="1" s="1"/>
  <c r="Q894" i="1"/>
  <c r="C895" i="1" s="1"/>
  <c r="I897" i="1"/>
  <c r="G895" i="1"/>
  <c r="G896" i="1" l="1"/>
  <c r="H896" i="1" s="1"/>
  <c r="O896" i="1"/>
  <c r="B896" i="1"/>
  <c r="A897" i="1"/>
  <c r="D896" i="1"/>
  <c r="E896" i="1" s="1"/>
  <c r="F897" i="1" s="1"/>
  <c r="H895" i="1"/>
  <c r="N895" i="1" s="1"/>
  <c r="P895" i="1" s="1"/>
  <c r="I898" i="1"/>
  <c r="R896" i="1"/>
  <c r="T895" i="1"/>
  <c r="J896" i="1"/>
  <c r="K896" i="1" s="1"/>
  <c r="L896" i="1" s="1"/>
  <c r="M896" i="1" s="1"/>
  <c r="S896" i="1"/>
  <c r="Q895" i="1"/>
  <c r="C896" i="1" s="1"/>
  <c r="N896" i="1" l="1"/>
  <c r="P896" i="1" s="1"/>
  <c r="S897" i="1"/>
  <c r="T896" i="1"/>
  <c r="J897" i="1"/>
  <c r="K897" i="1" s="1"/>
  <c r="L897" i="1" s="1"/>
  <c r="M897" i="1" s="1"/>
  <c r="R897" i="1"/>
  <c r="Q896" i="1"/>
  <c r="C897" i="1" s="1"/>
  <c r="I899" i="1"/>
  <c r="G897" i="1"/>
  <c r="A898" i="1"/>
  <c r="D897" i="1"/>
  <c r="E897" i="1" s="1"/>
  <c r="F898" i="1" s="1"/>
  <c r="O897" i="1"/>
  <c r="B897" i="1"/>
  <c r="D898" i="1" l="1"/>
  <c r="E898" i="1" s="1"/>
  <c r="F899" i="1" s="1"/>
  <c r="O898" i="1"/>
  <c r="A899" i="1"/>
  <c r="B898" i="1"/>
  <c r="I900" i="1"/>
  <c r="J898" i="1"/>
  <c r="K898" i="1" s="1"/>
  <c r="L898" i="1" s="1"/>
  <c r="M898" i="1" s="1"/>
  <c r="S898" i="1"/>
  <c r="T897" i="1"/>
  <c r="R898" i="1"/>
  <c r="Q897" i="1"/>
  <c r="C898" i="1" s="1"/>
  <c r="G898" i="1"/>
  <c r="H897" i="1"/>
  <c r="N897" i="1" s="1"/>
  <c r="P897" i="1" s="1"/>
  <c r="G899" i="1" l="1"/>
  <c r="H899" i="1" s="1"/>
  <c r="B899" i="1"/>
  <c r="O899" i="1"/>
  <c r="A900" i="1"/>
  <c r="D899" i="1"/>
  <c r="E899" i="1" s="1"/>
  <c r="F900" i="1" s="1"/>
  <c r="H898" i="1"/>
  <c r="N898" i="1" s="1"/>
  <c r="P898" i="1" s="1"/>
  <c r="I901" i="1"/>
  <c r="R899" i="1"/>
  <c r="Q898" i="1"/>
  <c r="C899" i="1" s="1"/>
  <c r="J899" i="1"/>
  <c r="K899" i="1" s="1"/>
  <c r="L899" i="1" s="1"/>
  <c r="M899" i="1" s="1"/>
  <c r="T898" i="1"/>
  <c r="S899" i="1"/>
  <c r="N899" i="1" l="1"/>
  <c r="P899" i="1" s="1"/>
  <c r="D900" i="1"/>
  <c r="E900" i="1" s="1"/>
  <c r="F901" i="1" s="1"/>
  <c r="O900" i="1"/>
  <c r="B900" i="1"/>
  <c r="A901" i="1"/>
  <c r="I902" i="1"/>
  <c r="Q899" i="1"/>
  <c r="C900" i="1" s="1"/>
  <c r="J900" i="1"/>
  <c r="K900" i="1" s="1"/>
  <c r="L900" i="1" s="1"/>
  <c r="M900" i="1" s="1"/>
  <c r="S900" i="1"/>
  <c r="R900" i="1"/>
  <c r="T899" i="1"/>
  <c r="G900" i="1"/>
  <c r="G901" i="1" l="1"/>
  <c r="H901" i="1" s="1"/>
  <c r="D901" i="1"/>
  <c r="E901" i="1" s="1"/>
  <c r="F902" i="1" s="1"/>
  <c r="O901" i="1"/>
  <c r="A902" i="1"/>
  <c r="B901" i="1"/>
  <c r="H900" i="1"/>
  <c r="N900" i="1" s="1"/>
  <c r="P900" i="1" s="1"/>
  <c r="I903" i="1"/>
  <c r="Q900" i="1"/>
  <c r="C901" i="1" s="1"/>
  <c r="S901" i="1"/>
  <c r="R901" i="1"/>
  <c r="J901" i="1"/>
  <c r="K901" i="1" s="1"/>
  <c r="L901" i="1" s="1"/>
  <c r="M901" i="1" s="1"/>
  <c r="T900" i="1"/>
  <c r="G902" i="1" l="1"/>
  <c r="H902" i="1" s="1"/>
  <c r="N901" i="1"/>
  <c r="P901" i="1" s="1"/>
  <c r="A903" i="1"/>
  <c r="O902" i="1"/>
  <c r="B902" i="1"/>
  <c r="D902" i="1"/>
  <c r="E902" i="1" s="1"/>
  <c r="F903" i="1" s="1"/>
  <c r="I904" i="1"/>
  <c r="T901" i="1"/>
  <c r="J902" i="1"/>
  <c r="K902" i="1" s="1"/>
  <c r="L902" i="1" s="1"/>
  <c r="M902" i="1" s="1"/>
  <c r="S902" i="1"/>
  <c r="R902" i="1"/>
  <c r="Q901" i="1"/>
  <c r="C902" i="1" s="1"/>
  <c r="G903" i="1" l="1"/>
  <c r="H903" i="1" s="1"/>
  <c r="N902" i="1"/>
  <c r="P902" i="1" s="1"/>
  <c r="O903" i="1"/>
  <c r="B903" i="1"/>
  <c r="A904" i="1"/>
  <c r="D903" i="1"/>
  <c r="E903" i="1" s="1"/>
  <c r="F904" i="1" s="1"/>
  <c r="T902" i="1"/>
  <c r="S903" i="1"/>
  <c r="Q902" i="1"/>
  <c r="C903" i="1" s="1"/>
  <c r="R903" i="1"/>
  <c r="J903" i="1"/>
  <c r="K903" i="1" s="1"/>
  <c r="L903" i="1" s="1"/>
  <c r="M903" i="1" s="1"/>
  <c r="I905" i="1"/>
  <c r="N903" i="1" l="1"/>
  <c r="P903" i="1" s="1"/>
  <c r="Q903" i="1"/>
  <c r="C904" i="1" s="1"/>
  <c r="R904" i="1"/>
  <c r="J904" i="1"/>
  <c r="K904" i="1" s="1"/>
  <c r="L904" i="1" s="1"/>
  <c r="M904" i="1" s="1"/>
  <c r="T903" i="1"/>
  <c r="S904" i="1"/>
  <c r="G904" i="1"/>
  <c r="H904" i="1" s="1"/>
  <c r="O904" i="1"/>
  <c r="B904" i="1"/>
  <c r="A905" i="1"/>
  <c r="D904" i="1"/>
  <c r="E904" i="1" s="1"/>
  <c r="F905" i="1" s="1"/>
  <c r="I906" i="1"/>
  <c r="N904" i="1" l="1"/>
  <c r="P904" i="1" s="1"/>
  <c r="J905" i="1"/>
  <c r="R905" i="1"/>
  <c r="T904" i="1"/>
  <c r="S905" i="1"/>
  <c r="Q904" i="1"/>
  <c r="C905" i="1" s="1"/>
  <c r="I907" i="1"/>
  <c r="D905" i="1"/>
  <c r="E905" i="1" s="1"/>
  <c r="F906" i="1" s="1"/>
  <c r="O905" i="1"/>
  <c r="B905" i="1"/>
  <c r="K905" i="1"/>
  <c r="L905" i="1" s="1"/>
  <c r="M905" i="1" s="1"/>
  <c r="A906" i="1"/>
  <c r="G905" i="1"/>
  <c r="G906" i="1" l="1"/>
  <c r="H906" i="1" s="1"/>
  <c r="H905" i="1"/>
  <c r="N905" i="1" s="1"/>
  <c r="P905" i="1" s="1"/>
  <c r="D906" i="1"/>
  <c r="E906" i="1" s="1"/>
  <c r="F907" i="1" s="1"/>
  <c r="A907" i="1"/>
  <c r="O906" i="1"/>
  <c r="B906" i="1"/>
  <c r="Q905" i="1"/>
  <c r="C906" i="1" s="1"/>
  <c r="J906" i="1"/>
  <c r="K906" i="1" s="1"/>
  <c r="L906" i="1" s="1"/>
  <c r="M906" i="1" s="1"/>
  <c r="R906" i="1"/>
  <c r="S906" i="1"/>
  <c r="T905" i="1"/>
  <c r="I908" i="1"/>
  <c r="N906" i="1" l="1"/>
  <c r="P906" i="1" s="1"/>
  <c r="Q906" i="1"/>
  <c r="C907" i="1" s="1"/>
  <c r="J907" i="1"/>
  <c r="K907" i="1" s="1"/>
  <c r="L907" i="1" s="1"/>
  <c r="M907" i="1" s="1"/>
  <c r="R907" i="1"/>
  <c r="S907" i="1"/>
  <c r="T906" i="1"/>
  <c r="I909" i="1"/>
  <c r="G907" i="1"/>
  <c r="H907" i="1" s="1"/>
  <c r="D907" i="1"/>
  <c r="E907" i="1" s="1"/>
  <c r="F908" i="1" s="1"/>
  <c r="O907" i="1"/>
  <c r="B907" i="1"/>
  <c r="A908" i="1"/>
  <c r="N907" i="1" l="1"/>
  <c r="P907" i="1" s="1"/>
  <c r="B908" i="1"/>
  <c r="A909" i="1"/>
  <c r="O908" i="1"/>
  <c r="D908" i="1"/>
  <c r="E908" i="1" s="1"/>
  <c r="F909" i="1" s="1"/>
  <c r="J908" i="1"/>
  <c r="K908" i="1" s="1"/>
  <c r="L908" i="1" s="1"/>
  <c r="M908" i="1" s="1"/>
  <c r="S908" i="1"/>
  <c r="R908" i="1"/>
  <c r="Q907" i="1"/>
  <c r="C908" i="1" s="1"/>
  <c r="G908" i="1"/>
  <c r="I910" i="1"/>
  <c r="G909" i="1" l="1"/>
  <c r="H909" i="1" s="1"/>
  <c r="T907" i="1"/>
  <c r="T908" i="1"/>
  <c r="J909" i="1"/>
  <c r="K909" i="1" s="1"/>
  <c r="L909" i="1" s="1"/>
  <c r="M909" i="1" s="1"/>
  <c r="S909" i="1"/>
  <c r="Q908" i="1"/>
  <c r="C909" i="1" s="1"/>
  <c r="R909" i="1"/>
  <c r="H908" i="1"/>
  <c r="N908" i="1" s="1"/>
  <c r="P908" i="1" s="1"/>
  <c r="I911" i="1"/>
  <c r="O909" i="1"/>
  <c r="A910" i="1"/>
  <c r="D909" i="1"/>
  <c r="E909" i="1" s="1"/>
  <c r="F910" i="1" s="1"/>
  <c r="B909" i="1"/>
  <c r="G910" i="1" l="1"/>
  <c r="H910" i="1" s="1"/>
  <c r="N909" i="1"/>
  <c r="P909" i="1" s="1"/>
  <c r="I912" i="1"/>
  <c r="O910" i="1"/>
  <c r="B910" i="1"/>
  <c r="A911" i="1"/>
  <c r="D910" i="1"/>
  <c r="E910" i="1" s="1"/>
  <c r="F911" i="1" s="1"/>
  <c r="R910" i="1"/>
  <c r="J910" i="1"/>
  <c r="K910" i="1" s="1"/>
  <c r="L910" i="1" s="1"/>
  <c r="M910" i="1" s="1"/>
  <c r="T909" i="1"/>
  <c r="S910" i="1"/>
  <c r="Q909" i="1"/>
  <c r="C910" i="1" s="1"/>
  <c r="D911" i="1" l="1"/>
  <c r="E911" i="1" s="1"/>
  <c r="F912" i="1" s="1"/>
  <c r="B911" i="1"/>
  <c r="A912" i="1"/>
  <c r="O911" i="1"/>
  <c r="N910" i="1"/>
  <c r="P910" i="1" s="1"/>
  <c r="S911" i="1"/>
  <c r="R911" i="1"/>
  <c r="J911" i="1"/>
  <c r="K911" i="1" s="1"/>
  <c r="L911" i="1" s="1"/>
  <c r="M911" i="1" s="1"/>
  <c r="T910" i="1"/>
  <c r="Q910" i="1"/>
  <c r="C911" i="1" s="1"/>
  <c r="I913" i="1"/>
  <c r="G911" i="1"/>
  <c r="G912" i="1" l="1"/>
  <c r="H912" i="1" s="1"/>
  <c r="R912" i="1"/>
  <c r="S912" i="1"/>
  <c r="T911" i="1"/>
  <c r="J912" i="1"/>
  <c r="K912" i="1" s="1"/>
  <c r="L912" i="1" s="1"/>
  <c r="M912" i="1" s="1"/>
  <c r="Q911" i="1"/>
  <c r="C912" i="1" s="1"/>
  <c r="B912" i="1"/>
  <c r="D912" i="1"/>
  <c r="E912" i="1" s="1"/>
  <c r="F913" i="1" s="1"/>
  <c r="O912" i="1"/>
  <c r="A913" i="1"/>
  <c r="H911" i="1"/>
  <c r="N911" i="1" s="1"/>
  <c r="P911" i="1" s="1"/>
  <c r="I914" i="1"/>
  <c r="N912" i="1" l="1"/>
  <c r="P912" i="1" s="1"/>
  <c r="D913" i="1"/>
  <c r="E913" i="1" s="1"/>
  <c r="F914" i="1" s="1"/>
  <c r="O913" i="1"/>
  <c r="B913" i="1"/>
  <c r="A914" i="1"/>
  <c r="I915" i="1"/>
  <c r="R913" i="1"/>
  <c r="T912" i="1"/>
  <c r="Q912" i="1"/>
  <c r="C913" i="1" s="1"/>
  <c r="J913" i="1"/>
  <c r="K913" i="1" s="1"/>
  <c r="L913" i="1" s="1"/>
  <c r="M913" i="1" s="1"/>
  <c r="S913" i="1"/>
  <c r="G913" i="1"/>
  <c r="G914" i="1" l="1"/>
  <c r="H914" i="1" s="1"/>
  <c r="I916" i="1"/>
  <c r="S914" i="1"/>
  <c r="R914" i="1"/>
  <c r="T913" i="1"/>
  <c r="J914" i="1"/>
  <c r="K914" i="1" s="1"/>
  <c r="L914" i="1" s="1"/>
  <c r="M914" i="1" s="1"/>
  <c r="Q913" i="1"/>
  <c r="C914" i="1" s="1"/>
  <c r="A915" i="1"/>
  <c r="D914" i="1"/>
  <c r="E914" i="1" s="1"/>
  <c r="F915" i="1" s="1"/>
  <c r="O914" i="1"/>
  <c r="B914" i="1"/>
  <c r="H913" i="1"/>
  <c r="N913" i="1" s="1"/>
  <c r="P913" i="1" s="1"/>
  <c r="G915" i="1" l="1"/>
  <c r="H915" i="1" s="1"/>
  <c r="N914" i="1"/>
  <c r="P914" i="1" s="1"/>
  <c r="O915" i="1"/>
  <c r="A916" i="1"/>
  <c r="D915" i="1"/>
  <c r="E915" i="1" s="1"/>
  <c r="F916" i="1" s="1"/>
  <c r="B915" i="1"/>
  <c r="I917" i="1"/>
  <c r="T914" i="1"/>
  <c r="Q914" i="1"/>
  <c r="C915" i="1" s="1"/>
  <c r="J915" i="1"/>
  <c r="K915" i="1" s="1"/>
  <c r="L915" i="1" s="1"/>
  <c r="M915" i="1" s="1"/>
  <c r="S915" i="1"/>
  <c r="R915" i="1"/>
  <c r="G916" i="1" l="1"/>
  <c r="H916" i="1" s="1"/>
  <c r="N915" i="1"/>
  <c r="P915" i="1" s="1"/>
  <c r="S916" i="1"/>
  <c r="R916" i="1"/>
  <c r="T915" i="1"/>
  <c r="J916" i="1"/>
  <c r="K916" i="1" s="1"/>
  <c r="L916" i="1" s="1"/>
  <c r="M916" i="1" s="1"/>
  <c r="Q915" i="1"/>
  <c r="C916" i="1" s="1"/>
  <c r="I918" i="1"/>
  <c r="A917" i="1"/>
  <c r="D916" i="1"/>
  <c r="E916" i="1" s="1"/>
  <c r="F917" i="1" s="1"/>
  <c r="O916" i="1"/>
  <c r="B916" i="1"/>
  <c r="G917" i="1" l="1"/>
  <c r="H917" i="1" s="1"/>
  <c r="N916" i="1"/>
  <c r="P916" i="1" s="1"/>
  <c r="D917" i="1"/>
  <c r="E917" i="1" s="1"/>
  <c r="F918" i="1" s="1"/>
  <c r="O917" i="1"/>
  <c r="A918" i="1"/>
  <c r="B917" i="1"/>
  <c r="I919" i="1"/>
  <c r="S917" i="1"/>
  <c r="Q916" i="1"/>
  <c r="C917" i="1" s="1"/>
  <c r="J917" i="1"/>
  <c r="K917" i="1" s="1"/>
  <c r="L917" i="1" s="1"/>
  <c r="M917" i="1" s="1"/>
  <c r="R917" i="1"/>
  <c r="T916" i="1"/>
  <c r="N917" i="1" l="1"/>
  <c r="P917" i="1" s="1"/>
  <c r="T917" i="1"/>
  <c r="S918" i="1"/>
  <c r="J918" i="1"/>
  <c r="R918" i="1"/>
  <c r="Q917" i="1"/>
  <c r="C918" i="1" s="1"/>
  <c r="G918" i="1"/>
  <c r="I920" i="1"/>
  <c r="O918" i="1"/>
  <c r="B918" i="1"/>
  <c r="A919" i="1"/>
  <c r="D918" i="1"/>
  <c r="E918" i="1" s="1"/>
  <c r="F919" i="1" s="1"/>
  <c r="K918" i="1"/>
  <c r="L918" i="1" s="1"/>
  <c r="M918" i="1" s="1"/>
  <c r="A920" i="1" l="1"/>
  <c r="B919" i="1"/>
  <c r="D919" i="1"/>
  <c r="E919" i="1" s="1"/>
  <c r="F920" i="1" s="1"/>
  <c r="O919" i="1"/>
  <c r="I921" i="1"/>
  <c r="G919" i="1"/>
  <c r="Q918" i="1"/>
  <c r="C919" i="1" s="1"/>
  <c r="J919" i="1"/>
  <c r="K919" i="1" s="1"/>
  <c r="L919" i="1" s="1"/>
  <c r="M919" i="1" s="1"/>
  <c r="S919" i="1"/>
  <c r="R919" i="1"/>
  <c r="T918" i="1"/>
  <c r="H918" i="1"/>
  <c r="N918" i="1" s="1"/>
  <c r="P918" i="1" s="1"/>
  <c r="G920" i="1" l="1"/>
  <c r="H920" i="1" s="1"/>
  <c r="I922" i="1"/>
  <c r="B920" i="1"/>
  <c r="A921" i="1"/>
  <c r="O920" i="1"/>
  <c r="D920" i="1"/>
  <c r="E920" i="1" s="1"/>
  <c r="F921" i="1" s="1"/>
  <c r="S920" i="1"/>
  <c r="T919" i="1"/>
  <c r="Q919" i="1"/>
  <c r="C920" i="1" s="1"/>
  <c r="J920" i="1"/>
  <c r="K920" i="1" s="1"/>
  <c r="L920" i="1" s="1"/>
  <c r="M920" i="1" s="1"/>
  <c r="R920" i="1"/>
  <c r="H919" i="1"/>
  <c r="N919" i="1" s="1"/>
  <c r="P919" i="1" s="1"/>
  <c r="G921" i="1" l="1"/>
  <c r="H921" i="1" s="1"/>
  <c r="N920" i="1"/>
  <c r="P920" i="1" s="1"/>
  <c r="S921" i="1"/>
  <c r="Q920" i="1"/>
  <c r="C921" i="1" s="1"/>
  <c r="J921" i="1"/>
  <c r="K921" i="1" s="1"/>
  <c r="L921" i="1" s="1"/>
  <c r="M921" i="1" s="1"/>
  <c r="T920" i="1"/>
  <c r="R921" i="1"/>
  <c r="I923" i="1"/>
  <c r="D921" i="1"/>
  <c r="E921" i="1" s="1"/>
  <c r="F922" i="1" s="1"/>
  <c r="O921" i="1"/>
  <c r="A922" i="1"/>
  <c r="B921" i="1"/>
  <c r="D922" i="1" l="1"/>
  <c r="E922" i="1" s="1"/>
  <c r="F923" i="1" s="1"/>
  <c r="O922" i="1"/>
  <c r="B922" i="1"/>
  <c r="A923" i="1"/>
  <c r="N921" i="1"/>
  <c r="P921" i="1" s="1"/>
  <c r="T921" i="1"/>
  <c r="R922" i="1"/>
  <c r="S922" i="1"/>
  <c r="J922" i="1"/>
  <c r="K922" i="1" s="1"/>
  <c r="L922" i="1" s="1"/>
  <c r="M922" i="1" s="1"/>
  <c r="Q921" i="1"/>
  <c r="C922" i="1" s="1"/>
  <c r="G922" i="1"/>
  <c r="I924" i="1"/>
  <c r="G923" i="1" l="1"/>
  <c r="H923" i="1" s="1"/>
  <c r="S923" i="1"/>
  <c r="R923" i="1"/>
  <c r="T922" i="1"/>
  <c r="J923" i="1"/>
  <c r="K923" i="1" s="1"/>
  <c r="L923" i="1" s="1"/>
  <c r="M923" i="1" s="1"/>
  <c r="Q922" i="1"/>
  <c r="C923" i="1" s="1"/>
  <c r="D923" i="1"/>
  <c r="E923" i="1" s="1"/>
  <c r="F924" i="1" s="1"/>
  <c r="A924" i="1"/>
  <c r="O923" i="1"/>
  <c r="B923" i="1"/>
  <c r="H922" i="1"/>
  <c r="N922" i="1" s="1"/>
  <c r="P922" i="1" s="1"/>
  <c r="I925" i="1"/>
  <c r="G924" i="1" l="1"/>
  <c r="H924" i="1" s="1"/>
  <c r="N923" i="1"/>
  <c r="P923" i="1" s="1"/>
  <c r="A925" i="1"/>
  <c r="B924" i="1"/>
  <c r="O924" i="1"/>
  <c r="D924" i="1"/>
  <c r="E924" i="1" s="1"/>
  <c r="F925" i="1" s="1"/>
  <c r="I926" i="1"/>
  <c r="Q923" i="1"/>
  <c r="C924" i="1" s="1"/>
  <c r="S924" i="1"/>
  <c r="T923" i="1"/>
  <c r="R924" i="1"/>
  <c r="J924" i="1"/>
  <c r="K924" i="1" s="1"/>
  <c r="L924" i="1" s="1"/>
  <c r="G925" i="1" l="1"/>
  <c r="H925" i="1"/>
  <c r="M924" i="1"/>
  <c r="D925" i="1"/>
  <c r="E925" i="1" s="1"/>
  <c r="F926" i="1" s="1"/>
  <c r="B925" i="1"/>
  <c r="O925" i="1"/>
  <c r="G926" i="1" s="1"/>
  <c r="A926" i="1"/>
  <c r="R925" i="1"/>
  <c r="T924" i="1"/>
  <c r="S925" i="1"/>
  <c r="Q924" i="1"/>
  <c r="J925" i="1"/>
  <c r="K925" i="1" s="1"/>
  <c r="L925" i="1" s="1"/>
  <c r="I927" i="1"/>
  <c r="M925" i="1" l="1"/>
  <c r="H926" i="1"/>
  <c r="C925" i="1"/>
  <c r="B926" i="1"/>
  <c r="O926" i="1"/>
  <c r="A927" i="1"/>
  <c r="D926" i="1"/>
  <c r="E926" i="1" s="1"/>
  <c r="F927" i="1" s="1"/>
  <c r="I928" i="1"/>
  <c r="J926" i="1"/>
  <c r="K926" i="1" s="1"/>
  <c r="L926" i="1" s="1"/>
  <c r="M926" i="1" s="1"/>
  <c r="T925" i="1"/>
  <c r="S926" i="1"/>
  <c r="R926" i="1"/>
  <c r="Q925" i="1"/>
  <c r="N924" i="1"/>
  <c r="I929" i="1" l="1"/>
  <c r="C926" i="1"/>
  <c r="J927" i="1"/>
  <c r="K927" i="1" s="1"/>
  <c r="L927" i="1" s="1"/>
  <c r="M927" i="1" s="1"/>
  <c r="T926" i="1"/>
  <c r="S927" i="1"/>
  <c r="R927" i="1"/>
  <c r="Q926" i="1"/>
  <c r="N926" i="1"/>
  <c r="P924" i="1"/>
  <c r="D927" i="1"/>
  <c r="E927" i="1" s="1"/>
  <c r="F928" i="1" s="1"/>
  <c r="O927" i="1"/>
  <c r="A928" i="1"/>
  <c r="B927" i="1"/>
  <c r="G927" i="1"/>
  <c r="H927" i="1" s="1"/>
  <c r="N925" i="1"/>
  <c r="P926" i="1" l="1"/>
  <c r="N927" i="1"/>
  <c r="I930" i="1"/>
  <c r="P925" i="1"/>
  <c r="O928" i="1"/>
  <c r="B928" i="1"/>
  <c r="A929" i="1"/>
  <c r="D928" i="1"/>
  <c r="E928" i="1" s="1"/>
  <c r="F929" i="1" s="1"/>
  <c r="C927" i="1"/>
  <c r="Q927" i="1"/>
  <c r="J928" i="1"/>
  <c r="K928" i="1" s="1"/>
  <c r="L928" i="1" s="1"/>
  <c r="M928" i="1" s="1"/>
  <c r="T927" i="1"/>
  <c r="S928" i="1"/>
  <c r="R928" i="1"/>
  <c r="G928" i="1"/>
  <c r="C928" i="1" l="1"/>
  <c r="G929" i="1"/>
  <c r="A930" i="1"/>
  <c r="B929" i="1"/>
  <c r="O929" i="1"/>
  <c r="D929" i="1"/>
  <c r="E929" i="1" s="1"/>
  <c r="F930" i="1" s="1"/>
  <c r="H928" i="1"/>
  <c r="N928" i="1" s="1"/>
  <c r="R929" i="1"/>
  <c r="S929" i="1"/>
  <c r="Q928" i="1"/>
  <c r="J929" i="1"/>
  <c r="K929" i="1" s="1"/>
  <c r="L929" i="1" s="1"/>
  <c r="M929" i="1" s="1"/>
  <c r="T928" i="1"/>
  <c r="I931" i="1"/>
  <c r="P927" i="1"/>
  <c r="C929" i="1" l="1"/>
  <c r="P928" i="1"/>
  <c r="G930" i="1"/>
  <c r="H930" i="1" s="1"/>
  <c r="Q929" i="1"/>
  <c r="C930" i="1" s="1"/>
  <c r="S930" i="1"/>
  <c r="J930" i="1"/>
  <c r="K930" i="1" s="1"/>
  <c r="L930" i="1" s="1"/>
  <c r="M930" i="1" s="1"/>
  <c r="T929" i="1"/>
  <c r="R930" i="1"/>
  <c r="I932" i="1"/>
  <c r="A931" i="1"/>
  <c r="D930" i="1"/>
  <c r="E930" i="1" s="1"/>
  <c r="F931" i="1" s="1"/>
  <c r="B930" i="1"/>
  <c r="O930" i="1"/>
  <c r="H929" i="1"/>
  <c r="N929" i="1" s="1"/>
  <c r="P929" i="1" s="1"/>
  <c r="G931" i="1" l="1"/>
  <c r="H931" i="1" s="1"/>
  <c r="N930" i="1"/>
  <c r="P930" i="1" s="1"/>
  <c r="O931" i="1"/>
  <c r="B931" i="1"/>
  <c r="D931" i="1"/>
  <c r="E931" i="1" s="1"/>
  <c r="F932" i="1" s="1"/>
  <c r="A932" i="1"/>
  <c r="T930" i="1"/>
  <c r="Q930" i="1"/>
  <c r="C931" i="1" s="1"/>
  <c r="J931" i="1"/>
  <c r="K931" i="1" s="1"/>
  <c r="L931" i="1" s="1"/>
  <c r="M931" i="1" s="1"/>
  <c r="R931" i="1"/>
  <c r="S931" i="1"/>
  <c r="I933" i="1"/>
  <c r="N931" i="1" l="1"/>
  <c r="P931" i="1" s="1"/>
  <c r="G932" i="1"/>
  <c r="H932" i="1" s="1"/>
  <c r="I934" i="1"/>
  <c r="S932" i="1"/>
  <c r="Q931" i="1"/>
  <c r="C932" i="1" s="1"/>
  <c r="J932" i="1"/>
  <c r="K932" i="1" s="1"/>
  <c r="L932" i="1" s="1"/>
  <c r="M932" i="1" s="1"/>
  <c r="T931" i="1"/>
  <c r="R932" i="1"/>
  <c r="A933" i="1"/>
  <c r="O932" i="1"/>
  <c r="D932" i="1"/>
  <c r="E932" i="1" s="1"/>
  <c r="F933" i="1" s="1"/>
  <c r="B932" i="1"/>
  <c r="G933" i="1" l="1"/>
  <c r="H933" i="1" s="1"/>
  <c r="N932" i="1"/>
  <c r="P932" i="1" s="1"/>
  <c r="Q932" i="1"/>
  <c r="C933" i="1" s="1"/>
  <c r="S933" i="1"/>
  <c r="J933" i="1"/>
  <c r="K933" i="1" s="1"/>
  <c r="L933" i="1" s="1"/>
  <c r="M933" i="1" s="1"/>
  <c r="T932" i="1"/>
  <c r="R933" i="1"/>
  <c r="A934" i="1"/>
  <c r="D933" i="1"/>
  <c r="E933" i="1" s="1"/>
  <c r="F934" i="1" s="1"/>
  <c r="O933" i="1"/>
  <c r="B933" i="1"/>
  <c r="I935" i="1"/>
  <c r="N933" i="1" l="1"/>
  <c r="P933" i="1" s="1"/>
  <c r="I936" i="1"/>
  <c r="T933" i="1"/>
  <c r="R934" i="1"/>
  <c r="Q933" i="1"/>
  <c r="C934" i="1" s="1"/>
  <c r="J934" i="1"/>
  <c r="K934" i="1" s="1"/>
  <c r="L934" i="1" s="1"/>
  <c r="M934" i="1" s="1"/>
  <c r="S934" i="1"/>
  <c r="G934" i="1"/>
  <c r="D934" i="1"/>
  <c r="E934" i="1" s="1"/>
  <c r="F935" i="1" s="1"/>
  <c r="B934" i="1"/>
  <c r="A935" i="1"/>
  <c r="O934" i="1"/>
  <c r="G935" i="1" l="1"/>
  <c r="H935" i="1" s="1"/>
  <c r="H934" i="1"/>
  <c r="N934" i="1" s="1"/>
  <c r="P934" i="1" s="1"/>
  <c r="O935" i="1"/>
  <c r="A936" i="1"/>
  <c r="B935" i="1"/>
  <c r="D935" i="1"/>
  <c r="E935" i="1" s="1"/>
  <c r="F936" i="1" s="1"/>
  <c r="I937" i="1"/>
  <c r="T934" i="1"/>
  <c r="S935" i="1"/>
  <c r="R935" i="1"/>
  <c r="Q934" i="1"/>
  <c r="C935" i="1" s="1"/>
  <c r="J935" i="1"/>
  <c r="K935" i="1" s="1"/>
  <c r="L935" i="1" s="1"/>
  <c r="M935" i="1" s="1"/>
  <c r="G936" i="1" l="1"/>
  <c r="I938" i="1"/>
  <c r="N935" i="1"/>
  <c r="P935" i="1" s="1"/>
  <c r="B936" i="1"/>
  <c r="A937" i="1"/>
  <c r="D936" i="1"/>
  <c r="E936" i="1" s="1"/>
  <c r="F937" i="1" s="1"/>
  <c r="O936" i="1"/>
  <c r="Q935" i="1"/>
  <c r="C936" i="1" s="1"/>
  <c r="J936" i="1"/>
  <c r="K936" i="1" s="1"/>
  <c r="L936" i="1" s="1"/>
  <c r="M936" i="1" s="1"/>
  <c r="S936" i="1"/>
  <c r="R936" i="1"/>
  <c r="T935" i="1"/>
  <c r="G937" i="1" l="1"/>
  <c r="R937" i="1"/>
  <c r="T936" i="1"/>
  <c r="S937" i="1"/>
  <c r="J937" i="1"/>
  <c r="K937" i="1" s="1"/>
  <c r="L937" i="1" s="1"/>
  <c r="M937" i="1" s="1"/>
  <c r="Q936" i="1"/>
  <c r="C937" i="1" s="1"/>
  <c r="I939" i="1"/>
  <c r="D937" i="1"/>
  <c r="E937" i="1" s="1"/>
  <c r="F938" i="1" s="1"/>
  <c r="O937" i="1"/>
  <c r="A938" i="1"/>
  <c r="B937" i="1"/>
  <c r="H936" i="1"/>
  <c r="N936" i="1" s="1"/>
  <c r="P936" i="1" s="1"/>
  <c r="S938" i="1" l="1"/>
  <c r="Q937" i="1"/>
  <c r="C938" i="1" s="1"/>
  <c r="R938" i="1"/>
  <c r="J938" i="1"/>
  <c r="K938" i="1" s="1"/>
  <c r="L938" i="1" s="1"/>
  <c r="M938" i="1" s="1"/>
  <c r="T937" i="1"/>
  <c r="G938" i="1"/>
  <c r="H938" i="1" s="1"/>
  <c r="H937" i="1"/>
  <c r="N937" i="1" s="1"/>
  <c r="P937" i="1" s="1"/>
  <c r="B938" i="1"/>
  <c r="O938" i="1"/>
  <c r="A939" i="1"/>
  <c r="D938" i="1"/>
  <c r="E938" i="1" s="1"/>
  <c r="F939" i="1" s="1"/>
  <c r="I940" i="1"/>
  <c r="N938" i="1" l="1"/>
  <c r="P938" i="1" s="1"/>
  <c r="B939" i="1"/>
  <c r="D939" i="1"/>
  <c r="E939" i="1" s="1"/>
  <c r="F940" i="1" s="1"/>
  <c r="O939" i="1"/>
  <c r="A940" i="1"/>
  <c r="I941" i="1"/>
  <c r="Q938" i="1"/>
  <c r="C939" i="1" s="1"/>
  <c r="J939" i="1"/>
  <c r="K939" i="1" s="1"/>
  <c r="L939" i="1" s="1"/>
  <c r="M939" i="1" s="1"/>
  <c r="R939" i="1"/>
  <c r="T938" i="1"/>
  <c r="S939" i="1"/>
  <c r="G939" i="1"/>
  <c r="G940" i="1" l="1"/>
  <c r="H940" i="1" s="1"/>
  <c r="I942" i="1"/>
  <c r="T939" i="1"/>
  <c r="Q939" i="1"/>
  <c r="C940" i="1" s="1"/>
  <c r="J940" i="1"/>
  <c r="K940" i="1" s="1"/>
  <c r="L940" i="1" s="1"/>
  <c r="M940" i="1" s="1"/>
  <c r="R940" i="1"/>
  <c r="S940" i="1"/>
  <c r="H939" i="1"/>
  <c r="N939" i="1" s="1"/>
  <c r="P939" i="1" s="1"/>
  <c r="A941" i="1"/>
  <c r="O940" i="1"/>
  <c r="D940" i="1"/>
  <c r="E940" i="1" s="1"/>
  <c r="F941" i="1" s="1"/>
  <c r="B940" i="1"/>
  <c r="N940" i="1" l="1"/>
  <c r="P940" i="1" s="1"/>
  <c r="T940" i="1"/>
  <c r="S941" i="1"/>
  <c r="R941" i="1"/>
  <c r="Q940" i="1"/>
  <c r="C941" i="1" s="1"/>
  <c r="J941" i="1"/>
  <c r="K941" i="1" s="1"/>
  <c r="L941" i="1" s="1"/>
  <c r="M941" i="1" s="1"/>
  <c r="A942" i="1"/>
  <c r="D941" i="1"/>
  <c r="E941" i="1" s="1"/>
  <c r="F942" i="1" s="1"/>
  <c r="O941" i="1"/>
  <c r="B941" i="1"/>
  <c r="G941" i="1"/>
  <c r="I943" i="1"/>
  <c r="G942" i="1" l="1"/>
  <c r="H942" i="1" s="1"/>
  <c r="H941" i="1"/>
  <c r="N941" i="1" s="1"/>
  <c r="P941" i="1" s="1"/>
  <c r="D942" i="1"/>
  <c r="E942" i="1" s="1"/>
  <c r="F943" i="1" s="1"/>
  <c r="O942" i="1"/>
  <c r="A943" i="1"/>
  <c r="B942" i="1"/>
  <c r="I944" i="1"/>
  <c r="T941" i="1"/>
  <c r="S942" i="1"/>
  <c r="R942" i="1"/>
  <c r="Q941" i="1"/>
  <c r="C942" i="1" s="1"/>
  <c r="J942" i="1"/>
  <c r="K942" i="1" s="1"/>
  <c r="L942" i="1" s="1"/>
  <c r="M942" i="1" s="1"/>
  <c r="G943" i="1" l="1"/>
  <c r="H943" i="1" s="1"/>
  <c r="N942" i="1"/>
  <c r="P942" i="1" s="1"/>
  <c r="O943" i="1"/>
  <c r="B943" i="1"/>
  <c r="A944" i="1"/>
  <c r="D943" i="1"/>
  <c r="E943" i="1" s="1"/>
  <c r="F944" i="1" s="1"/>
  <c r="I945" i="1"/>
  <c r="T942" i="1"/>
  <c r="J943" i="1"/>
  <c r="K943" i="1" s="1"/>
  <c r="L943" i="1" s="1"/>
  <c r="M943" i="1" s="1"/>
  <c r="R943" i="1"/>
  <c r="S943" i="1"/>
  <c r="Q942" i="1"/>
  <c r="C943" i="1" s="1"/>
  <c r="I946" i="1" l="1"/>
  <c r="N943" i="1"/>
  <c r="P943" i="1" s="1"/>
  <c r="T943" i="1"/>
  <c r="R944" i="1"/>
  <c r="S944" i="1"/>
  <c r="Q943" i="1"/>
  <c r="C944" i="1" s="1"/>
  <c r="J944" i="1"/>
  <c r="K944" i="1" s="1"/>
  <c r="L944" i="1" s="1"/>
  <c r="M944" i="1" s="1"/>
  <c r="D944" i="1"/>
  <c r="E944" i="1" s="1"/>
  <c r="F945" i="1" s="1"/>
  <c r="O944" i="1"/>
  <c r="A945" i="1"/>
  <c r="B944" i="1"/>
  <c r="G944" i="1"/>
  <c r="G945" i="1" l="1"/>
  <c r="H945" i="1" s="1"/>
  <c r="I947" i="1"/>
  <c r="A946" i="1"/>
  <c r="D945" i="1"/>
  <c r="E945" i="1" s="1"/>
  <c r="F946" i="1" s="1"/>
  <c r="B945" i="1"/>
  <c r="O945" i="1"/>
  <c r="Q944" i="1"/>
  <c r="C945" i="1" s="1"/>
  <c r="R945" i="1"/>
  <c r="J945" i="1"/>
  <c r="K945" i="1" s="1"/>
  <c r="L945" i="1" s="1"/>
  <c r="M945" i="1" s="1"/>
  <c r="S945" i="1"/>
  <c r="T944" i="1"/>
  <c r="H944" i="1"/>
  <c r="N944" i="1" s="1"/>
  <c r="P944" i="1" s="1"/>
  <c r="G946" i="1" l="1"/>
  <c r="H946" i="1" s="1"/>
  <c r="N945" i="1"/>
  <c r="P945" i="1" s="1"/>
  <c r="I948" i="1"/>
  <c r="R946" i="1"/>
  <c r="Q945" i="1"/>
  <c r="C946" i="1" s="1"/>
  <c r="T945" i="1"/>
  <c r="J946" i="1"/>
  <c r="K946" i="1" s="1"/>
  <c r="L946" i="1" s="1"/>
  <c r="M946" i="1" s="1"/>
  <c r="S946" i="1"/>
  <c r="D946" i="1"/>
  <c r="E946" i="1" s="1"/>
  <c r="F947" i="1" s="1"/>
  <c r="O946" i="1"/>
  <c r="A947" i="1"/>
  <c r="B946" i="1"/>
  <c r="N946" i="1" l="1"/>
  <c r="P946" i="1" s="1"/>
  <c r="A948" i="1"/>
  <c r="D947" i="1"/>
  <c r="E947" i="1" s="1"/>
  <c r="F948" i="1" s="1"/>
  <c r="B947" i="1"/>
  <c r="O947" i="1"/>
  <c r="Q946" i="1"/>
  <c r="C947" i="1" s="1"/>
  <c r="S947" i="1"/>
  <c r="R947" i="1"/>
  <c r="J947" i="1"/>
  <c r="K947" i="1" s="1"/>
  <c r="L947" i="1" s="1"/>
  <c r="M947" i="1" s="1"/>
  <c r="T946" i="1"/>
  <c r="I949" i="1"/>
  <c r="G947" i="1"/>
  <c r="S948" i="1" l="1"/>
  <c r="R948" i="1"/>
  <c r="Q947" i="1"/>
  <c r="C948" i="1" s="1"/>
  <c r="T947" i="1"/>
  <c r="J948" i="1"/>
  <c r="K948" i="1" s="1"/>
  <c r="L948" i="1" s="1"/>
  <c r="M948" i="1" s="1"/>
  <c r="D948" i="1"/>
  <c r="E948" i="1" s="1"/>
  <c r="F949" i="1" s="1"/>
  <c r="O948" i="1"/>
  <c r="B948" i="1"/>
  <c r="A949" i="1"/>
  <c r="I950" i="1"/>
  <c r="G948" i="1"/>
  <c r="H947" i="1"/>
  <c r="N947" i="1" s="1"/>
  <c r="P947" i="1" s="1"/>
  <c r="O949" i="1" l="1"/>
  <c r="D949" i="1"/>
  <c r="E949" i="1" s="1"/>
  <c r="F950" i="1" s="1"/>
  <c r="B949" i="1"/>
  <c r="A950" i="1"/>
  <c r="S949" i="1"/>
  <c r="R949" i="1"/>
  <c r="Q948" i="1"/>
  <c r="C949" i="1" s="1"/>
  <c r="T948" i="1"/>
  <c r="J949" i="1"/>
  <c r="K949" i="1" s="1"/>
  <c r="L949" i="1" s="1"/>
  <c r="M949" i="1" s="1"/>
  <c r="G949" i="1"/>
  <c r="I951" i="1"/>
  <c r="H948" i="1"/>
  <c r="N948" i="1" s="1"/>
  <c r="P948" i="1" s="1"/>
  <c r="G950" i="1" l="1"/>
  <c r="H950" i="1" s="1"/>
  <c r="O950" i="1"/>
  <c r="A951" i="1"/>
  <c r="D950" i="1"/>
  <c r="E950" i="1" s="1"/>
  <c r="F951" i="1" s="1"/>
  <c r="B950" i="1"/>
  <c r="Q949" i="1"/>
  <c r="C950" i="1" s="1"/>
  <c r="R950" i="1"/>
  <c r="J950" i="1"/>
  <c r="K950" i="1" s="1"/>
  <c r="L950" i="1" s="1"/>
  <c r="M950" i="1" s="1"/>
  <c r="T949" i="1"/>
  <c r="S950" i="1"/>
  <c r="I952" i="1"/>
  <c r="H949" i="1"/>
  <c r="N949" i="1" s="1"/>
  <c r="P949" i="1" s="1"/>
  <c r="G951" i="1" l="1"/>
  <c r="H951" i="1" s="1"/>
  <c r="N950" i="1"/>
  <c r="P950" i="1" s="1"/>
  <c r="B951" i="1"/>
  <c r="D951" i="1"/>
  <c r="E951" i="1" s="1"/>
  <c r="F952" i="1" s="1"/>
  <c r="A952" i="1"/>
  <c r="O951" i="1"/>
  <c r="I953" i="1"/>
  <c r="T950" i="1"/>
  <c r="J951" i="1"/>
  <c r="K951" i="1" s="1"/>
  <c r="L951" i="1" s="1"/>
  <c r="M951" i="1" s="1"/>
  <c r="S951" i="1"/>
  <c r="Q950" i="1"/>
  <c r="C951" i="1" s="1"/>
  <c r="R951" i="1"/>
  <c r="Q951" i="1" l="1"/>
  <c r="C952" i="1" s="1"/>
  <c r="J952" i="1"/>
  <c r="K952" i="1" s="1"/>
  <c r="L952" i="1" s="1"/>
  <c r="M952" i="1" s="1"/>
  <c r="T951" i="1"/>
  <c r="R952" i="1"/>
  <c r="S952" i="1"/>
  <c r="D952" i="1"/>
  <c r="E952" i="1" s="1"/>
  <c r="F953" i="1" s="1"/>
  <c r="O952" i="1"/>
  <c r="A953" i="1"/>
  <c r="B952" i="1"/>
  <c r="N951" i="1"/>
  <c r="P951" i="1" s="1"/>
  <c r="G952" i="1"/>
  <c r="I954" i="1"/>
  <c r="S953" i="1" l="1"/>
  <c r="Q952" i="1"/>
  <c r="C953" i="1" s="1"/>
  <c r="R953" i="1"/>
  <c r="J953" i="1"/>
  <c r="K953" i="1" s="1"/>
  <c r="L953" i="1" s="1"/>
  <c r="M953" i="1" s="1"/>
  <c r="T952" i="1"/>
  <c r="I955" i="1"/>
  <c r="G953" i="1"/>
  <c r="H953" i="1" s="1"/>
  <c r="H952" i="1"/>
  <c r="N952" i="1" s="1"/>
  <c r="P952" i="1" s="1"/>
  <c r="B953" i="1"/>
  <c r="D953" i="1"/>
  <c r="E953" i="1" s="1"/>
  <c r="F954" i="1" s="1"/>
  <c r="A954" i="1"/>
  <c r="O953" i="1"/>
  <c r="N953" i="1" l="1"/>
  <c r="P953" i="1" s="1"/>
  <c r="S954" i="1"/>
  <c r="Q953" i="1"/>
  <c r="C954" i="1" s="1"/>
  <c r="T953" i="1"/>
  <c r="J954" i="1"/>
  <c r="K954" i="1" s="1"/>
  <c r="L954" i="1" s="1"/>
  <c r="M954" i="1" s="1"/>
  <c r="R954" i="1"/>
  <c r="I956" i="1"/>
  <c r="A955" i="1"/>
  <c r="D954" i="1"/>
  <c r="E954" i="1" s="1"/>
  <c r="F955" i="1" s="1"/>
  <c r="B954" i="1"/>
  <c r="O954" i="1"/>
  <c r="G954" i="1"/>
  <c r="H954" i="1" s="1"/>
  <c r="N954" i="1" l="1"/>
  <c r="P954" i="1" s="1"/>
  <c r="T954" i="1"/>
  <c r="Q954" i="1"/>
  <c r="C955" i="1" s="1"/>
  <c r="J955" i="1"/>
  <c r="K955" i="1" s="1"/>
  <c r="L955" i="1" s="1"/>
  <c r="M955" i="1" s="1"/>
  <c r="R955" i="1"/>
  <c r="S955" i="1"/>
  <c r="A956" i="1"/>
  <c r="D955" i="1"/>
  <c r="E955" i="1" s="1"/>
  <c r="F956" i="1" s="1"/>
  <c r="O955" i="1"/>
  <c r="B955" i="1"/>
  <c r="G955" i="1"/>
  <c r="I957" i="1"/>
  <c r="G956" i="1" l="1"/>
  <c r="H956" i="1" s="1"/>
  <c r="T955" i="1"/>
  <c r="R956" i="1"/>
  <c r="J956" i="1"/>
  <c r="K956" i="1" s="1"/>
  <c r="L956" i="1" s="1"/>
  <c r="M956" i="1" s="1"/>
  <c r="S956" i="1"/>
  <c r="Q955" i="1"/>
  <c r="C956" i="1" s="1"/>
  <c r="H955" i="1"/>
  <c r="N955" i="1" s="1"/>
  <c r="P955" i="1" s="1"/>
  <c r="I958" i="1"/>
  <c r="D956" i="1"/>
  <c r="E956" i="1" s="1"/>
  <c r="F957" i="1" s="1"/>
  <c r="O956" i="1"/>
  <c r="A957" i="1"/>
  <c r="B956" i="1"/>
  <c r="G957" i="1" l="1"/>
  <c r="H957" i="1" s="1"/>
  <c r="N956" i="1"/>
  <c r="P956" i="1" s="1"/>
  <c r="I959" i="1"/>
  <c r="R957" i="1"/>
  <c r="J957" i="1"/>
  <c r="K957" i="1" s="1"/>
  <c r="L957" i="1" s="1"/>
  <c r="M957" i="1" s="1"/>
  <c r="Q956" i="1"/>
  <c r="C957" i="1" s="1"/>
  <c r="S957" i="1"/>
  <c r="T956" i="1"/>
  <c r="D957" i="1"/>
  <c r="E957" i="1" s="1"/>
  <c r="F958" i="1" s="1"/>
  <c r="O957" i="1"/>
  <c r="A958" i="1"/>
  <c r="B957" i="1"/>
  <c r="O958" i="1" l="1"/>
  <c r="B958" i="1"/>
  <c r="A959" i="1"/>
  <c r="D958" i="1"/>
  <c r="E958" i="1" s="1"/>
  <c r="F959" i="1" s="1"/>
  <c r="I960" i="1"/>
  <c r="T957" i="1"/>
  <c r="R958" i="1"/>
  <c r="Q957" i="1"/>
  <c r="C958" i="1" s="1"/>
  <c r="J958" i="1"/>
  <c r="K958" i="1" s="1"/>
  <c r="L958" i="1" s="1"/>
  <c r="M958" i="1" s="1"/>
  <c r="S958" i="1"/>
  <c r="N957" i="1"/>
  <c r="P957" i="1" s="1"/>
  <c r="G958" i="1"/>
  <c r="H958" i="1" s="1"/>
  <c r="N958" i="1" l="1"/>
  <c r="P958" i="1" s="1"/>
  <c r="O959" i="1"/>
  <c r="D959" i="1"/>
  <c r="E959" i="1" s="1"/>
  <c r="F960" i="1" s="1"/>
  <c r="B959" i="1"/>
  <c r="A960" i="1"/>
  <c r="T958" i="1"/>
  <c r="R959" i="1"/>
  <c r="Q958" i="1"/>
  <c r="C959" i="1" s="1"/>
  <c r="S959" i="1"/>
  <c r="J959" i="1"/>
  <c r="K959" i="1" s="1"/>
  <c r="L959" i="1" s="1"/>
  <c r="M959" i="1" s="1"/>
  <c r="G959" i="1"/>
  <c r="H959" i="1" s="1"/>
  <c r="I961" i="1"/>
  <c r="N959" i="1" l="1"/>
  <c r="P959" i="1" s="1"/>
  <c r="O960" i="1"/>
  <c r="D960" i="1"/>
  <c r="E960" i="1" s="1"/>
  <c r="F961" i="1" s="1"/>
  <c r="B960" i="1"/>
  <c r="A961" i="1"/>
  <c r="Q959" i="1"/>
  <c r="C960" i="1" s="1"/>
  <c r="J960" i="1"/>
  <c r="K960" i="1" s="1"/>
  <c r="L960" i="1" s="1"/>
  <c r="M960" i="1" s="1"/>
  <c r="S960" i="1"/>
  <c r="R960" i="1"/>
  <c r="T959" i="1"/>
  <c r="I962" i="1"/>
  <c r="G960" i="1"/>
  <c r="G961" i="1" s="1"/>
  <c r="H961" i="1" l="1"/>
  <c r="I963" i="1"/>
  <c r="D961" i="1"/>
  <c r="E961" i="1" s="1"/>
  <c r="F962" i="1" s="1"/>
  <c r="H962" i="1" s="1"/>
  <c r="B961" i="1"/>
  <c r="O961" i="1"/>
  <c r="G962" i="1" s="1"/>
  <c r="A962" i="1"/>
  <c r="J961" i="1"/>
  <c r="K961" i="1" s="1"/>
  <c r="L961" i="1" s="1"/>
  <c r="M961" i="1" s="1"/>
  <c r="S961" i="1"/>
  <c r="T960" i="1"/>
  <c r="R961" i="1"/>
  <c r="Q960" i="1"/>
  <c r="C961" i="1" s="1"/>
  <c r="H960" i="1"/>
  <c r="N960" i="1" s="1"/>
  <c r="P960" i="1" s="1"/>
  <c r="N961" i="1" l="1"/>
  <c r="P961" i="1" s="1"/>
  <c r="T961" i="1"/>
  <c r="J962" i="1"/>
  <c r="K962" i="1" s="1"/>
  <c r="L962" i="1" s="1"/>
  <c r="M962" i="1" s="1"/>
  <c r="N962" i="1" s="1"/>
  <c r="S962" i="1"/>
  <c r="R962" i="1"/>
  <c r="Q961" i="1"/>
  <c r="C962" i="1" s="1"/>
  <c r="I964" i="1"/>
  <c r="A963" i="1"/>
  <c r="D962" i="1"/>
  <c r="E962" i="1" s="1"/>
  <c r="F963" i="1" s="1"/>
  <c r="O962" i="1"/>
  <c r="B962" i="1"/>
  <c r="P962" i="1" l="1"/>
  <c r="D963" i="1"/>
  <c r="E963" i="1" s="1"/>
  <c r="F964" i="1" s="1"/>
  <c r="O963" i="1"/>
  <c r="A964" i="1"/>
  <c r="B963" i="1"/>
  <c r="I965" i="1"/>
  <c r="S963" i="1"/>
  <c r="J963" i="1"/>
  <c r="K963" i="1" s="1"/>
  <c r="L963" i="1" s="1"/>
  <c r="M963" i="1" s="1"/>
  <c r="R963" i="1"/>
  <c r="Q962" i="1"/>
  <c r="C963" i="1" s="1"/>
  <c r="T962" i="1"/>
  <c r="G963" i="1"/>
  <c r="G964" i="1" l="1"/>
  <c r="H964" i="1" s="1"/>
  <c r="H963" i="1"/>
  <c r="N963" i="1" s="1"/>
  <c r="P963" i="1" s="1"/>
  <c r="O964" i="1"/>
  <c r="B964" i="1"/>
  <c r="A965" i="1"/>
  <c r="D964" i="1"/>
  <c r="E964" i="1" s="1"/>
  <c r="F965" i="1" s="1"/>
  <c r="I966" i="1"/>
  <c r="Q963" i="1"/>
  <c r="C964" i="1" s="1"/>
  <c r="J964" i="1"/>
  <c r="K964" i="1" s="1"/>
  <c r="L964" i="1" s="1"/>
  <c r="M964" i="1" s="1"/>
  <c r="S964" i="1"/>
  <c r="R964" i="1"/>
  <c r="T963" i="1"/>
  <c r="N964" i="1" l="1"/>
  <c r="P964" i="1" s="1"/>
  <c r="I967" i="1"/>
  <c r="D965" i="1"/>
  <c r="E965" i="1" s="1"/>
  <c r="F966" i="1" s="1"/>
  <c r="A966" i="1"/>
  <c r="O965" i="1"/>
  <c r="B965" i="1"/>
  <c r="R965" i="1"/>
  <c r="S965" i="1"/>
  <c r="T964" i="1"/>
  <c r="Q964" i="1"/>
  <c r="C965" i="1" s="1"/>
  <c r="J965" i="1"/>
  <c r="K965" i="1" s="1"/>
  <c r="L965" i="1" s="1"/>
  <c r="M965" i="1" s="1"/>
  <c r="G965" i="1"/>
  <c r="H965" i="1" s="1"/>
  <c r="G966" i="1" l="1"/>
  <c r="H966" i="1" s="1"/>
  <c r="I968" i="1"/>
  <c r="N965" i="1"/>
  <c r="P965" i="1" s="1"/>
  <c r="A967" i="1"/>
  <c r="B966" i="1"/>
  <c r="D966" i="1"/>
  <c r="E966" i="1" s="1"/>
  <c r="F967" i="1" s="1"/>
  <c r="O966" i="1"/>
  <c r="R966" i="1"/>
  <c r="S966" i="1"/>
  <c r="Q965" i="1"/>
  <c r="C966" i="1" s="1"/>
  <c r="J966" i="1"/>
  <c r="K966" i="1" s="1"/>
  <c r="L966" i="1" s="1"/>
  <c r="M966" i="1" s="1"/>
  <c r="T965" i="1"/>
  <c r="N966" i="1" l="1"/>
  <c r="P966" i="1" s="1"/>
  <c r="D967" i="1"/>
  <c r="E967" i="1" s="1"/>
  <c r="F968" i="1" s="1"/>
  <c r="O967" i="1"/>
  <c r="B967" i="1"/>
  <c r="A968" i="1"/>
  <c r="R967" i="1"/>
  <c r="S967" i="1"/>
  <c r="J967" i="1"/>
  <c r="K967" i="1" s="1"/>
  <c r="L967" i="1" s="1"/>
  <c r="M967" i="1" s="1"/>
  <c r="T966" i="1"/>
  <c r="Q966" i="1"/>
  <c r="C967" i="1" s="1"/>
  <c r="G967" i="1"/>
  <c r="H967" i="1" s="1"/>
  <c r="I969" i="1"/>
  <c r="N967" i="1" l="1"/>
  <c r="P967" i="1" s="1"/>
  <c r="S968" i="1"/>
  <c r="Q967" i="1"/>
  <c r="C968" i="1" s="1"/>
  <c r="R968" i="1"/>
  <c r="J968" i="1"/>
  <c r="K968" i="1" s="1"/>
  <c r="L968" i="1" s="1"/>
  <c r="M968" i="1" s="1"/>
  <c r="T967" i="1"/>
  <c r="I970" i="1"/>
  <c r="B968" i="1"/>
  <c r="A969" i="1"/>
  <c r="D968" i="1"/>
  <c r="E968" i="1" s="1"/>
  <c r="F969" i="1" s="1"/>
  <c r="O968" i="1"/>
  <c r="G968" i="1"/>
  <c r="H968" i="1" s="1"/>
  <c r="Q968" i="1" l="1"/>
  <c r="C969" i="1" s="1"/>
  <c r="R969" i="1"/>
  <c r="S969" i="1"/>
  <c r="T968" i="1"/>
  <c r="J969" i="1"/>
  <c r="K969" i="1" s="1"/>
  <c r="L969" i="1" s="1"/>
  <c r="M969" i="1" s="1"/>
  <c r="N968" i="1"/>
  <c r="P968" i="1" s="1"/>
  <c r="G969" i="1"/>
  <c r="H969" i="1" s="1"/>
  <c r="A970" i="1"/>
  <c r="O969" i="1"/>
  <c r="B969" i="1"/>
  <c r="D969" i="1"/>
  <c r="E969" i="1" s="1"/>
  <c r="F970" i="1" s="1"/>
  <c r="I971" i="1"/>
  <c r="I972" i="1" l="1"/>
  <c r="N969" i="1"/>
  <c r="P969" i="1" s="1"/>
  <c r="G970" i="1"/>
  <c r="Q969" i="1"/>
  <c r="C970" i="1" s="1"/>
  <c r="J970" i="1"/>
  <c r="K970" i="1" s="1"/>
  <c r="L970" i="1" s="1"/>
  <c r="M970" i="1" s="1"/>
  <c r="T969" i="1"/>
  <c r="S970" i="1"/>
  <c r="R970" i="1"/>
  <c r="O970" i="1"/>
  <c r="D970" i="1"/>
  <c r="E970" i="1" s="1"/>
  <c r="F971" i="1" s="1"/>
  <c r="B970" i="1"/>
  <c r="A971" i="1"/>
  <c r="G971" i="1" l="1"/>
  <c r="H971" i="1" s="1"/>
  <c r="A972" i="1"/>
  <c r="D971" i="1"/>
  <c r="E971" i="1" s="1"/>
  <c r="F972" i="1" s="1"/>
  <c r="O971" i="1"/>
  <c r="B971" i="1"/>
  <c r="I973" i="1"/>
  <c r="Q970" i="1"/>
  <c r="C971" i="1" s="1"/>
  <c r="S971" i="1"/>
  <c r="T970" i="1"/>
  <c r="R971" i="1"/>
  <c r="J971" i="1"/>
  <c r="K971" i="1" s="1"/>
  <c r="L971" i="1" s="1"/>
  <c r="M971" i="1" s="1"/>
  <c r="H970" i="1"/>
  <c r="N970" i="1" s="1"/>
  <c r="P970" i="1" s="1"/>
  <c r="A973" i="1" l="1"/>
  <c r="O972" i="1"/>
  <c r="B972" i="1"/>
  <c r="D972" i="1"/>
  <c r="E972" i="1" s="1"/>
  <c r="F973" i="1" s="1"/>
  <c r="Q971" i="1"/>
  <c r="C972" i="1" s="1"/>
  <c r="T971" i="1"/>
  <c r="S972" i="1"/>
  <c r="R972" i="1"/>
  <c r="J972" i="1"/>
  <c r="K972" i="1" s="1"/>
  <c r="L972" i="1" s="1"/>
  <c r="M972" i="1" s="1"/>
  <c r="G972" i="1"/>
  <c r="G973" i="1" s="1"/>
  <c r="N971" i="1"/>
  <c r="P971" i="1" s="1"/>
  <c r="I974" i="1"/>
  <c r="H973" i="1" l="1"/>
  <c r="D973" i="1"/>
  <c r="E973" i="1" s="1"/>
  <c r="F974" i="1" s="1"/>
  <c r="A974" i="1"/>
  <c r="B973" i="1"/>
  <c r="O973" i="1"/>
  <c r="G974" i="1" s="1"/>
  <c r="I975" i="1"/>
  <c r="T972" i="1"/>
  <c r="R973" i="1"/>
  <c r="Q972" i="1"/>
  <c r="C973" i="1" s="1"/>
  <c r="S973" i="1"/>
  <c r="J973" i="1"/>
  <c r="K973" i="1" s="1"/>
  <c r="L973" i="1" s="1"/>
  <c r="M973" i="1" s="1"/>
  <c r="N973" i="1" s="1"/>
  <c r="P973" i="1" s="1"/>
  <c r="H972" i="1"/>
  <c r="N972" i="1" s="1"/>
  <c r="P972" i="1" s="1"/>
  <c r="H974" i="1" l="1"/>
  <c r="D974" i="1"/>
  <c r="E974" i="1" s="1"/>
  <c r="F975" i="1" s="1"/>
  <c r="O974" i="1"/>
  <c r="G975" i="1" s="1"/>
  <c r="A975" i="1"/>
  <c r="B974" i="1"/>
  <c r="Q973" i="1"/>
  <c r="C974" i="1" s="1"/>
  <c r="J974" i="1"/>
  <c r="K974" i="1" s="1"/>
  <c r="L974" i="1" s="1"/>
  <c r="M974" i="1" s="1"/>
  <c r="T973" i="1"/>
  <c r="S974" i="1"/>
  <c r="R974" i="1"/>
  <c r="I976" i="1"/>
  <c r="N974" i="1" l="1"/>
  <c r="P974" i="1" s="1"/>
  <c r="H975" i="1"/>
  <c r="B975" i="1"/>
  <c r="A976" i="1"/>
  <c r="O975" i="1"/>
  <c r="D975" i="1"/>
  <c r="E975" i="1" s="1"/>
  <c r="F976" i="1" s="1"/>
  <c r="I977" i="1"/>
  <c r="Q974" i="1"/>
  <c r="C975" i="1" s="1"/>
  <c r="J975" i="1"/>
  <c r="K975" i="1" s="1"/>
  <c r="L975" i="1" s="1"/>
  <c r="M975" i="1" s="1"/>
  <c r="R975" i="1"/>
  <c r="T974" i="1"/>
  <c r="S975" i="1"/>
  <c r="N975" i="1" l="1"/>
  <c r="P975" i="1" s="1"/>
  <c r="T975" i="1"/>
  <c r="S976" i="1"/>
  <c r="R976" i="1"/>
  <c r="J976" i="1"/>
  <c r="K976" i="1" s="1"/>
  <c r="L976" i="1" s="1"/>
  <c r="M976" i="1" s="1"/>
  <c r="Q975" i="1"/>
  <c r="C976" i="1" s="1"/>
  <c r="I978" i="1"/>
  <c r="G976" i="1"/>
  <c r="H976" i="1" s="1"/>
  <c r="B976" i="1"/>
  <c r="A977" i="1"/>
  <c r="D976" i="1"/>
  <c r="E976" i="1" s="1"/>
  <c r="F977" i="1" s="1"/>
  <c r="O976" i="1"/>
  <c r="N976" i="1" l="1"/>
  <c r="P976" i="1" s="1"/>
  <c r="T976" i="1"/>
  <c r="J977" i="1"/>
  <c r="K977" i="1" s="1"/>
  <c r="L977" i="1" s="1"/>
  <c r="M977" i="1" s="1"/>
  <c r="R977" i="1"/>
  <c r="Q976" i="1"/>
  <c r="C977" i="1" s="1"/>
  <c r="S977" i="1"/>
  <c r="A978" i="1"/>
  <c r="O977" i="1"/>
  <c r="D977" i="1"/>
  <c r="E977" i="1" s="1"/>
  <c r="F978" i="1" s="1"/>
  <c r="B977" i="1"/>
  <c r="I979" i="1"/>
  <c r="G977" i="1"/>
  <c r="G978" i="1" l="1"/>
  <c r="H978" i="1" s="1"/>
  <c r="T977" i="1"/>
  <c r="Q977" i="1"/>
  <c r="C978" i="1" s="1"/>
  <c r="J978" i="1"/>
  <c r="K978" i="1" s="1"/>
  <c r="L978" i="1" s="1"/>
  <c r="M978" i="1" s="1"/>
  <c r="R978" i="1"/>
  <c r="S978" i="1"/>
  <c r="H977" i="1"/>
  <c r="N977" i="1" s="1"/>
  <c r="P977" i="1" s="1"/>
  <c r="A979" i="1"/>
  <c r="O978" i="1"/>
  <c r="D978" i="1"/>
  <c r="E978" i="1" s="1"/>
  <c r="F979" i="1" s="1"/>
  <c r="B978" i="1"/>
  <c r="I980" i="1"/>
  <c r="N978" i="1" l="1"/>
  <c r="P978" i="1" s="1"/>
  <c r="I981" i="1"/>
  <c r="S979" i="1"/>
  <c r="R979" i="1"/>
  <c r="J979" i="1"/>
  <c r="K979" i="1" s="1"/>
  <c r="L979" i="1" s="1"/>
  <c r="M979" i="1" s="1"/>
  <c r="Q978" i="1"/>
  <c r="C979" i="1" s="1"/>
  <c r="T978" i="1"/>
  <c r="B979" i="1"/>
  <c r="A980" i="1"/>
  <c r="D979" i="1"/>
  <c r="E979" i="1" s="1"/>
  <c r="F980" i="1" s="1"/>
  <c r="O979" i="1"/>
  <c r="G979" i="1"/>
  <c r="H979" i="1" s="1"/>
  <c r="N979" i="1" l="1"/>
  <c r="P979" i="1" s="1"/>
  <c r="I982" i="1"/>
  <c r="G980" i="1"/>
  <c r="D980" i="1"/>
  <c r="E980" i="1" s="1"/>
  <c r="F981" i="1" s="1"/>
  <c r="O980" i="1"/>
  <c r="A981" i="1"/>
  <c r="B980" i="1"/>
  <c r="R980" i="1"/>
  <c r="S980" i="1"/>
  <c r="J980" i="1"/>
  <c r="K980" i="1" s="1"/>
  <c r="L980" i="1" s="1"/>
  <c r="M980" i="1" s="1"/>
  <c r="Q979" i="1"/>
  <c r="C980" i="1" s="1"/>
  <c r="T979" i="1"/>
  <c r="S981" i="1" l="1"/>
  <c r="T980" i="1"/>
  <c r="R981" i="1"/>
  <c r="J981" i="1"/>
  <c r="K981" i="1" s="1"/>
  <c r="L981" i="1" s="1"/>
  <c r="M981" i="1" s="1"/>
  <c r="Q980" i="1"/>
  <c r="C981" i="1" s="1"/>
  <c r="I983" i="1"/>
  <c r="G981" i="1"/>
  <c r="D981" i="1"/>
  <c r="E981" i="1" s="1"/>
  <c r="F982" i="1" s="1"/>
  <c r="B981" i="1"/>
  <c r="O981" i="1"/>
  <c r="A982" i="1"/>
  <c r="H980" i="1"/>
  <c r="N980" i="1" s="1"/>
  <c r="P980" i="1" s="1"/>
  <c r="Q981" i="1" l="1"/>
  <c r="C982" i="1" s="1"/>
  <c r="J982" i="1"/>
  <c r="S982" i="1"/>
  <c r="T981" i="1"/>
  <c r="R982" i="1"/>
  <c r="I984" i="1"/>
  <c r="O982" i="1"/>
  <c r="B982" i="1"/>
  <c r="A983" i="1"/>
  <c r="D982" i="1"/>
  <c r="E982" i="1" s="1"/>
  <c r="F983" i="1" s="1"/>
  <c r="K982" i="1"/>
  <c r="L982" i="1" s="1"/>
  <c r="M982" i="1" s="1"/>
  <c r="G982" i="1"/>
  <c r="H982" i="1" s="1"/>
  <c r="H981" i="1"/>
  <c r="N981" i="1" s="1"/>
  <c r="P981" i="1" s="1"/>
  <c r="N982" i="1" l="1"/>
  <c r="P982" i="1" s="1"/>
  <c r="G983" i="1"/>
  <c r="H983" i="1" s="1"/>
  <c r="O983" i="1"/>
  <c r="D983" i="1"/>
  <c r="E983" i="1" s="1"/>
  <c r="F984" i="1" s="1"/>
  <c r="B983" i="1"/>
  <c r="A984" i="1"/>
  <c r="I985" i="1"/>
  <c r="Q982" i="1"/>
  <c r="C983" i="1" s="1"/>
  <c r="S983" i="1"/>
  <c r="J983" i="1"/>
  <c r="K983" i="1" s="1"/>
  <c r="L983" i="1" s="1"/>
  <c r="M983" i="1" s="1"/>
  <c r="R983" i="1"/>
  <c r="T982" i="1"/>
  <c r="N983" i="1" l="1"/>
  <c r="P983" i="1" s="1"/>
  <c r="I986" i="1"/>
  <c r="S984" i="1"/>
  <c r="R984" i="1"/>
  <c r="Q983" i="1"/>
  <c r="C984" i="1" s="1"/>
  <c r="J984" i="1"/>
  <c r="K984" i="1" s="1"/>
  <c r="L984" i="1" s="1"/>
  <c r="M984" i="1" s="1"/>
  <c r="T983" i="1"/>
  <c r="B984" i="1"/>
  <c r="A985" i="1"/>
  <c r="D984" i="1"/>
  <c r="E984" i="1" s="1"/>
  <c r="F985" i="1" s="1"/>
  <c r="O984" i="1"/>
  <c r="G984" i="1"/>
  <c r="G985" i="1" l="1"/>
  <c r="H985" i="1" s="1"/>
  <c r="O985" i="1"/>
  <c r="A986" i="1"/>
  <c r="D985" i="1"/>
  <c r="E985" i="1" s="1"/>
  <c r="F986" i="1" s="1"/>
  <c r="B985" i="1"/>
  <c r="R985" i="1"/>
  <c r="Q984" i="1"/>
  <c r="C985" i="1" s="1"/>
  <c r="S985" i="1"/>
  <c r="J985" i="1"/>
  <c r="K985" i="1" s="1"/>
  <c r="L985" i="1" s="1"/>
  <c r="M985" i="1" s="1"/>
  <c r="T984" i="1"/>
  <c r="I987" i="1"/>
  <c r="H984" i="1"/>
  <c r="N984" i="1" s="1"/>
  <c r="P984" i="1" s="1"/>
  <c r="O986" i="1" l="1"/>
  <c r="B986" i="1"/>
  <c r="A987" i="1"/>
  <c r="D986" i="1"/>
  <c r="E986" i="1" s="1"/>
  <c r="F987" i="1" s="1"/>
  <c r="T985" i="1"/>
  <c r="S986" i="1"/>
  <c r="R986" i="1"/>
  <c r="J986" i="1"/>
  <c r="K986" i="1" s="1"/>
  <c r="L986" i="1" s="1"/>
  <c r="M986" i="1" s="1"/>
  <c r="Q985" i="1"/>
  <c r="C986" i="1" s="1"/>
  <c r="I988" i="1"/>
  <c r="N985" i="1"/>
  <c r="P985" i="1" s="1"/>
  <c r="G986" i="1"/>
  <c r="G987" i="1" l="1"/>
  <c r="H987" i="1" s="1"/>
  <c r="H986" i="1"/>
  <c r="N986" i="1" s="1"/>
  <c r="P986" i="1" s="1"/>
  <c r="I989" i="1"/>
  <c r="S987" i="1"/>
  <c r="R987" i="1"/>
  <c r="T986" i="1"/>
  <c r="J987" i="1"/>
  <c r="K987" i="1" s="1"/>
  <c r="L987" i="1" s="1"/>
  <c r="M987" i="1" s="1"/>
  <c r="Q986" i="1"/>
  <c r="C987" i="1" s="1"/>
  <c r="B987" i="1"/>
  <c r="O987" i="1"/>
  <c r="A988" i="1"/>
  <c r="D987" i="1"/>
  <c r="E987" i="1" s="1"/>
  <c r="F988" i="1" s="1"/>
  <c r="N987" i="1" l="1"/>
  <c r="P987" i="1" s="1"/>
  <c r="D988" i="1"/>
  <c r="E988" i="1" s="1"/>
  <c r="F989" i="1" s="1"/>
  <c r="B988" i="1"/>
  <c r="O988" i="1"/>
  <c r="A989" i="1"/>
  <c r="S988" i="1"/>
  <c r="Q987" i="1"/>
  <c r="C988" i="1" s="1"/>
  <c r="R988" i="1"/>
  <c r="T987" i="1"/>
  <c r="J988" i="1"/>
  <c r="K988" i="1" s="1"/>
  <c r="L988" i="1" s="1"/>
  <c r="M988" i="1" s="1"/>
  <c r="G988" i="1"/>
  <c r="H988" i="1" s="1"/>
  <c r="I990" i="1"/>
  <c r="N988" i="1" l="1"/>
  <c r="P988" i="1" s="1"/>
  <c r="Q988" i="1"/>
  <c r="C989" i="1" s="1"/>
  <c r="S989" i="1"/>
  <c r="J989" i="1"/>
  <c r="K989" i="1" s="1"/>
  <c r="L989" i="1" s="1"/>
  <c r="M989" i="1" s="1"/>
  <c r="T988" i="1"/>
  <c r="R989" i="1"/>
  <c r="G989" i="1"/>
  <c r="I991" i="1"/>
  <c r="O989" i="1"/>
  <c r="D989" i="1"/>
  <c r="E989" i="1" s="1"/>
  <c r="F990" i="1" s="1"/>
  <c r="B989" i="1"/>
  <c r="A990" i="1"/>
  <c r="G990" i="1" l="1"/>
  <c r="S990" i="1"/>
  <c r="T989" i="1"/>
  <c r="J990" i="1"/>
  <c r="K990" i="1" s="1"/>
  <c r="L990" i="1" s="1"/>
  <c r="M990" i="1" s="1"/>
  <c r="R990" i="1"/>
  <c r="Q989" i="1"/>
  <c r="C990" i="1" s="1"/>
  <c r="A991" i="1"/>
  <c r="D990" i="1"/>
  <c r="E990" i="1" s="1"/>
  <c r="F991" i="1" s="1"/>
  <c r="O990" i="1"/>
  <c r="B990" i="1"/>
  <c r="H989" i="1"/>
  <c r="N989" i="1" s="1"/>
  <c r="P989" i="1" s="1"/>
  <c r="I992" i="1"/>
  <c r="B991" i="1" l="1"/>
  <c r="D991" i="1"/>
  <c r="E991" i="1" s="1"/>
  <c r="F992" i="1" s="1"/>
  <c r="O991" i="1"/>
  <c r="A992" i="1"/>
  <c r="G991" i="1"/>
  <c r="H990" i="1"/>
  <c r="N990" i="1" s="1"/>
  <c r="P990" i="1" s="1"/>
  <c r="I993" i="1"/>
  <c r="S991" i="1"/>
  <c r="R991" i="1"/>
  <c r="J991" i="1"/>
  <c r="K991" i="1" s="1"/>
  <c r="L991" i="1" s="1"/>
  <c r="M991" i="1" s="1"/>
  <c r="T990" i="1"/>
  <c r="Q990" i="1"/>
  <c r="C991" i="1" s="1"/>
  <c r="G992" i="1" l="1"/>
  <c r="H992" i="1" s="1"/>
  <c r="I994" i="1"/>
  <c r="A993" i="1"/>
  <c r="B992" i="1"/>
  <c r="D992" i="1"/>
  <c r="E992" i="1" s="1"/>
  <c r="F993" i="1" s="1"/>
  <c r="O992" i="1"/>
  <c r="Q991" i="1"/>
  <c r="C992" i="1" s="1"/>
  <c r="S992" i="1"/>
  <c r="T991" i="1"/>
  <c r="R992" i="1"/>
  <c r="J992" i="1"/>
  <c r="K992" i="1" s="1"/>
  <c r="L992" i="1" s="1"/>
  <c r="M992" i="1" s="1"/>
  <c r="H991" i="1"/>
  <c r="N991" i="1" s="1"/>
  <c r="P991" i="1" s="1"/>
  <c r="N992" i="1" l="1"/>
  <c r="P992" i="1" s="1"/>
  <c r="R993" i="1"/>
  <c r="Q992" i="1"/>
  <c r="C993" i="1" s="1"/>
  <c r="J993" i="1"/>
  <c r="T992" i="1"/>
  <c r="S993" i="1"/>
  <c r="I995" i="1"/>
  <c r="G993" i="1"/>
  <c r="D993" i="1"/>
  <c r="E993" i="1" s="1"/>
  <c r="F994" i="1" s="1"/>
  <c r="O993" i="1"/>
  <c r="B993" i="1"/>
  <c r="A994" i="1"/>
  <c r="K993" i="1"/>
  <c r="L993" i="1" s="1"/>
  <c r="M993" i="1" s="1"/>
  <c r="T993" i="1" l="1"/>
  <c r="R994" i="1"/>
  <c r="Q993" i="1"/>
  <c r="C994" i="1" s="1"/>
  <c r="J994" i="1"/>
  <c r="K994" i="1" s="1"/>
  <c r="L994" i="1" s="1"/>
  <c r="M994" i="1" s="1"/>
  <c r="S994" i="1"/>
  <c r="I996" i="1"/>
  <c r="D994" i="1"/>
  <c r="E994" i="1" s="1"/>
  <c r="F995" i="1" s="1"/>
  <c r="A995" i="1"/>
  <c r="O994" i="1"/>
  <c r="B994" i="1"/>
  <c r="G994" i="1"/>
  <c r="H993" i="1"/>
  <c r="N993" i="1" s="1"/>
  <c r="P993" i="1" s="1"/>
  <c r="R995" i="1" l="1"/>
  <c r="Q994" i="1"/>
  <c r="C995" i="1" s="1"/>
  <c r="S995" i="1"/>
  <c r="J995" i="1"/>
  <c r="K995" i="1" s="1"/>
  <c r="L995" i="1" s="1"/>
  <c r="M995" i="1" s="1"/>
  <c r="T994" i="1"/>
  <c r="I997" i="1"/>
  <c r="G995" i="1"/>
  <c r="H995" i="1" s="1"/>
  <c r="B995" i="1"/>
  <c r="A996" i="1"/>
  <c r="D995" i="1"/>
  <c r="E995" i="1" s="1"/>
  <c r="F996" i="1" s="1"/>
  <c r="O995" i="1"/>
  <c r="H994" i="1"/>
  <c r="N994" i="1" s="1"/>
  <c r="P994" i="1" s="1"/>
  <c r="N995" i="1" l="1"/>
  <c r="P995" i="1" s="1"/>
  <c r="B996" i="1"/>
  <c r="O996" i="1"/>
  <c r="A997" i="1"/>
  <c r="D996" i="1"/>
  <c r="E996" i="1" s="1"/>
  <c r="F997" i="1" s="1"/>
  <c r="I998" i="1"/>
  <c r="T995" i="1"/>
  <c r="R996" i="1"/>
  <c r="J996" i="1"/>
  <c r="K996" i="1" s="1"/>
  <c r="L996" i="1" s="1"/>
  <c r="M996" i="1" s="1"/>
  <c r="S996" i="1"/>
  <c r="Q995" i="1"/>
  <c r="C996" i="1" s="1"/>
  <c r="G996" i="1"/>
  <c r="G997" i="1" l="1"/>
  <c r="H997" i="1" s="1"/>
  <c r="B997" i="1"/>
  <c r="D997" i="1"/>
  <c r="E997" i="1" s="1"/>
  <c r="F998" i="1" s="1"/>
  <c r="O997" i="1"/>
  <c r="A998" i="1"/>
  <c r="H996" i="1"/>
  <c r="N996" i="1" s="1"/>
  <c r="P996" i="1" s="1"/>
  <c r="I999" i="1"/>
  <c r="S997" i="1"/>
  <c r="T996" i="1"/>
  <c r="J997" i="1"/>
  <c r="K997" i="1" s="1"/>
  <c r="L997" i="1" s="1"/>
  <c r="M997" i="1" s="1"/>
  <c r="R997" i="1"/>
  <c r="Q996" i="1"/>
  <c r="C997" i="1" s="1"/>
  <c r="G998" i="1" l="1"/>
  <c r="H998" i="1" s="1"/>
  <c r="N997" i="1"/>
  <c r="P997" i="1" s="1"/>
  <c r="I1000" i="1"/>
  <c r="Q997" i="1"/>
  <c r="C998" i="1" s="1"/>
  <c r="J998" i="1"/>
  <c r="K998" i="1" s="1"/>
  <c r="L998" i="1" s="1"/>
  <c r="M998" i="1" s="1"/>
  <c r="S998" i="1"/>
  <c r="R998" i="1"/>
  <c r="T997" i="1"/>
  <c r="A999" i="1"/>
  <c r="B998" i="1"/>
  <c r="D998" i="1"/>
  <c r="E998" i="1" s="1"/>
  <c r="F999" i="1" s="1"/>
  <c r="O998" i="1"/>
  <c r="N998" i="1" l="1"/>
  <c r="P998" i="1" s="1"/>
  <c r="B999" i="1"/>
  <c r="O999" i="1"/>
  <c r="A1000" i="1"/>
  <c r="D999" i="1"/>
  <c r="E999" i="1" s="1"/>
  <c r="F1000" i="1" s="1"/>
  <c r="T998" i="1"/>
  <c r="R999" i="1"/>
  <c r="J999" i="1"/>
  <c r="K999" i="1" s="1"/>
  <c r="L999" i="1" s="1"/>
  <c r="M999" i="1" s="1"/>
  <c r="Q998" i="1"/>
  <c r="C999" i="1" s="1"/>
  <c r="S999" i="1"/>
  <c r="G999" i="1"/>
  <c r="I1001" i="1"/>
  <c r="G1000" i="1" l="1"/>
  <c r="H1000" i="1" s="1"/>
  <c r="H999" i="1"/>
  <c r="N999" i="1" s="1"/>
  <c r="P999" i="1" s="1"/>
  <c r="I1002" i="1"/>
  <c r="Q999" i="1"/>
  <c r="C1000" i="1" s="1"/>
  <c r="J1000" i="1"/>
  <c r="K1000" i="1" s="1"/>
  <c r="L1000" i="1" s="1"/>
  <c r="M1000" i="1" s="1"/>
  <c r="S1000" i="1"/>
  <c r="T999" i="1"/>
  <c r="R1000" i="1"/>
  <c r="A1001" i="1"/>
  <c r="D1000" i="1"/>
  <c r="E1000" i="1" s="1"/>
  <c r="F1001" i="1" s="1"/>
  <c r="O1000" i="1"/>
  <c r="B1000" i="1"/>
  <c r="N1000" i="1" l="1"/>
  <c r="P1000" i="1" s="1"/>
  <c r="R1001" i="1"/>
  <c r="J1001" i="1"/>
  <c r="K1001" i="1" s="1"/>
  <c r="L1001" i="1" s="1"/>
  <c r="M1001" i="1" s="1"/>
  <c r="T1000" i="1"/>
  <c r="S1001" i="1"/>
  <c r="Q1000" i="1"/>
  <c r="C1001" i="1" s="1"/>
  <c r="I1003" i="1"/>
  <c r="A1002" i="1"/>
  <c r="O1001" i="1"/>
  <c r="B1001" i="1"/>
  <c r="D1001" i="1"/>
  <c r="E1001" i="1" s="1"/>
  <c r="F1002" i="1" s="1"/>
  <c r="G1001" i="1"/>
  <c r="H1001" i="1" s="1"/>
  <c r="N1001" i="1" l="1"/>
  <c r="P1001" i="1" s="1"/>
  <c r="J1002" i="1"/>
  <c r="T1001" i="1"/>
  <c r="R1002" i="1"/>
  <c r="Q1001" i="1"/>
  <c r="C1002" i="1" s="1"/>
  <c r="S1002" i="1"/>
  <c r="K1002" i="1"/>
  <c r="L1002" i="1" s="1"/>
  <c r="M1002" i="1" s="1"/>
  <c r="A1003" i="1"/>
  <c r="B1002" i="1"/>
  <c r="D1002" i="1"/>
  <c r="E1002" i="1" s="1"/>
  <c r="F1003" i="1" s="1"/>
  <c r="O1002" i="1"/>
  <c r="G1002" i="1"/>
  <c r="I1004" i="1"/>
  <c r="G1003" i="1" l="1"/>
  <c r="H1003" i="1" s="1"/>
  <c r="A1004" i="1"/>
  <c r="D1003" i="1"/>
  <c r="E1003" i="1" s="1"/>
  <c r="F1004" i="1" s="1"/>
  <c r="O1003" i="1"/>
  <c r="B1003" i="1"/>
  <c r="H1002" i="1"/>
  <c r="N1002" i="1" s="1"/>
  <c r="P1002" i="1" s="1"/>
  <c r="R1003" i="1"/>
  <c r="T1002" i="1"/>
  <c r="S1003" i="1"/>
  <c r="Q1002" i="1"/>
  <c r="C1003" i="1" s="1"/>
  <c r="J1003" i="1"/>
  <c r="K1003" i="1" s="1"/>
  <c r="L1003" i="1" s="1"/>
  <c r="M1003" i="1" s="1"/>
  <c r="I1005" i="1"/>
  <c r="N1003" i="1" l="1"/>
  <c r="P1003" i="1" s="1"/>
  <c r="I1006" i="1"/>
  <c r="D1004" i="1"/>
  <c r="E1004" i="1" s="1"/>
  <c r="F1005" i="1" s="1"/>
  <c r="O1004" i="1"/>
  <c r="B1004" i="1"/>
  <c r="A1005" i="1"/>
  <c r="T1003" i="1"/>
  <c r="S1004" i="1"/>
  <c r="Q1003" i="1"/>
  <c r="C1004" i="1" s="1"/>
  <c r="R1004" i="1"/>
  <c r="J1004" i="1"/>
  <c r="K1004" i="1" s="1"/>
  <c r="L1004" i="1" s="1"/>
  <c r="M1004" i="1" s="1"/>
  <c r="G1004" i="1"/>
  <c r="G1005" i="1" l="1"/>
  <c r="H1005" i="1" s="1"/>
  <c r="H1004" i="1"/>
  <c r="N1004" i="1" s="1"/>
  <c r="P1004" i="1" s="1"/>
  <c r="A1006" i="1"/>
  <c r="D1005" i="1"/>
  <c r="E1005" i="1" s="1"/>
  <c r="F1006" i="1" s="1"/>
  <c r="O1005" i="1"/>
  <c r="B1005" i="1"/>
  <c r="I1007" i="1"/>
  <c r="T1004" i="1"/>
  <c r="S1005" i="1"/>
  <c r="R1005" i="1"/>
  <c r="Q1004" i="1"/>
  <c r="C1005" i="1" s="1"/>
  <c r="J1005" i="1"/>
  <c r="K1005" i="1" s="1"/>
  <c r="L1005" i="1" s="1"/>
  <c r="M1005" i="1" s="1"/>
  <c r="N1005" i="1" l="1"/>
  <c r="P1005" i="1" s="1"/>
  <c r="T1005" i="1"/>
  <c r="S1006" i="1"/>
  <c r="R1006" i="1"/>
  <c r="Q1005" i="1"/>
  <c r="C1006" i="1" s="1"/>
  <c r="J1006" i="1"/>
  <c r="K1006" i="1" s="1"/>
  <c r="L1006" i="1" s="1"/>
  <c r="M1006" i="1" s="1"/>
  <c r="I1008" i="1"/>
  <c r="G1006" i="1"/>
  <c r="O1006" i="1"/>
  <c r="B1006" i="1"/>
  <c r="A1007" i="1"/>
  <c r="D1006" i="1"/>
  <c r="E1006" i="1" s="1"/>
  <c r="F1007" i="1" s="1"/>
  <c r="T1006" i="1" l="1"/>
  <c r="R1007" i="1"/>
  <c r="J1007" i="1"/>
  <c r="K1007" i="1" s="1"/>
  <c r="L1007" i="1" s="1"/>
  <c r="M1007" i="1" s="1"/>
  <c r="S1007" i="1"/>
  <c r="Q1006" i="1"/>
  <c r="C1007" i="1" s="1"/>
  <c r="G1007" i="1"/>
  <c r="H1006" i="1"/>
  <c r="N1006" i="1" s="1"/>
  <c r="P1006" i="1" s="1"/>
  <c r="A1008" i="1"/>
  <c r="O1007" i="1"/>
  <c r="B1007" i="1"/>
  <c r="D1007" i="1"/>
  <c r="E1007" i="1" s="1"/>
  <c r="F1008" i="1" s="1"/>
  <c r="I1009" i="1"/>
  <c r="G1008" i="1" l="1"/>
  <c r="H1008" i="1" s="1"/>
  <c r="I1010" i="1"/>
  <c r="S1008" i="1"/>
  <c r="R1008" i="1"/>
  <c r="T1007" i="1"/>
  <c r="Q1007" i="1"/>
  <c r="C1008" i="1" s="1"/>
  <c r="J1008" i="1"/>
  <c r="K1008" i="1" s="1"/>
  <c r="L1008" i="1" s="1"/>
  <c r="M1008" i="1" s="1"/>
  <c r="A1009" i="1"/>
  <c r="D1008" i="1"/>
  <c r="E1008" i="1" s="1"/>
  <c r="F1009" i="1" s="1"/>
  <c r="O1008" i="1"/>
  <c r="B1008" i="1"/>
  <c r="H1007" i="1"/>
  <c r="N1007" i="1" s="1"/>
  <c r="P1007" i="1" s="1"/>
  <c r="A1010" i="1" l="1"/>
  <c r="D1009" i="1"/>
  <c r="E1009" i="1" s="1"/>
  <c r="F1010" i="1" s="1"/>
  <c r="B1009" i="1"/>
  <c r="O1009" i="1"/>
  <c r="Q1008" i="1"/>
  <c r="C1009" i="1" s="1"/>
  <c r="J1009" i="1"/>
  <c r="K1009" i="1" s="1"/>
  <c r="L1009" i="1" s="1"/>
  <c r="M1009" i="1" s="1"/>
  <c r="R1009" i="1"/>
  <c r="T1008" i="1"/>
  <c r="S1009" i="1"/>
  <c r="I1011" i="1"/>
  <c r="N1008" i="1"/>
  <c r="P1008" i="1" s="1"/>
  <c r="G1009" i="1"/>
  <c r="G1010" i="1" l="1"/>
  <c r="H1010" i="1" s="1"/>
  <c r="H1009" i="1"/>
  <c r="N1009" i="1" s="1"/>
  <c r="P1009" i="1" s="1"/>
  <c r="I1012" i="1"/>
  <c r="Q1009" i="1"/>
  <c r="C1010" i="1" s="1"/>
  <c r="J1010" i="1"/>
  <c r="K1010" i="1" s="1"/>
  <c r="L1010" i="1" s="1"/>
  <c r="M1010" i="1" s="1"/>
  <c r="S1010" i="1"/>
  <c r="R1010" i="1"/>
  <c r="T1009" i="1"/>
  <c r="B1010" i="1"/>
  <c r="A1011" i="1"/>
  <c r="D1010" i="1"/>
  <c r="E1010" i="1" s="1"/>
  <c r="F1011" i="1" s="1"/>
  <c r="O1010" i="1"/>
  <c r="N1010" i="1" l="1"/>
  <c r="P1010" i="1" s="1"/>
  <c r="D1011" i="1"/>
  <c r="E1011" i="1" s="1"/>
  <c r="F1012" i="1" s="1"/>
  <c r="A1012" i="1"/>
  <c r="O1011" i="1"/>
  <c r="B1011" i="1"/>
  <c r="I1013" i="1"/>
  <c r="Q1010" i="1"/>
  <c r="C1011" i="1" s="1"/>
  <c r="J1011" i="1"/>
  <c r="K1011" i="1" s="1"/>
  <c r="L1011" i="1" s="1"/>
  <c r="M1011" i="1" s="1"/>
  <c r="R1011" i="1"/>
  <c r="S1011" i="1"/>
  <c r="T1010" i="1"/>
  <c r="G1011" i="1"/>
  <c r="G1012" i="1" l="1"/>
  <c r="H1012" i="1" s="1"/>
  <c r="T1011" i="1"/>
  <c r="S1012" i="1"/>
  <c r="R1012" i="1"/>
  <c r="J1012" i="1"/>
  <c r="K1012" i="1" s="1"/>
  <c r="L1012" i="1" s="1"/>
  <c r="M1012" i="1" s="1"/>
  <c r="Q1011" i="1"/>
  <c r="C1012" i="1" s="1"/>
  <c r="H1011" i="1"/>
  <c r="N1011" i="1" s="1"/>
  <c r="P1011" i="1" s="1"/>
  <c r="D1012" i="1"/>
  <c r="E1012" i="1" s="1"/>
  <c r="F1013" i="1" s="1"/>
  <c r="B1012" i="1"/>
  <c r="O1012" i="1"/>
  <c r="A1013" i="1"/>
  <c r="I1014" i="1"/>
  <c r="N1012" i="1" l="1"/>
  <c r="P1012" i="1" s="1"/>
  <c r="I1015" i="1"/>
  <c r="B1013" i="1"/>
  <c r="A1014" i="1"/>
  <c r="D1013" i="1"/>
  <c r="E1013" i="1" s="1"/>
  <c r="F1014" i="1" s="1"/>
  <c r="O1013" i="1"/>
  <c r="T1012" i="1"/>
  <c r="S1013" i="1"/>
  <c r="Q1012" i="1"/>
  <c r="C1013" i="1" s="1"/>
  <c r="J1013" i="1"/>
  <c r="K1013" i="1" s="1"/>
  <c r="L1013" i="1" s="1"/>
  <c r="M1013" i="1" s="1"/>
  <c r="R1013" i="1"/>
  <c r="G1013" i="1"/>
  <c r="A1015" i="1" l="1"/>
  <c r="D1014" i="1"/>
  <c r="E1014" i="1" s="1"/>
  <c r="F1015" i="1" s="1"/>
  <c r="B1014" i="1"/>
  <c r="O1014" i="1"/>
  <c r="I1016" i="1"/>
  <c r="S1014" i="1"/>
  <c r="Q1013" i="1"/>
  <c r="C1014" i="1" s="1"/>
  <c r="T1013" i="1"/>
  <c r="J1014" i="1"/>
  <c r="K1014" i="1" s="1"/>
  <c r="L1014" i="1" s="1"/>
  <c r="M1014" i="1" s="1"/>
  <c r="R1014" i="1"/>
  <c r="G1014" i="1"/>
  <c r="H1013" i="1"/>
  <c r="N1013" i="1" s="1"/>
  <c r="P1013" i="1" s="1"/>
  <c r="G1015" i="1" l="1"/>
  <c r="H1015" i="1" s="1"/>
  <c r="H1014" i="1"/>
  <c r="N1014" i="1" s="1"/>
  <c r="P1014" i="1" s="1"/>
  <c r="R1015" i="1"/>
  <c r="T1014" i="1"/>
  <c r="J1015" i="1"/>
  <c r="K1015" i="1" s="1"/>
  <c r="L1015" i="1" s="1"/>
  <c r="M1015" i="1" s="1"/>
  <c r="S1015" i="1"/>
  <c r="Q1014" i="1"/>
  <c r="C1015" i="1" s="1"/>
  <c r="D1015" i="1"/>
  <c r="E1015" i="1" s="1"/>
  <c r="F1016" i="1" s="1"/>
  <c r="O1015" i="1"/>
  <c r="B1015" i="1"/>
  <c r="A1016" i="1"/>
  <c r="I1017" i="1"/>
  <c r="G1016" i="1" l="1"/>
  <c r="N1015" i="1"/>
  <c r="P1015" i="1" s="1"/>
  <c r="A1017" i="1"/>
  <c r="B1016" i="1"/>
  <c r="D1016" i="1"/>
  <c r="E1016" i="1" s="1"/>
  <c r="F1017" i="1" s="1"/>
  <c r="O1016" i="1"/>
  <c r="I1018" i="1"/>
  <c r="J1016" i="1"/>
  <c r="K1016" i="1" s="1"/>
  <c r="L1016" i="1" s="1"/>
  <c r="Q1015" i="1"/>
  <c r="C1016" i="1" s="1"/>
  <c r="R1016" i="1"/>
  <c r="S1016" i="1"/>
  <c r="T1015" i="1"/>
  <c r="H1016" i="1"/>
  <c r="M1016" i="1" l="1"/>
  <c r="T1016" i="1"/>
  <c r="S1017" i="1"/>
  <c r="Q1016" i="1"/>
  <c r="R1017" i="1"/>
  <c r="J1017" i="1"/>
  <c r="K1017" i="1" s="1"/>
  <c r="L1017" i="1" s="1"/>
  <c r="M1017" i="1" s="1"/>
  <c r="D1017" i="1"/>
  <c r="E1017" i="1" s="1"/>
  <c r="F1018" i="1" s="1"/>
  <c r="B1017" i="1"/>
  <c r="A1018" i="1"/>
  <c r="O1017" i="1"/>
  <c r="I1019" i="1"/>
  <c r="N1016" i="1"/>
  <c r="G1017" i="1"/>
  <c r="G1018" i="1" l="1"/>
  <c r="H1018" i="1" s="1"/>
  <c r="P1016" i="1"/>
  <c r="S1018" i="1"/>
  <c r="Q1017" i="1"/>
  <c r="T1017" i="1"/>
  <c r="R1018" i="1"/>
  <c r="J1018" i="1"/>
  <c r="K1018" i="1" s="1"/>
  <c r="L1018" i="1" s="1"/>
  <c r="M1018" i="1" s="1"/>
  <c r="C1017" i="1"/>
  <c r="A1019" i="1"/>
  <c r="D1018" i="1"/>
  <c r="E1018" i="1" s="1"/>
  <c r="F1019" i="1" s="1"/>
  <c r="O1018" i="1"/>
  <c r="B1018" i="1"/>
  <c r="I1020" i="1"/>
  <c r="H1017" i="1"/>
  <c r="N1017" i="1" s="1"/>
  <c r="C1018" i="1" l="1"/>
  <c r="P1017" i="1"/>
  <c r="N1018" i="1"/>
  <c r="P1018" i="1" s="1"/>
  <c r="Q1018" i="1"/>
  <c r="C1019" i="1" s="1"/>
  <c r="R1019" i="1"/>
  <c r="T1018" i="1"/>
  <c r="S1019" i="1"/>
  <c r="J1019" i="1"/>
  <c r="K1019" i="1" s="1"/>
  <c r="L1019" i="1" s="1"/>
  <c r="M1019" i="1" s="1"/>
  <c r="I1021" i="1"/>
  <c r="D1019" i="1"/>
  <c r="E1019" i="1" s="1"/>
  <c r="F1020" i="1" s="1"/>
  <c r="O1019" i="1"/>
  <c r="A1020" i="1"/>
  <c r="B1019" i="1"/>
  <c r="G1019" i="1"/>
  <c r="H1019" i="1" s="1"/>
  <c r="N1019" i="1" l="1"/>
  <c r="P1019" i="1" s="1"/>
  <c r="S1020" i="1"/>
  <c r="T1019" i="1"/>
  <c r="R1020" i="1"/>
  <c r="J1020" i="1"/>
  <c r="K1020" i="1" s="1"/>
  <c r="L1020" i="1" s="1"/>
  <c r="M1020" i="1" s="1"/>
  <c r="Q1019" i="1"/>
  <c r="C1020" i="1" s="1"/>
  <c r="I1022" i="1"/>
  <c r="G1020" i="1"/>
  <c r="H1020" i="1" s="1"/>
  <c r="B1020" i="1"/>
  <c r="D1020" i="1"/>
  <c r="E1020" i="1" s="1"/>
  <c r="F1021" i="1" s="1"/>
  <c r="A1021" i="1"/>
  <c r="O1020" i="1"/>
  <c r="N1020" i="1" l="1"/>
  <c r="P1020" i="1" s="1"/>
  <c r="J1021" i="1"/>
  <c r="K1021" i="1" s="1"/>
  <c r="L1021" i="1" s="1"/>
  <c r="M1021" i="1" s="1"/>
  <c r="R1021" i="1"/>
  <c r="Q1020" i="1"/>
  <c r="C1021" i="1" s="1"/>
  <c r="T1020" i="1"/>
  <c r="S1021" i="1"/>
  <c r="B1021" i="1"/>
  <c r="A1022" i="1"/>
  <c r="D1021" i="1"/>
  <c r="E1021" i="1" s="1"/>
  <c r="F1022" i="1" s="1"/>
  <c r="O1021" i="1"/>
  <c r="I1023" i="1"/>
  <c r="G1021" i="1"/>
  <c r="G1022" i="1" l="1"/>
  <c r="H1022" i="1" s="1"/>
  <c r="H1021" i="1"/>
  <c r="N1021" i="1" s="1"/>
  <c r="P1021" i="1" s="1"/>
  <c r="A1023" i="1"/>
  <c r="D1022" i="1"/>
  <c r="E1022" i="1" s="1"/>
  <c r="F1023" i="1" s="1"/>
  <c r="O1022" i="1"/>
  <c r="B1022" i="1"/>
  <c r="I1024" i="1"/>
  <c r="S1022" i="1"/>
  <c r="R1022" i="1"/>
  <c r="Q1021" i="1"/>
  <c r="C1022" i="1" s="1"/>
  <c r="J1022" i="1"/>
  <c r="K1022" i="1" s="1"/>
  <c r="L1022" i="1" s="1"/>
  <c r="M1022" i="1" s="1"/>
  <c r="T1021" i="1"/>
  <c r="N1022" i="1" l="1"/>
  <c r="P1022" i="1" s="1"/>
  <c r="I1025" i="1"/>
  <c r="Q1022" i="1"/>
  <c r="C1023" i="1" s="1"/>
  <c r="J1023" i="1"/>
  <c r="K1023" i="1" s="1"/>
  <c r="L1023" i="1" s="1"/>
  <c r="M1023" i="1" s="1"/>
  <c r="S1023" i="1"/>
  <c r="R1023" i="1"/>
  <c r="T1022" i="1"/>
  <c r="G1023" i="1"/>
  <c r="D1023" i="1"/>
  <c r="E1023" i="1" s="1"/>
  <c r="F1024" i="1" s="1"/>
  <c r="O1023" i="1"/>
  <c r="B1023" i="1"/>
  <c r="A1024" i="1"/>
  <c r="O1024" i="1" l="1"/>
  <c r="A1025" i="1"/>
  <c r="D1024" i="1"/>
  <c r="E1024" i="1" s="1"/>
  <c r="F1025" i="1" s="1"/>
  <c r="B1024" i="1"/>
  <c r="I1026" i="1"/>
  <c r="G1024" i="1"/>
  <c r="S1024" i="1"/>
  <c r="J1024" i="1"/>
  <c r="K1024" i="1" s="1"/>
  <c r="L1024" i="1" s="1"/>
  <c r="M1024" i="1" s="1"/>
  <c r="Q1023" i="1"/>
  <c r="C1024" i="1" s="1"/>
  <c r="T1023" i="1"/>
  <c r="R1024" i="1"/>
  <c r="H1023" i="1"/>
  <c r="N1023" i="1" s="1"/>
  <c r="P1023" i="1" s="1"/>
  <c r="G1025" i="1" l="1"/>
  <c r="H1025" i="1" s="1"/>
  <c r="I1027" i="1"/>
  <c r="A1026" i="1"/>
  <c r="D1025" i="1"/>
  <c r="E1025" i="1" s="1"/>
  <c r="F1026" i="1" s="1"/>
  <c r="O1025" i="1"/>
  <c r="B1025" i="1"/>
  <c r="Q1024" i="1"/>
  <c r="C1025" i="1" s="1"/>
  <c r="J1025" i="1"/>
  <c r="K1025" i="1" s="1"/>
  <c r="L1025" i="1" s="1"/>
  <c r="M1025" i="1" s="1"/>
  <c r="T1024" i="1"/>
  <c r="R1025" i="1"/>
  <c r="S1025" i="1"/>
  <c r="H1024" i="1"/>
  <c r="N1024" i="1" s="1"/>
  <c r="P1024" i="1" s="1"/>
  <c r="G1026" i="1" l="1"/>
  <c r="H1026" i="1" s="1"/>
  <c r="N1025" i="1"/>
  <c r="P1025" i="1" s="1"/>
  <c r="R1026" i="1"/>
  <c r="S1026" i="1"/>
  <c r="J1026" i="1"/>
  <c r="K1026" i="1" s="1"/>
  <c r="L1026" i="1" s="1"/>
  <c r="M1026" i="1" s="1"/>
  <c r="Q1025" i="1"/>
  <c r="C1026" i="1" s="1"/>
  <c r="T1025" i="1"/>
  <c r="I1028" i="1"/>
  <c r="A1027" i="1"/>
  <c r="B1026" i="1"/>
  <c r="D1026" i="1"/>
  <c r="E1026" i="1" s="1"/>
  <c r="F1027" i="1" s="1"/>
  <c r="O1026" i="1"/>
  <c r="G1027" i="1" l="1"/>
  <c r="H1027" i="1" s="1"/>
  <c r="N1026" i="1"/>
  <c r="P1026" i="1" s="1"/>
  <c r="R1027" i="1"/>
  <c r="S1027" i="1"/>
  <c r="T1026" i="1"/>
  <c r="J1027" i="1"/>
  <c r="K1027" i="1" s="1"/>
  <c r="L1027" i="1" s="1"/>
  <c r="M1027" i="1" s="1"/>
  <c r="Q1026" i="1"/>
  <c r="C1027" i="1" s="1"/>
  <c r="D1027" i="1"/>
  <c r="E1027" i="1" s="1"/>
  <c r="F1028" i="1" s="1"/>
  <c r="O1027" i="1"/>
  <c r="A1028" i="1"/>
  <c r="B1027" i="1"/>
  <c r="I1029" i="1"/>
  <c r="G1028" i="1" l="1"/>
  <c r="H1028" i="1" s="1"/>
  <c r="O1028" i="1"/>
  <c r="A1029" i="1"/>
  <c r="B1028" i="1"/>
  <c r="D1028" i="1"/>
  <c r="E1028" i="1" s="1"/>
  <c r="F1029" i="1" s="1"/>
  <c r="I1030" i="1"/>
  <c r="T1027" i="1"/>
  <c r="J1028" i="1"/>
  <c r="K1028" i="1" s="1"/>
  <c r="L1028" i="1" s="1"/>
  <c r="M1028" i="1" s="1"/>
  <c r="S1028" i="1"/>
  <c r="R1028" i="1"/>
  <c r="Q1027" i="1"/>
  <c r="C1028" i="1" s="1"/>
  <c r="N1027" i="1"/>
  <c r="P1027" i="1" s="1"/>
  <c r="N1028" i="1" l="1"/>
  <c r="P1028" i="1" s="1"/>
  <c r="J1029" i="1"/>
  <c r="R1029" i="1"/>
  <c r="S1029" i="1"/>
  <c r="Q1028" i="1"/>
  <c r="C1029" i="1" s="1"/>
  <c r="T1028" i="1"/>
  <c r="B1029" i="1"/>
  <c r="A1030" i="1"/>
  <c r="D1029" i="1"/>
  <c r="E1029" i="1" s="1"/>
  <c r="F1030" i="1" s="1"/>
  <c r="K1029" i="1"/>
  <c r="L1029" i="1" s="1"/>
  <c r="M1029" i="1" s="1"/>
  <c r="O1029" i="1"/>
  <c r="G1029" i="1"/>
  <c r="I1031" i="1"/>
  <c r="R1030" i="1" l="1"/>
  <c r="S1030" i="1"/>
  <c r="Q1029" i="1"/>
  <c r="C1030" i="1" s="1"/>
  <c r="J1030" i="1"/>
  <c r="K1030" i="1" s="1"/>
  <c r="L1030" i="1" s="1"/>
  <c r="M1030" i="1" s="1"/>
  <c r="T1029" i="1"/>
  <c r="I1032" i="1"/>
  <c r="G1030" i="1"/>
  <c r="H1030" i="1" s="1"/>
  <c r="A1031" i="1"/>
  <c r="B1030" i="1"/>
  <c r="D1030" i="1"/>
  <c r="E1030" i="1" s="1"/>
  <c r="F1031" i="1" s="1"/>
  <c r="O1030" i="1"/>
  <c r="H1029" i="1"/>
  <c r="N1029" i="1" s="1"/>
  <c r="P1029" i="1" s="1"/>
  <c r="N1030" i="1" l="1"/>
  <c r="P1030" i="1" s="1"/>
  <c r="I1033" i="1"/>
  <c r="R1031" i="1"/>
  <c r="J1031" i="1"/>
  <c r="K1031" i="1" s="1"/>
  <c r="L1031" i="1" s="1"/>
  <c r="M1031" i="1" s="1"/>
  <c r="T1030" i="1"/>
  <c r="S1031" i="1"/>
  <c r="Q1030" i="1"/>
  <c r="C1031" i="1" s="1"/>
  <c r="D1031" i="1"/>
  <c r="E1031" i="1" s="1"/>
  <c r="F1032" i="1" s="1"/>
  <c r="B1031" i="1"/>
  <c r="O1031" i="1"/>
  <c r="A1032" i="1"/>
  <c r="G1031" i="1"/>
  <c r="Q1031" i="1" l="1"/>
  <c r="C1032" i="1" s="1"/>
  <c r="J1032" i="1"/>
  <c r="S1032" i="1"/>
  <c r="T1031" i="1"/>
  <c r="R1032" i="1"/>
  <c r="G1032" i="1"/>
  <c r="H1032" i="1" s="1"/>
  <c r="H1031" i="1"/>
  <c r="N1031" i="1" s="1"/>
  <c r="P1031" i="1" s="1"/>
  <c r="D1032" i="1"/>
  <c r="E1032" i="1" s="1"/>
  <c r="F1033" i="1" s="1"/>
  <c r="O1032" i="1"/>
  <c r="B1032" i="1"/>
  <c r="K1032" i="1"/>
  <c r="L1032" i="1" s="1"/>
  <c r="M1032" i="1" s="1"/>
  <c r="A1033" i="1"/>
  <c r="I1034" i="1"/>
  <c r="N1032" i="1" l="1"/>
  <c r="P1032" i="1" s="1"/>
  <c r="D1033" i="1"/>
  <c r="E1033" i="1" s="1"/>
  <c r="F1034" i="1" s="1"/>
  <c r="B1033" i="1"/>
  <c r="O1033" i="1"/>
  <c r="A1034" i="1"/>
  <c r="I1035" i="1"/>
  <c r="R1033" i="1"/>
  <c r="J1033" i="1"/>
  <c r="K1033" i="1" s="1"/>
  <c r="L1033" i="1" s="1"/>
  <c r="M1033" i="1" s="1"/>
  <c r="T1032" i="1"/>
  <c r="S1033" i="1"/>
  <c r="Q1032" i="1"/>
  <c r="C1033" i="1" s="1"/>
  <c r="G1033" i="1"/>
  <c r="T1033" i="1" l="1"/>
  <c r="S1034" i="1"/>
  <c r="R1034" i="1"/>
  <c r="J1034" i="1"/>
  <c r="K1034" i="1" s="1"/>
  <c r="L1034" i="1" s="1"/>
  <c r="M1034" i="1" s="1"/>
  <c r="Q1033" i="1"/>
  <c r="C1034" i="1" s="1"/>
  <c r="G1034" i="1"/>
  <c r="H1033" i="1"/>
  <c r="N1033" i="1" s="1"/>
  <c r="P1033" i="1" s="1"/>
  <c r="I1036" i="1"/>
  <c r="D1034" i="1"/>
  <c r="E1034" i="1" s="1"/>
  <c r="F1035" i="1" s="1"/>
  <c r="B1034" i="1"/>
  <c r="A1035" i="1"/>
  <c r="O1034" i="1"/>
  <c r="G1035" i="1" l="1"/>
  <c r="H1035" i="1" s="1"/>
  <c r="H1034" i="1"/>
  <c r="N1034" i="1" s="1"/>
  <c r="P1034" i="1" s="1"/>
  <c r="A1036" i="1"/>
  <c r="B1035" i="1"/>
  <c r="O1035" i="1"/>
  <c r="D1035" i="1"/>
  <c r="E1035" i="1" s="1"/>
  <c r="F1036" i="1" s="1"/>
  <c r="R1035" i="1"/>
  <c r="Q1034" i="1"/>
  <c r="C1035" i="1" s="1"/>
  <c r="J1035" i="1"/>
  <c r="K1035" i="1" s="1"/>
  <c r="L1035" i="1" s="1"/>
  <c r="M1035" i="1" s="1"/>
  <c r="S1035" i="1"/>
  <c r="T1034" i="1"/>
  <c r="I1037" i="1"/>
  <c r="G1036" i="1" l="1"/>
  <c r="H1036" i="1" s="1"/>
  <c r="N1035" i="1"/>
  <c r="P1035" i="1" s="1"/>
  <c r="B1036" i="1"/>
  <c r="A1037" i="1"/>
  <c r="D1036" i="1"/>
  <c r="E1036" i="1" s="1"/>
  <c r="F1037" i="1" s="1"/>
  <c r="O1036" i="1"/>
  <c r="I1038" i="1"/>
  <c r="R1036" i="1"/>
  <c r="S1036" i="1"/>
  <c r="J1036" i="1"/>
  <c r="K1036" i="1" s="1"/>
  <c r="L1036" i="1" s="1"/>
  <c r="M1036" i="1" s="1"/>
  <c r="T1035" i="1"/>
  <c r="Q1035" i="1"/>
  <c r="C1036" i="1" s="1"/>
  <c r="G1037" i="1" l="1"/>
  <c r="H1037" i="1" s="1"/>
  <c r="N1036" i="1"/>
  <c r="P1036" i="1" s="1"/>
  <c r="I1039" i="1"/>
  <c r="A1038" i="1"/>
  <c r="D1037" i="1"/>
  <c r="E1037" i="1" s="1"/>
  <c r="F1038" i="1" s="1"/>
  <c r="B1037" i="1"/>
  <c r="O1037" i="1"/>
  <c r="G1038" i="1" s="1"/>
  <c r="T1036" i="1"/>
  <c r="R1037" i="1"/>
  <c r="J1037" i="1"/>
  <c r="K1037" i="1" s="1"/>
  <c r="L1037" i="1" s="1"/>
  <c r="M1037" i="1" s="1"/>
  <c r="S1037" i="1"/>
  <c r="Q1036" i="1"/>
  <c r="C1037" i="1" s="1"/>
  <c r="N1037" i="1" l="1"/>
  <c r="P1037" i="1" s="1"/>
  <c r="H1038" i="1"/>
  <c r="T1037" i="1"/>
  <c r="R1038" i="1"/>
  <c r="S1038" i="1"/>
  <c r="J1038" i="1"/>
  <c r="K1038" i="1" s="1"/>
  <c r="L1038" i="1" s="1"/>
  <c r="M1038" i="1" s="1"/>
  <c r="Q1037" i="1"/>
  <c r="C1038" i="1" s="1"/>
  <c r="A1039" i="1"/>
  <c r="B1038" i="1"/>
  <c r="D1038" i="1"/>
  <c r="E1038" i="1" s="1"/>
  <c r="F1039" i="1" s="1"/>
  <c r="O1038" i="1"/>
  <c r="I1040" i="1"/>
  <c r="N1038" i="1" l="1"/>
  <c r="P1038" i="1" s="1"/>
  <c r="R1039" i="1"/>
  <c r="T1038" i="1"/>
  <c r="J1039" i="1"/>
  <c r="K1039" i="1" s="1"/>
  <c r="L1039" i="1" s="1"/>
  <c r="M1039" i="1" s="1"/>
  <c r="Q1038" i="1"/>
  <c r="C1039" i="1" s="1"/>
  <c r="S1039" i="1"/>
  <c r="B1039" i="1"/>
  <c r="A1040" i="1"/>
  <c r="O1039" i="1"/>
  <c r="D1039" i="1"/>
  <c r="E1039" i="1" s="1"/>
  <c r="F1040" i="1" s="1"/>
  <c r="I1041" i="1"/>
  <c r="G1039" i="1"/>
  <c r="T1039" i="1" l="1"/>
  <c r="R1040" i="1"/>
  <c r="J1040" i="1"/>
  <c r="K1040" i="1" s="1"/>
  <c r="L1040" i="1" s="1"/>
  <c r="M1040" i="1" s="1"/>
  <c r="S1040" i="1"/>
  <c r="Q1039" i="1"/>
  <c r="C1040" i="1" s="1"/>
  <c r="I1042" i="1"/>
  <c r="G1040" i="1"/>
  <c r="H1040" i="1" s="1"/>
  <c r="H1039" i="1"/>
  <c r="N1039" i="1" s="1"/>
  <c r="P1039" i="1" s="1"/>
  <c r="B1040" i="1"/>
  <c r="D1040" i="1"/>
  <c r="E1040" i="1" s="1"/>
  <c r="F1041" i="1" s="1"/>
  <c r="A1041" i="1"/>
  <c r="O1040" i="1"/>
  <c r="N1040" i="1" l="1"/>
  <c r="P1040" i="1" s="1"/>
  <c r="I1043" i="1"/>
  <c r="S1041" i="1"/>
  <c r="T1040" i="1"/>
  <c r="Q1040" i="1"/>
  <c r="C1041" i="1" s="1"/>
  <c r="R1041" i="1"/>
  <c r="J1041" i="1"/>
  <c r="K1041" i="1" s="1"/>
  <c r="L1041" i="1" s="1"/>
  <c r="M1041" i="1" s="1"/>
  <c r="A1042" i="1"/>
  <c r="O1041" i="1"/>
  <c r="D1041" i="1"/>
  <c r="E1041" i="1" s="1"/>
  <c r="F1042" i="1" s="1"/>
  <c r="B1041" i="1"/>
  <c r="G1041" i="1"/>
  <c r="G1042" i="1" l="1"/>
  <c r="H1042" i="1" s="1"/>
  <c r="A1043" i="1"/>
  <c r="B1042" i="1"/>
  <c r="D1042" i="1"/>
  <c r="E1042" i="1" s="1"/>
  <c r="F1043" i="1" s="1"/>
  <c r="O1042" i="1"/>
  <c r="R1042" i="1"/>
  <c r="Q1041" i="1"/>
  <c r="C1042" i="1" s="1"/>
  <c r="S1042" i="1"/>
  <c r="J1042" i="1"/>
  <c r="K1042" i="1" s="1"/>
  <c r="L1042" i="1" s="1"/>
  <c r="M1042" i="1" s="1"/>
  <c r="T1041" i="1"/>
  <c r="I1044" i="1"/>
  <c r="H1041" i="1"/>
  <c r="N1041" i="1" s="1"/>
  <c r="P1041" i="1" s="1"/>
  <c r="N1042" i="1" l="1"/>
  <c r="P1042" i="1" s="1"/>
  <c r="T1042" i="1"/>
  <c r="S1043" i="1"/>
  <c r="R1043" i="1"/>
  <c r="J1043" i="1"/>
  <c r="K1043" i="1" s="1"/>
  <c r="L1043" i="1" s="1"/>
  <c r="M1043" i="1" s="1"/>
  <c r="Q1042" i="1"/>
  <c r="C1043" i="1" s="1"/>
  <c r="B1043" i="1"/>
  <c r="D1043" i="1"/>
  <c r="E1043" i="1" s="1"/>
  <c r="F1044" i="1" s="1"/>
  <c r="A1044" i="1"/>
  <c r="O1043" i="1"/>
  <c r="G1043" i="1"/>
  <c r="I1045" i="1"/>
  <c r="O1044" i="1" l="1"/>
  <c r="A1045" i="1"/>
  <c r="B1044" i="1"/>
  <c r="D1044" i="1"/>
  <c r="E1044" i="1" s="1"/>
  <c r="F1045" i="1" s="1"/>
  <c r="G1044" i="1"/>
  <c r="H1043" i="1"/>
  <c r="N1043" i="1" s="1"/>
  <c r="P1043" i="1" s="1"/>
  <c r="I1046" i="1"/>
  <c r="R1044" i="1"/>
  <c r="T1043" i="1"/>
  <c r="J1044" i="1"/>
  <c r="K1044" i="1" s="1"/>
  <c r="L1044" i="1" s="1"/>
  <c r="M1044" i="1" s="1"/>
  <c r="S1044" i="1"/>
  <c r="Q1043" i="1"/>
  <c r="C1044" i="1" s="1"/>
  <c r="I1047" i="1" l="1"/>
  <c r="Q1044" i="1"/>
  <c r="C1045" i="1" s="1"/>
  <c r="S1045" i="1"/>
  <c r="J1045" i="1"/>
  <c r="K1045" i="1" s="1"/>
  <c r="L1045" i="1" s="1"/>
  <c r="M1045" i="1" s="1"/>
  <c r="T1044" i="1"/>
  <c r="R1045" i="1"/>
  <c r="G1045" i="1"/>
  <c r="H1044" i="1"/>
  <c r="N1044" i="1" s="1"/>
  <c r="P1044" i="1" s="1"/>
  <c r="O1045" i="1"/>
  <c r="B1045" i="1"/>
  <c r="A1046" i="1"/>
  <c r="D1045" i="1"/>
  <c r="E1045" i="1" s="1"/>
  <c r="F1046" i="1" s="1"/>
  <c r="Q1045" i="1" l="1"/>
  <c r="C1046" i="1" s="1"/>
  <c r="S1046" i="1"/>
  <c r="T1045" i="1"/>
  <c r="J1046" i="1"/>
  <c r="K1046" i="1" s="1"/>
  <c r="L1046" i="1" s="1"/>
  <c r="M1046" i="1" s="1"/>
  <c r="R1046" i="1"/>
  <c r="I1048" i="1"/>
  <c r="A1047" i="1"/>
  <c r="O1046" i="1"/>
  <c r="D1046" i="1"/>
  <c r="E1046" i="1" s="1"/>
  <c r="F1047" i="1" s="1"/>
  <c r="B1046" i="1"/>
  <c r="G1046" i="1"/>
  <c r="H1046" i="1" s="1"/>
  <c r="H1045" i="1"/>
  <c r="N1045" i="1" s="1"/>
  <c r="P1045" i="1" s="1"/>
  <c r="N1046" i="1" l="1"/>
  <c r="P1046" i="1" s="1"/>
  <c r="T1046" i="1"/>
  <c r="S1047" i="1"/>
  <c r="Q1046" i="1"/>
  <c r="C1047" i="1" s="1"/>
  <c r="J1047" i="1"/>
  <c r="K1047" i="1" s="1"/>
  <c r="L1047" i="1" s="1"/>
  <c r="M1047" i="1" s="1"/>
  <c r="R1047" i="1"/>
  <c r="B1047" i="1"/>
  <c r="O1047" i="1"/>
  <c r="D1047" i="1"/>
  <c r="E1047" i="1" s="1"/>
  <c r="F1048" i="1" s="1"/>
  <c r="A1048" i="1"/>
  <c r="G1047" i="1"/>
  <c r="H1047" i="1" s="1"/>
  <c r="I1049" i="1"/>
  <c r="B1048" i="1" l="1"/>
  <c r="D1048" i="1"/>
  <c r="E1048" i="1" s="1"/>
  <c r="F1049" i="1" s="1"/>
  <c r="A1049" i="1"/>
  <c r="O1048" i="1"/>
  <c r="I1050" i="1"/>
  <c r="G1048" i="1"/>
  <c r="R1048" i="1"/>
  <c r="T1047" i="1"/>
  <c r="S1048" i="1"/>
  <c r="Q1047" i="1"/>
  <c r="C1048" i="1" s="1"/>
  <c r="J1048" i="1"/>
  <c r="K1048" i="1" s="1"/>
  <c r="L1048" i="1" s="1"/>
  <c r="M1048" i="1" s="1"/>
  <c r="N1047" i="1"/>
  <c r="P1047" i="1" s="1"/>
  <c r="G1049" i="1" l="1"/>
  <c r="H1049" i="1" s="1"/>
  <c r="I1051" i="1"/>
  <c r="R1049" i="1"/>
  <c r="Q1048" i="1"/>
  <c r="C1049" i="1" s="1"/>
  <c r="S1049" i="1"/>
  <c r="T1048" i="1"/>
  <c r="J1049" i="1"/>
  <c r="K1049" i="1" s="1"/>
  <c r="L1049" i="1" s="1"/>
  <c r="M1049" i="1" s="1"/>
  <c r="H1048" i="1"/>
  <c r="N1048" i="1" s="1"/>
  <c r="P1048" i="1" s="1"/>
  <c r="O1049" i="1"/>
  <c r="B1049" i="1"/>
  <c r="A1050" i="1"/>
  <c r="D1049" i="1"/>
  <c r="E1049" i="1" s="1"/>
  <c r="F1050" i="1" s="1"/>
  <c r="N1049" i="1" l="1"/>
  <c r="P1049" i="1" s="1"/>
  <c r="R1050" i="1"/>
  <c r="T1049" i="1"/>
  <c r="S1050" i="1"/>
  <c r="J1050" i="1"/>
  <c r="K1050" i="1" s="1"/>
  <c r="L1050" i="1" s="1"/>
  <c r="M1050" i="1" s="1"/>
  <c r="Q1049" i="1"/>
  <c r="C1050" i="1" s="1"/>
  <c r="G1050" i="1"/>
  <c r="H1050" i="1" s="1"/>
  <c r="I1052" i="1"/>
  <c r="B1050" i="1"/>
  <c r="A1051" i="1"/>
  <c r="D1050" i="1"/>
  <c r="E1050" i="1" s="1"/>
  <c r="F1051" i="1" s="1"/>
  <c r="O1050" i="1"/>
  <c r="G1051" i="1" l="1"/>
  <c r="H1051" i="1" s="1"/>
  <c r="I1053" i="1"/>
  <c r="T1050" i="1"/>
  <c r="R1051" i="1"/>
  <c r="J1051" i="1"/>
  <c r="K1051" i="1" s="1"/>
  <c r="L1051" i="1" s="1"/>
  <c r="M1051" i="1" s="1"/>
  <c r="Q1050" i="1"/>
  <c r="C1051" i="1" s="1"/>
  <c r="S1051" i="1"/>
  <c r="N1050" i="1"/>
  <c r="P1050" i="1" s="1"/>
  <c r="A1052" i="1"/>
  <c r="O1051" i="1"/>
  <c r="D1051" i="1"/>
  <c r="E1051" i="1" s="1"/>
  <c r="F1052" i="1" s="1"/>
  <c r="B1051" i="1"/>
  <c r="N1051" i="1" l="1"/>
  <c r="P1051" i="1" s="1"/>
  <c r="G1052" i="1"/>
  <c r="H1052" i="1" s="1"/>
  <c r="T1051" i="1"/>
  <c r="S1052" i="1"/>
  <c r="Q1051" i="1"/>
  <c r="C1052" i="1" s="1"/>
  <c r="R1052" i="1"/>
  <c r="J1052" i="1"/>
  <c r="K1052" i="1" s="1"/>
  <c r="L1052" i="1" s="1"/>
  <c r="M1052" i="1" s="1"/>
  <c r="D1052" i="1"/>
  <c r="E1052" i="1" s="1"/>
  <c r="F1053" i="1" s="1"/>
  <c r="O1052" i="1"/>
  <c r="B1052" i="1"/>
  <c r="A1053" i="1"/>
  <c r="I1054" i="1"/>
  <c r="N1052" i="1" l="1"/>
  <c r="P1052" i="1" s="1"/>
  <c r="I1055" i="1"/>
  <c r="T1052" i="1"/>
  <c r="R1053" i="1"/>
  <c r="S1053" i="1"/>
  <c r="Q1052" i="1"/>
  <c r="C1053" i="1" s="1"/>
  <c r="J1053" i="1"/>
  <c r="K1053" i="1" s="1"/>
  <c r="L1053" i="1" s="1"/>
  <c r="M1053" i="1" s="1"/>
  <c r="O1053" i="1"/>
  <c r="B1053" i="1"/>
  <c r="D1053" i="1"/>
  <c r="E1053" i="1" s="1"/>
  <c r="F1054" i="1" s="1"/>
  <c r="A1054" i="1"/>
  <c r="G1053" i="1"/>
  <c r="G1054" i="1" l="1"/>
  <c r="H1054" i="1" s="1"/>
  <c r="H1053" i="1"/>
  <c r="N1053" i="1" s="1"/>
  <c r="P1053" i="1" s="1"/>
  <c r="I1056" i="1"/>
  <c r="D1054" i="1"/>
  <c r="E1054" i="1" s="1"/>
  <c r="F1055" i="1" s="1"/>
  <c r="O1054" i="1"/>
  <c r="B1054" i="1"/>
  <c r="A1055" i="1"/>
  <c r="R1054" i="1"/>
  <c r="Q1053" i="1"/>
  <c r="C1054" i="1" s="1"/>
  <c r="S1054" i="1"/>
  <c r="T1053" i="1"/>
  <c r="J1054" i="1"/>
  <c r="K1054" i="1" s="1"/>
  <c r="L1054" i="1" s="1"/>
  <c r="M1054" i="1" s="1"/>
  <c r="N1054" i="1" l="1"/>
  <c r="P1054" i="1" s="1"/>
  <c r="Q1054" i="1"/>
  <c r="C1055" i="1" s="1"/>
  <c r="T1054" i="1"/>
  <c r="S1055" i="1"/>
  <c r="R1055" i="1"/>
  <c r="J1055" i="1"/>
  <c r="K1055" i="1" s="1"/>
  <c r="L1055" i="1" s="1"/>
  <c r="M1055" i="1" s="1"/>
  <c r="B1055" i="1"/>
  <c r="D1055" i="1"/>
  <c r="E1055" i="1" s="1"/>
  <c r="F1056" i="1" s="1"/>
  <c r="O1055" i="1"/>
  <c r="A1056" i="1"/>
  <c r="I1057" i="1"/>
  <c r="G1055" i="1"/>
  <c r="G1056" i="1" l="1"/>
  <c r="H1056" i="1" s="1"/>
  <c r="H1055" i="1"/>
  <c r="N1055" i="1" s="1"/>
  <c r="P1055" i="1" s="1"/>
  <c r="A1057" i="1"/>
  <c r="D1056" i="1"/>
  <c r="E1056" i="1" s="1"/>
  <c r="F1057" i="1" s="1"/>
  <c r="O1056" i="1"/>
  <c r="B1056" i="1"/>
  <c r="I1058" i="1"/>
  <c r="T1055" i="1"/>
  <c r="R1056" i="1"/>
  <c r="Q1055" i="1"/>
  <c r="C1056" i="1" s="1"/>
  <c r="S1056" i="1"/>
  <c r="J1056" i="1"/>
  <c r="K1056" i="1" s="1"/>
  <c r="L1056" i="1" s="1"/>
  <c r="M1056" i="1" s="1"/>
  <c r="N1056" i="1" l="1"/>
  <c r="P1056" i="1" s="1"/>
  <c r="A1058" i="1"/>
  <c r="O1057" i="1"/>
  <c r="D1057" i="1"/>
  <c r="E1057" i="1" s="1"/>
  <c r="F1058" i="1" s="1"/>
  <c r="B1057" i="1"/>
  <c r="I1059" i="1"/>
  <c r="Q1056" i="1"/>
  <c r="C1057" i="1" s="1"/>
  <c r="J1057" i="1"/>
  <c r="K1057" i="1" s="1"/>
  <c r="L1057" i="1" s="1"/>
  <c r="M1057" i="1" s="1"/>
  <c r="T1056" i="1"/>
  <c r="S1057" i="1"/>
  <c r="R1057" i="1"/>
  <c r="G1057" i="1"/>
  <c r="G1058" i="1" l="1"/>
  <c r="H1058" i="1" s="1"/>
  <c r="I1060" i="1"/>
  <c r="B1058" i="1"/>
  <c r="D1058" i="1"/>
  <c r="E1058" i="1" s="1"/>
  <c r="F1059" i="1" s="1"/>
  <c r="A1059" i="1"/>
  <c r="O1058" i="1"/>
  <c r="S1058" i="1"/>
  <c r="T1057" i="1"/>
  <c r="Q1057" i="1"/>
  <c r="C1058" i="1" s="1"/>
  <c r="R1058" i="1"/>
  <c r="J1058" i="1"/>
  <c r="K1058" i="1" s="1"/>
  <c r="L1058" i="1" s="1"/>
  <c r="M1058" i="1" s="1"/>
  <c r="H1057" i="1"/>
  <c r="N1057" i="1" s="1"/>
  <c r="P1057" i="1" s="1"/>
  <c r="N1058" i="1" l="1"/>
  <c r="P1058" i="1" s="1"/>
  <c r="I1061" i="1"/>
  <c r="S1059" i="1"/>
  <c r="Q1058" i="1"/>
  <c r="C1059" i="1" s="1"/>
  <c r="R1059" i="1"/>
  <c r="T1058" i="1"/>
  <c r="J1059" i="1"/>
  <c r="K1059" i="1" s="1"/>
  <c r="L1059" i="1" s="1"/>
  <c r="M1059" i="1" s="1"/>
  <c r="G1059" i="1"/>
  <c r="H1059" i="1" s="1"/>
  <c r="A1060" i="1"/>
  <c r="B1059" i="1"/>
  <c r="D1059" i="1"/>
  <c r="E1059" i="1" s="1"/>
  <c r="F1060" i="1" s="1"/>
  <c r="O1059" i="1"/>
  <c r="N1059" i="1" l="1"/>
  <c r="P1059" i="1" s="1"/>
  <c r="I1062" i="1"/>
  <c r="S1060" i="1"/>
  <c r="Q1059" i="1"/>
  <c r="C1060" i="1" s="1"/>
  <c r="R1060" i="1"/>
  <c r="T1059" i="1"/>
  <c r="J1060" i="1"/>
  <c r="K1060" i="1" s="1"/>
  <c r="L1060" i="1" s="1"/>
  <c r="M1060" i="1" s="1"/>
  <c r="D1060" i="1"/>
  <c r="E1060" i="1" s="1"/>
  <c r="F1061" i="1" s="1"/>
  <c r="B1060" i="1"/>
  <c r="O1060" i="1"/>
  <c r="A1061" i="1"/>
  <c r="G1060" i="1"/>
  <c r="R1061" i="1" l="1"/>
  <c r="T1060" i="1"/>
  <c r="J1061" i="1"/>
  <c r="K1061" i="1" s="1"/>
  <c r="L1061" i="1" s="1"/>
  <c r="M1061" i="1" s="1"/>
  <c r="S1061" i="1"/>
  <c r="Q1060" i="1"/>
  <c r="C1061" i="1" s="1"/>
  <c r="B1061" i="1"/>
  <c r="D1061" i="1"/>
  <c r="E1061" i="1" s="1"/>
  <c r="F1062" i="1" s="1"/>
  <c r="A1062" i="1"/>
  <c r="O1061" i="1"/>
  <c r="G1061" i="1"/>
  <c r="H1060" i="1"/>
  <c r="N1060" i="1" s="1"/>
  <c r="P1060" i="1" s="1"/>
  <c r="I1063" i="1"/>
  <c r="G1062" i="1" l="1"/>
  <c r="H1062" i="1" s="1"/>
  <c r="I1064" i="1"/>
  <c r="D1062" i="1"/>
  <c r="E1062" i="1" s="1"/>
  <c r="F1063" i="1" s="1"/>
  <c r="O1062" i="1"/>
  <c r="A1063" i="1"/>
  <c r="B1062" i="1"/>
  <c r="H1061" i="1"/>
  <c r="Q1061" i="1"/>
  <c r="R1062" i="1"/>
  <c r="T1061" i="1"/>
  <c r="S1062" i="1"/>
  <c r="J1062" i="1"/>
  <c r="K1062" i="1" s="1"/>
  <c r="L1062" i="1" s="1"/>
  <c r="G1063" i="1" l="1"/>
  <c r="M1062" i="1"/>
  <c r="N1061" i="1"/>
  <c r="Q1062" i="1"/>
  <c r="R1063" i="1"/>
  <c r="T1062" i="1"/>
  <c r="S1063" i="1"/>
  <c r="J1063" i="1"/>
  <c r="K1063" i="1" s="1"/>
  <c r="L1063" i="1" s="1"/>
  <c r="M1063" i="1" s="1"/>
  <c r="I1065" i="1"/>
  <c r="H1063" i="1"/>
  <c r="C1062" i="1"/>
  <c r="O1063" i="1"/>
  <c r="G1064" i="1" s="1"/>
  <c r="B1063" i="1"/>
  <c r="A1064" i="1"/>
  <c r="D1063" i="1"/>
  <c r="E1063" i="1" s="1"/>
  <c r="F1064" i="1" s="1"/>
  <c r="H1064" i="1" l="1"/>
  <c r="D1064" i="1"/>
  <c r="E1064" i="1" s="1"/>
  <c r="F1065" i="1" s="1"/>
  <c r="A1065" i="1"/>
  <c r="B1064" i="1"/>
  <c r="O1064" i="1"/>
  <c r="P1061" i="1"/>
  <c r="C1063" i="1"/>
  <c r="I1066" i="1"/>
  <c r="T1063" i="1"/>
  <c r="S1064" i="1"/>
  <c r="Q1063" i="1"/>
  <c r="R1064" i="1"/>
  <c r="J1064" i="1"/>
  <c r="K1064" i="1" s="1"/>
  <c r="L1064" i="1" s="1"/>
  <c r="M1064" i="1" s="1"/>
  <c r="N1063" i="1"/>
  <c r="N1062" i="1"/>
  <c r="N1064" i="1" l="1"/>
  <c r="P1063" i="1"/>
  <c r="C1064" i="1"/>
  <c r="I1067" i="1"/>
  <c r="S1065" i="1"/>
  <c r="T1064" i="1"/>
  <c r="Q1064" i="1"/>
  <c r="J1065" i="1"/>
  <c r="K1065" i="1" s="1"/>
  <c r="L1065" i="1" s="1"/>
  <c r="M1065" i="1" s="1"/>
  <c r="R1065" i="1"/>
  <c r="D1065" i="1"/>
  <c r="E1065" i="1" s="1"/>
  <c r="F1066" i="1" s="1"/>
  <c r="B1065" i="1"/>
  <c r="A1066" i="1"/>
  <c r="O1065" i="1"/>
  <c r="P1062" i="1"/>
  <c r="G1065" i="1"/>
  <c r="H1065" i="1" s="1"/>
  <c r="P1064" i="1" l="1"/>
  <c r="C1065" i="1"/>
  <c r="G1066" i="1"/>
  <c r="H1066" i="1" s="1"/>
  <c r="I1068" i="1"/>
  <c r="N1065" i="1"/>
  <c r="P1065" i="1" s="1"/>
  <c r="R1066" i="1"/>
  <c r="T1065" i="1"/>
  <c r="Q1065" i="1"/>
  <c r="S1066" i="1"/>
  <c r="J1066" i="1"/>
  <c r="K1066" i="1" s="1"/>
  <c r="L1066" i="1" s="1"/>
  <c r="M1066" i="1" s="1"/>
  <c r="D1066" i="1"/>
  <c r="E1066" i="1" s="1"/>
  <c r="F1067" i="1" s="1"/>
  <c r="A1067" i="1"/>
  <c r="O1066" i="1"/>
  <c r="B1066" i="1"/>
  <c r="C1066" i="1" l="1"/>
  <c r="A1068" i="1"/>
  <c r="D1067" i="1"/>
  <c r="E1067" i="1" s="1"/>
  <c r="F1068" i="1" s="1"/>
  <c r="B1067" i="1"/>
  <c r="O1067" i="1"/>
  <c r="S1067" i="1"/>
  <c r="T1066" i="1"/>
  <c r="R1067" i="1"/>
  <c r="Q1066" i="1"/>
  <c r="C1067" i="1" s="1"/>
  <c r="J1067" i="1"/>
  <c r="K1067" i="1" s="1"/>
  <c r="L1067" i="1" s="1"/>
  <c r="M1067" i="1" s="1"/>
  <c r="N1066" i="1"/>
  <c r="P1066" i="1" s="1"/>
  <c r="I1069" i="1"/>
  <c r="G1067" i="1"/>
  <c r="G1068" i="1" l="1"/>
  <c r="H1068" i="1" s="1"/>
  <c r="T1067" i="1"/>
  <c r="J1068" i="1"/>
  <c r="K1068" i="1" s="1"/>
  <c r="L1068" i="1" s="1"/>
  <c r="M1068" i="1" s="1"/>
  <c r="Q1067" i="1"/>
  <c r="C1068" i="1" s="1"/>
  <c r="S1068" i="1"/>
  <c r="R1068" i="1"/>
  <c r="A1069" i="1"/>
  <c r="D1068" i="1"/>
  <c r="E1068" i="1" s="1"/>
  <c r="F1069" i="1" s="1"/>
  <c r="O1068" i="1"/>
  <c r="B1068" i="1"/>
  <c r="H1067" i="1"/>
  <c r="N1067" i="1" s="1"/>
  <c r="P1067" i="1" s="1"/>
  <c r="I1070" i="1"/>
  <c r="N1068" i="1" l="1"/>
  <c r="P1068" i="1" s="1"/>
  <c r="R1069" i="1"/>
  <c r="Q1068" i="1"/>
  <c r="C1069" i="1" s="1"/>
  <c r="J1069" i="1"/>
  <c r="K1069" i="1" s="1"/>
  <c r="L1069" i="1" s="1"/>
  <c r="M1069" i="1" s="1"/>
  <c r="T1068" i="1"/>
  <c r="S1069" i="1"/>
  <c r="I1071" i="1"/>
  <c r="G1069" i="1"/>
  <c r="D1069" i="1"/>
  <c r="E1069" i="1" s="1"/>
  <c r="F1070" i="1" s="1"/>
  <c r="O1069" i="1"/>
  <c r="A1070" i="1"/>
  <c r="B1069" i="1"/>
  <c r="G1070" i="1" l="1"/>
  <c r="H1069" i="1"/>
  <c r="N1069" i="1" s="1"/>
  <c r="P1069" i="1" s="1"/>
  <c r="A1071" i="1"/>
  <c r="D1070" i="1"/>
  <c r="E1070" i="1" s="1"/>
  <c r="F1071" i="1" s="1"/>
  <c r="O1070" i="1"/>
  <c r="B1070" i="1"/>
  <c r="S1070" i="1"/>
  <c r="R1070" i="1"/>
  <c r="T1069" i="1"/>
  <c r="Q1069" i="1"/>
  <c r="C1070" i="1" s="1"/>
  <c r="J1070" i="1"/>
  <c r="K1070" i="1" s="1"/>
  <c r="L1070" i="1" s="1"/>
  <c r="M1070" i="1" s="1"/>
  <c r="I1072" i="1"/>
  <c r="O1071" i="1" l="1"/>
  <c r="B1071" i="1"/>
  <c r="A1072" i="1"/>
  <c r="D1071" i="1"/>
  <c r="E1071" i="1" s="1"/>
  <c r="F1072" i="1" s="1"/>
  <c r="G1071" i="1"/>
  <c r="H1071" i="1" s="1"/>
  <c r="I1073" i="1"/>
  <c r="H1070" i="1"/>
  <c r="N1070" i="1" s="1"/>
  <c r="P1070" i="1" s="1"/>
  <c r="S1071" i="1"/>
  <c r="R1071" i="1"/>
  <c r="Q1070" i="1"/>
  <c r="C1071" i="1" s="1"/>
  <c r="J1071" i="1"/>
  <c r="K1071" i="1" s="1"/>
  <c r="L1071" i="1" s="1"/>
  <c r="M1071" i="1" s="1"/>
  <c r="T1070" i="1"/>
  <c r="N1071" i="1" l="1"/>
  <c r="P1071" i="1" s="1"/>
  <c r="T1071" i="1"/>
  <c r="Q1071" i="1"/>
  <c r="C1072" i="1" s="1"/>
  <c r="J1072" i="1"/>
  <c r="K1072" i="1" s="1"/>
  <c r="L1072" i="1" s="1"/>
  <c r="M1072" i="1" s="1"/>
  <c r="S1072" i="1"/>
  <c r="R1072" i="1"/>
  <c r="I1074" i="1"/>
  <c r="G1072" i="1"/>
  <c r="H1072" i="1" s="1"/>
  <c r="D1072" i="1"/>
  <c r="E1072" i="1" s="1"/>
  <c r="F1073" i="1" s="1"/>
  <c r="O1072" i="1"/>
  <c r="B1072" i="1"/>
  <c r="A1073" i="1"/>
  <c r="I1075" i="1" l="1"/>
  <c r="D1073" i="1"/>
  <c r="E1073" i="1" s="1"/>
  <c r="F1074" i="1" s="1"/>
  <c r="O1073" i="1"/>
  <c r="A1074" i="1"/>
  <c r="B1073" i="1"/>
  <c r="N1072" i="1"/>
  <c r="P1072" i="1" s="1"/>
  <c r="S1073" i="1"/>
  <c r="R1073" i="1"/>
  <c r="J1073" i="1"/>
  <c r="K1073" i="1" s="1"/>
  <c r="L1073" i="1" s="1"/>
  <c r="M1073" i="1" s="1"/>
  <c r="Q1072" i="1"/>
  <c r="C1073" i="1" s="1"/>
  <c r="T1072" i="1"/>
  <c r="G1073" i="1"/>
  <c r="G1074" i="1" l="1"/>
  <c r="H1074" i="1" s="1"/>
  <c r="R1074" i="1"/>
  <c r="T1073" i="1"/>
  <c r="Q1073" i="1"/>
  <c r="C1074" i="1" s="1"/>
  <c r="J1074" i="1"/>
  <c r="K1074" i="1" s="1"/>
  <c r="L1074" i="1" s="1"/>
  <c r="M1074" i="1" s="1"/>
  <c r="S1074" i="1"/>
  <c r="H1073" i="1"/>
  <c r="N1073" i="1" s="1"/>
  <c r="P1073" i="1" s="1"/>
  <c r="I1076" i="1"/>
  <c r="D1074" i="1"/>
  <c r="E1074" i="1" s="1"/>
  <c r="F1075" i="1" s="1"/>
  <c r="B1074" i="1"/>
  <c r="O1074" i="1"/>
  <c r="A1075" i="1"/>
  <c r="N1074" i="1" l="1"/>
  <c r="P1074" i="1" s="1"/>
  <c r="Q1074" i="1"/>
  <c r="C1075" i="1" s="1"/>
  <c r="S1075" i="1"/>
  <c r="T1074" i="1"/>
  <c r="J1075" i="1"/>
  <c r="K1075" i="1" s="1"/>
  <c r="L1075" i="1" s="1"/>
  <c r="M1075" i="1" s="1"/>
  <c r="R1075" i="1"/>
  <c r="G1075" i="1"/>
  <c r="H1075" i="1" s="1"/>
  <c r="A1076" i="1"/>
  <c r="D1075" i="1"/>
  <c r="E1075" i="1" s="1"/>
  <c r="F1076" i="1" s="1"/>
  <c r="O1075" i="1"/>
  <c r="B1075" i="1"/>
  <c r="I1077" i="1"/>
  <c r="I1078" i="1" l="1"/>
  <c r="D1076" i="1"/>
  <c r="E1076" i="1" s="1"/>
  <c r="F1077" i="1" s="1"/>
  <c r="O1076" i="1"/>
  <c r="B1076" i="1"/>
  <c r="A1077" i="1"/>
  <c r="N1075" i="1"/>
  <c r="P1075" i="1" s="1"/>
  <c r="G1076" i="1"/>
  <c r="Q1075" i="1"/>
  <c r="C1076" i="1" s="1"/>
  <c r="S1076" i="1"/>
  <c r="J1076" i="1"/>
  <c r="K1076" i="1" s="1"/>
  <c r="L1076" i="1" s="1"/>
  <c r="M1076" i="1" s="1"/>
  <c r="T1075" i="1"/>
  <c r="R1076" i="1"/>
  <c r="G1077" i="1" l="1"/>
  <c r="H1077" i="1" s="1"/>
  <c r="H1076" i="1"/>
  <c r="N1076" i="1" s="1"/>
  <c r="P1076" i="1" s="1"/>
  <c r="O1077" i="1"/>
  <c r="A1078" i="1"/>
  <c r="D1077" i="1"/>
  <c r="E1077" i="1" s="1"/>
  <c r="F1078" i="1" s="1"/>
  <c r="B1077" i="1"/>
  <c r="S1077" i="1"/>
  <c r="J1077" i="1"/>
  <c r="K1077" i="1" s="1"/>
  <c r="L1077" i="1" s="1"/>
  <c r="M1077" i="1" s="1"/>
  <c r="R1077" i="1"/>
  <c r="T1076" i="1"/>
  <c r="Q1076" i="1"/>
  <c r="C1077" i="1" s="1"/>
  <c r="I1079" i="1"/>
  <c r="N1077" i="1" l="1"/>
  <c r="P1077" i="1" s="1"/>
  <c r="T1077" i="1"/>
  <c r="J1078" i="1"/>
  <c r="K1078" i="1" s="1"/>
  <c r="L1078" i="1" s="1"/>
  <c r="M1078" i="1" s="1"/>
  <c r="S1078" i="1"/>
  <c r="R1078" i="1"/>
  <c r="Q1077" i="1"/>
  <c r="C1078" i="1" s="1"/>
  <c r="G1078" i="1"/>
  <c r="H1078" i="1" s="1"/>
  <c r="I1080" i="1"/>
  <c r="D1078" i="1"/>
  <c r="E1078" i="1" s="1"/>
  <c r="F1079" i="1" s="1"/>
  <c r="O1078" i="1"/>
  <c r="B1078" i="1"/>
  <c r="A1079" i="1"/>
  <c r="B1079" i="1" l="1"/>
  <c r="A1080" i="1"/>
  <c r="D1079" i="1"/>
  <c r="E1079" i="1" s="1"/>
  <c r="F1080" i="1" s="1"/>
  <c r="O1079" i="1"/>
  <c r="N1078" i="1"/>
  <c r="P1078" i="1" s="1"/>
  <c r="I1081" i="1"/>
  <c r="S1079" i="1"/>
  <c r="J1079" i="1"/>
  <c r="K1079" i="1" s="1"/>
  <c r="L1079" i="1" s="1"/>
  <c r="M1079" i="1" s="1"/>
  <c r="Q1078" i="1"/>
  <c r="C1079" i="1" s="1"/>
  <c r="R1079" i="1"/>
  <c r="T1078" i="1"/>
  <c r="G1079" i="1"/>
  <c r="G1080" i="1" l="1"/>
  <c r="H1080" i="1" s="1"/>
  <c r="I1082" i="1"/>
  <c r="A1081" i="1"/>
  <c r="D1080" i="1"/>
  <c r="E1080" i="1" s="1"/>
  <c r="F1081" i="1" s="1"/>
  <c r="O1080" i="1"/>
  <c r="B1080" i="1"/>
  <c r="H1079" i="1"/>
  <c r="N1079" i="1" s="1"/>
  <c r="P1079" i="1" s="1"/>
  <c r="T1079" i="1"/>
  <c r="S1080" i="1"/>
  <c r="J1080" i="1"/>
  <c r="K1080" i="1" s="1"/>
  <c r="L1080" i="1" s="1"/>
  <c r="M1080" i="1" s="1"/>
  <c r="R1080" i="1"/>
  <c r="Q1079" i="1"/>
  <c r="C1080" i="1" s="1"/>
  <c r="N1080" i="1" l="1"/>
  <c r="P1080" i="1" s="1"/>
  <c r="I1083" i="1"/>
  <c r="R1081" i="1"/>
  <c r="T1080" i="1"/>
  <c r="S1081" i="1"/>
  <c r="J1081" i="1"/>
  <c r="K1081" i="1" s="1"/>
  <c r="L1081" i="1" s="1"/>
  <c r="M1081" i="1" s="1"/>
  <c r="Q1080" i="1"/>
  <c r="C1081" i="1" s="1"/>
  <c r="G1081" i="1"/>
  <c r="B1081" i="1"/>
  <c r="D1081" i="1"/>
  <c r="E1081" i="1" s="1"/>
  <c r="F1082" i="1" s="1"/>
  <c r="A1082" i="1"/>
  <c r="O1081" i="1"/>
  <c r="G1082" i="1" l="1"/>
  <c r="H1081" i="1"/>
  <c r="N1081" i="1" s="1"/>
  <c r="P1081" i="1" s="1"/>
  <c r="A1083" i="1"/>
  <c r="O1082" i="1"/>
  <c r="D1082" i="1"/>
  <c r="E1082" i="1" s="1"/>
  <c r="F1083" i="1" s="1"/>
  <c r="B1082" i="1"/>
  <c r="R1082" i="1"/>
  <c r="T1081" i="1"/>
  <c r="J1082" i="1"/>
  <c r="K1082" i="1" s="1"/>
  <c r="L1082" i="1" s="1"/>
  <c r="M1082" i="1" s="1"/>
  <c r="S1082" i="1"/>
  <c r="Q1081" i="1"/>
  <c r="C1082" i="1" s="1"/>
  <c r="I1084" i="1"/>
  <c r="G1083" i="1" l="1"/>
  <c r="H1083" i="1" s="1"/>
  <c r="I1085" i="1"/>
  <c r="Q1082" i="1"/>
  <c r="C1083" i="1" s="1"/>
  <c r="R1083" i="1"/>
  <c r="J1083" i="1"/>
  <c r="K1083" i="1" s="1"/>
  <c r="L1083" i="1" s="1"/>
  <c r="M1083" i="1" s="1"/>
  <c r="T1082" i="1"/>
  <c r="S1083" i="1"/>
  <c r="H1082" i="1"/>
  <c r="N1082" i="1" s="1"/>
  <c r="P1082" i="1" s="1"/>
  <c r="A1084" i="1"/>
  <c r="D1083" i="1"/>
  <c r="E1083" i="1" s="1"/>
  <c r="F1084" i="1" s="1"/>
  <c r="O1083" i="1"/>
  <c r="B1083" i="1"/>
  <c r="N1083" i="1" l="1"/>
  <c r="P1083" i="1" s="1"/>
  <c r="O1084" i="1"/>
  <c r="D1084" i="1"/>
  <c r="E1084" i="1" s="1"/>
  <c r="F1085" i="1" s="1"/>
  <c r="B1084" i="1"/>
  <c r="A1085" i="1"/>
  <c r="T1083" i="1"/>
  <c r="J1084" i="1"/>
  <c r="K1084" i="1" s="1"/>
  <c r="L1084" i="1" s="1"/>
  <c r="S1084" i="1"/>
  <c r="R1084" i="1"/>
  <c r="Q1083" i="1"/>
  <c r="C1084" i="1" s="1"/>
  <c r="G1084" i="1"/>
  <c r="H1084" i="1" s="1"/>
  <c r="I1086" i="1"/>
  <c r="M1084" i="1" l="1"/>
  <c r="D1085" i="1"/>
  <c r="E1085" i="1" s="1"/>
  <c r="F1086" i="1" s="1"/>
  <c r="O1085" i="1"/>
  <c r="B1085" i="1"/>
  <c r="A1086" i="1"/>
  <c r="R1085" i="1"/>
  <c r="T1084" i="1"/>
  <c r="J1085" i="1"/>
  <c r="K1085" i="1" s="1"/>
  <c r="L1085" i="1" s="1"/>
  <c r="M1085" i="1" s="1"/>
  <c r="S1085" i="1"/>
  <c r="Q1084" i="1"/>
  <c r="C1085" i="1" s="1"/>
  <c r="I1087" i="1"/>
  <c r="N1084" i="1"/>
  <c r="P1084" i="1" s="1"/>
  <c r="G1085" i="1"/>
  <c r="G1086" i="1" l="1"/>
  <c r="H1085" i="1"/>
  <c r="H1086" i="1"/>
  <c r="A1087" i="1"/>
  <c r="O1086" i="1"/>
  <c r="G1087" i="1" s="1"/>
  <c r="B1086" i="1"/>
  <c r="D1086" i="1"/>
  <c r="E1086" i="1" s="1"/>
  <c r="F1087" i="1" s="1"/>
  <c r="I1088" i="1"/>
  <c r="R1086" i="1"/>
  <c r="T1085" i="1"/>
  <c r="S1086" i="1"/>
  <c r="J1086" i="1"/>
  <c r="K1086" i="1" s="1"/>
  <c r="L1086" i="1" s="1"/>
  <c r="M1086" i="1" s="1"/>
  <c r="Q1085" i="1"/>
  <c r="C1086" i="1" s="1"/>
  <c r="N1085" i="1" l="1"/>
  <c r="P1085" i="1" s="1"/>
  <c r="N1086" i="1"/>
  <c r="P1086" i="1" s="1"/>
  <c r="H1087" i="1"/>
  <c r="A1088" i="1"/>
  <c r="B1087" i="1"/>
  <c r="D1087" i="1"/>
  <c r="E1087" i="1" s="1"/>
  <c r="F1088" i="1" s="1"/>
  <c r="O1087" i="1"/>
  <c r="G1088" i="1" s="1"/>
  <c r="I1089" i="1"/>
  <c r="R1087" i="1"/>
  <c r="S1087" i="1"/>
  <c r="T1086" i="1"/>
  <c r="Q1086" i="1"/>
  <c r="C1087" i="1" s="1"/>
  <c r="J1087" i="1"/>
  <c r="K1087" i="1" s="1"/>
  <c r="L1087" i="1" s="1"/>
  <c r="M1087" i="1" s="1"/>
  <c r="N1087" i="1" l="1"/>
  <c r="P1087" i="1" s="1"/>
  <c r="H1088" i="1"/>
  <c r="B1088" i="1"/>
  <c r="D1088" i="1"/>
  <c r="E1088" i="1" s="1"/>
  <c r="F1089" i="1" s="1"/>
  <c r="O1088" i="1"/>
  <c r="A1089" i="1"/>
  <c r="R1088" i="1"/>
  <c r="S1088" i="1"/>
  <c r="T1087" i="1"/>
  <c r="J1088" i="1"/>
  <c r="K1088" i="1" s="1"/>
  <c r="L1088" i="1" s="1"/>
  <c r="M1088" i="1" s="1"/>
  <c r="Q1087" i="1"/>
  <c r="C1088" i="1" s="1"/>
  <c r="I1090" i="1"/>
  <c r="N1088" i="1" l="1"/>
  <c r="P1088" i="1" s="1"/>
  <c r="Q1088" i="1"/>
  <c r="C1089" i="1" s="1"/>
  <c r="J1089" i="1"/>
  <c r="K1089" i="1" s="1"/>
  <c r="L1089" i="1" s="1"/>
  <c r="M1089" i="1" s="1"/>
  <c r="S1089" i="1"/>
  <c r="R1089" i="1"/>
  <c r="T1088" i="1"/>
  <c r="G1089" i="1"/>
  <c r="I1091" i="1"/>
  <c r="A1090" i="1"/>
  <c r="B1089" i="1"/>
  <c r="O1089" i="1"/>
  <c r="D1089" i="1"/>
  <c r="E1089" i="1" s="1"/>
  <c r="F1090" i="1" s="1"/>
  <c r="G1090" i="1" l="1"/>
  <c r="H1090" i="1" s="1"/>
  <c r="H1089" i="1"/>
  <c r="N1089" i="1" s="1"/>
  <c r="P1089" i="1" s="1"/>
  <c r="D1090" i="1"/>
  <c r="E1090" i="1" s="1"/>
  <c r="F1091" i="1" s="1"/>
  <c r="O1090" i="1"/>
  <c r="A1091" i="1"/>
  <c r="B1090" i="1"/>
  <c r="R1090" i="1"/>
  <c r="S1090" i="1"/>
  <c r="J1090" i="1"/>
  <c r="K1090" i="1" s="1"/>
  <c r="L1090" i="1" s="1"/>
  <c r="Q1089" i="1"/>
  <c r="T1089" i="1"/>
  <c r="M1090" i="1" l="1"/>
  <c r="Q1090" i="1"/>
  <c r="S1091" i="1"/>
  <c r="R1091" i="1"/>
  <c r="T1090" i="1"/>
  <c r="J1091" i="1"/>
  <c r="K1091" i="1" s="1"/>
  <c r="L1091" i="1" s="1"/>
  <c r="M1091" i="1" s="1"/>
  <c r="G1091" i="1"/>
  <c r="H1091" i="1" s="1"/>
  <c r="B1091" i="1"/>
  <c r="D1091" i="1"/>
  <c r="E1091" i="1" s="1"/>
  <c r="O1091" i="1"/>
  <c r="C1090" i="1"/>
  <c r="N1091" i="1" l="1"/>
  <c r="Q1091" i="1"/>
  <c r="C1091" i="1"/>
  <c r="N1090" i="1"/>
  <c r="P1090" i="1" l="1"/>
  <c r="P1091" i="1"/>
  <c r="T1091" i="1" l="1"/>
</calcChain>
</file>

<file path=xl/sharedStrings.xml><?xml version="1.0" encoding="utf-8"?>
<sst xmlns="http://schemas.openxmlformats.org/spreadsheetml/2006/main" count="490" uniqueCount="100">
  <si>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</si>
  <si>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</si>
  <si>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</si>
  <si>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</si>
  <si>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</si>
  <si>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</si>
  <si>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</si>
  <si>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</si>
  <si>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</si>
  <si>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</si>
  <si>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</si>
  <si>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</si>
  <si>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</si>
  <si>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</si>
  <si>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</si>
  <si>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</si>
  <si>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</si>
  <si>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</si>
  <si>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</si>
  <si>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</si>
  <si>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</si>
  <si>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</si>
  <si>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</si>
  <si>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</si>
  <si>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</si>
  <si>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</si>
  <si>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</si>
  <si>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</si>
  <si>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</si>
  <si>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</si>
  <si>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</si>
  <si>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</si>
  <si>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</si>
  <si>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</si>
  <si>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</si>
  <si>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</si>
  <si>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</si>
  <si>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</si>
  <si>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</si>
  <si>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</si>
  <si>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</si>
  <si>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</si>
  <si>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</si>
  <si>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</si>
  <si>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</si>
  <si>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</si>
  <si>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</si>
  <si>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</si>
  <si>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</si>
  <si>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</si>
  <si>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</si>
  <si>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</si>
  <si>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</si>
  <si>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</si>
  <si>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</si>
  <si>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</si>
  <si>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</si>
  <si>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</si>
  <si>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</si>
  <si>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</si>
  <si>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</si>
  <si>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</si>
  <si>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</si>
  <si>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</si>
  <si>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</si>
  <si>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</si>
  <si>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</si>
  <si>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</si>
  <si>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</si>
  <si>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</si>
  <si>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</si>
  <si>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</si>
  <si>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</si>
  <si>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</si>
  <si>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</si>
  <si>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</si>
  <si>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</si>
  <si>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</si>
  <si>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</si>
  <si>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</si>
  <si>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</si>
  <si>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</si>
  <si>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</si>
  <si>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</si>
  <si>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</si>
  <si>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</si>
  <si>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</si>
  <si>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</si>
  <si>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</si>
  <si>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</si>
  <si>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</si>
  <si>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</si>
  <si>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</si>
  <si>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</si>
  <si>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ELETRICIDADE DO BRASIL S.A. - EBRASIL  - 2ª EMISSÃO DEBÊNTURES - UNICA - R$ 60 milhões</t>
  </si>
  <si>
    <t>DI + 2,10% aa</t>
  </si>
  <si>
    <t>DATA EMISSÃO</t>
  </si>
  <si>
    <t>DATA INTEGRAL</t>
  </si>
  <si>
    <t>AH2:AV1634</t>
  </si>
  <si>
    <t>EBRA12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</si>
</sst>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8"/>
      <color indexed="12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/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1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10" fontId="13" fillId="2" borderId="0" xfId="0" applyNumberFormat="1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8" fillId="6" borderId="0" xfId="0" applyNumberFormat="1" applyFont="1" applyFill="1" applyAlignment="1">
      <alignment horizontal="left"/>
    </xf>
    <xf numFmtId="176" fontId="5" fillId="6" borderId="5" xfId="1" applyNumberFormat="1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4" fontId="17" fillId="0" borderId="1" xfId="0" applyNumberFormat="1" applyFont="1" applyBorder="1" applyAlignment="1">
      <alignment horizontal="center"/>
    </xf>
    <xf numFmtId="165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4" fontId="17" fillId="0" borderId="0" xfId="0" applyNumberFormat="1" applyFont="1" applyAlignment="1">
      <alignment horizontal="center"/>
    </xf>
    <xf numFmtId="177" fontId="1" fillId="3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EST12_ENGT12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47625</xdr:rowOff>
    </xdr:from>
    <xdr:to>
      <xdr:col>34</xdr:col>
      <xdr:colOff>135732</xdr:colOff>
      <xdr:row>2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0200" y="1905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0</xdr:rowOff>
    </xdr:from>
    <xdr:to>
      <xdr:col>33</xdr:col>
      <xdr:colOff>853200</xdr:colOff>
      <xdr:row>3</xdr:row>
      <xdr:rowOff>9342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0" y="14287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0</v>
          </cell>
        </row>
        <row r="7298">
          <cell r="A7298">
            <v>43728</v>
          </cell>
          <cell r="B7298">
            <v>0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0</v>
          </cell>
        </row>
        <row r="7302">
          <cell r="A7302">
            <v>43732</v>
          </cell>
          <cell r="B7302">
            <v>0</v>
          </cell>
        </row>
        <row r="7303">
          <cell r="A7303">
            <v>43733</v>
          </cell>
          <cell r="B7303">
            <v>0</v>
          </cell>
        </row>
        <row r="7304">
          <cell r="A7304">
            <v>43734</v>
          </cell>
          <cell r="B7304">
            <v>0</v>
          </cell>
        </row>
        <row r="7305">
          <cell r="A7305">
            <v>43735</v>
          </cell>
          <cell r="B7305">
            <v>0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0</v>
          </cell>
        </row>
        <row r="7309">
          <cell r="A7309">
            <v>43739</v>
          </cell>
          <cell r="B7309">
            <v>0</v>
          </cell>
        </row>
        <row r="7310">
          <cell r="A7310">
            <v>43740</v>
          </cell>
          <cell r="B7310">
            <v>0</v>
          </cell>
        </row>
        <row r="7311">
          <cell r="A7311">
            <v>43741</v>
          </cell>
          <cell r="B7311">
            <v>0</v>
          </cell>
        </row>
        <row r="7312">
          <cell r="A7312">
            <v>43742</v>
          </cell>
          <cell r="B7312">
            <v>0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0</v>
          </cell>
        </row>
        <row r="7316">
          <cell r="A7316">
            <v>43746</v>
          </cell>
          <cell r="B7316">
            <v>0</v>
          </cell>
        </row>
        <row r="7317">
          <cell r="A7317">
            <v>43747</v>
          </cell>
          <cell r="B7317">
            <v>0</v>
          </cell>
        </row>
        <row r="7318">
          <cell r="A7318">
            <v>43748</v>
          </cell>
          <cell r="B7318">
            <v>0</v>
          </cell>
        </row>
        <row r="7319">
          <cell r="A7319">
            <v>43749</v>
          </cell>
          <cell r="B7319">
            <v>0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0</v>
          </cell>
        </row>
        <row r="7323">
          <cell r="A7323">
            <v>43753</v>
          </cell>
          <cell r="B7323">
            <v>0</v>
          </cell>
        </row>
        <row r="7324">
          <cell r="A7324">
            <v>43754</v>
          </cell>
          <cell r="B7324">
            <v>0</v>
          </cell>
        </row>
        <row r="7325">
          <cell r="A7325">
            <v>43755</v>
          </cell>
          <cell r="B7325">
            <v>0</v>
          </cell>
        </row>
        <row r="7326">
          <cell r="A7326">
            <v>43756</v>
          </cell>
          <cell r="B7326">
            <v>0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0</v>
          </cell>
        </row>
        <row r="7330">
          <cell r="A7330">
            <v>43760</v>
          </cell>
          <cell r="B7330">
            <v>0</v>
          </cell>
        </row>
        <row r="7331">
          <cell r="A7331">
            <v>43761</v>
          </cell>
          <cell r="B7331">
            <v>0</v>
          </cell>
        </row>
        <row r="7332">
          <cell r="A7332">
            <v>43762</v>
          </cell>
          <cell r="B7332">
            <v>0</v>
          </cell>
        </row>
        <row r="7333">
          <cell r="A7333">
            <v>43763</v>
          </cell>
          <cell r="B7333">
            <v>0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0</v>
          </cell>
        </row>
        <row r="7337">
          <cell r="A7337">
            <v>43767</v>
          </cell>
          <cell r="B7337">
            <v>0</v>
          </cell>
        </row>
        <row r="7338">
          <cell r="A7338">
            <v>43768</v>
          </cell>
          <cell r="B7338">
            <v>0</v>
          </cell>
        </row>
        <row r="7339">
          <cell r="A7339">
            <v>43769</v>
          </cell>
          <cell r="B7339">
            <v>0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R1150"/>
  <sheetViews>
    <sheetView tabSelected="1" workbookViewId="0">
      <pane xSplit="1" ySplit="11" topLeftCell="AB12" activePane="bottomRight" state="frozenSplit"/>
      <selection pane="topRight" activeCell="B1" sqref="B1"/>
      <selection pane="bottomLeft" activeCell="A12" sqref="A12"/>
      <selection pane="bottomRight"/>
    </sheetView>
  </sheetViews>
  <sheetFormatPr defaultRowHeight="11.25" x14ac:dyDescent="0.15"/>
  <cols>
    <col min="1" max="1" width="20.140625" style="100" customWidth="1"/>
    <col min="2" max="2" width="21.42578125" style="6" customWidth="1"/>
    <col min="3" max="3" width="22.7109375" style="6" customWidth="1"/>
    <col min="4" max="4" width="13.7109375" style="6" customWidth="1"/>
    <col min="5" max="5" width="15" style="6" customWidth="1"/>
    <col min="6" max="7" width="17.5703125" style="6" customWidth="1"/>
    <col min="8" max="8" width="26.5703125" style="6" customWidth="1"/>
    <col min="9" max="9" width="16.28515625" style="6" customWidth="1"/>
    <col min="10" max="10" width="15" style="6" customWidth="1"/>
    <col min="11" max="12" width="12.42578125" style="6" customWidth="1"/>
    <col min="13" max="14" width="17.5703125" style="6" customWidth="1"/>
    <col min="15" max="15" width="7.28515625" style="6" customWidth="1"/>
    <col min="16" max="16" width="21.42578125" style="6" customWidth="1"/>
    <col min="17" max="17" width="17" style="6" bestFit="1" customWidth="1"/>
    <col min="18" max="18" width="16.28515625" style="6" customWidth="1"/>
    <col min="19" max="19" width="20.140625" style="6" customWidth="1"/>
    <col min="20" max="20" width="24" style="6" customWidth="1"/>
    <col min="21" max="21" width="18.85546875" style="6" customWidth="1"/>
    <col min="22" max="22" width="15" style="6" customWidth="1"/>
    <col min="23" max="23" width="27.42578125" style="6" bestFit="1" customWidth="1"/>
    <col min="24" max="24" width="16.28515625" style="6" customWidth="1"/>
    <col min="25" max="25" width="6" style="6" customWidth="1"/>
    <col min="26" max="26" width="12.425781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33" width="18.85546875" style="6" customWidth="1"/>
    <col min="34" max="187" width="20.140625" style="6" customWidth="1"/>
    <col min="188" max="226" width="12.42578125" style="6" customWidth="1"/>
    <col min="227" max="227" width="20.140625" style="7" customWidth="1"/>
    <col min="228" max="228" width="21.42578125" style="7" customWidth="1"/>
    <col min="229" max="229" width="22.7109375" style="7" customWidth="1"/>
    <col min="230" max="230" width="13.7109375" style="7" customWidth="1"/>
    <col min="231" max="231" width="15" style="7" customWidth="1"/>
    <col min="232" max="233" width="17.5703125" style="7" customWidth="1"/>
    <col min="234" max="234" width="26.5703125" style="7" customWidth="1"/>
    <col min="235" max="235" width="16.28515625" style="7" customWidth="1"/>
    <col min="236" max="236" width="15" style="7" customWidth="1"/>
    <col min="237" max="238" width="12.42578125" style="7" customWidth="1"/>
    <col min="239" max="240" width="17.5703125" style="7" customWidth="1"/>
    <col min="241" max="241" width="7.28515625" style="7" customWidth="1"/>
    <col min="242" max="242" width="21.42578125" style="7" customWidth="1"/>
    <col min="243" max="244" width="16.28515625" style="7" customWidth="1"/>
    <col min="245" max="245" width="20.140625" style="7" customWidth="1"/>
    <col min="246" max="246" width="24" style="7" customWidth="1"/>
    <col min="247" max="247" width="18.85546875" style="7" customWidth="1"/>
    <col min="248" max="248" width="15" style="7" customWidth="1"/>
    <col min="249" max="249" width="20.140625" style="7" customWidth="1"/>
    <col min="250" max="250" width="16.28515625" style="7" customWidth="1"/>
    <col min="251" max="251" width="6" style="7" customWidth="1"/>
    <col min="252" max="252" width="12.42578125" style="7" customWidth="1"/>
    <col min="253" max="255" width="15" style="7" customWidth="1"/>
    <col min="256" max="256" width="7.28515625" style="7" customWidth="1"/>
    <col min="257" max="257" width="11.140625" style="7" customWidth="1"/>
    <col min="258" max="258" width="15" style="7" customWidth="1"/>
    <col min="259" max="259" width="18.85546875" style="7" customWidth="1"/>
    <col min="260" max="260" width="16.28515625" style="7" customWidth="1"/>
    <col min="261" max="261" width="25.28515625" style="7" customWidth="1"/>
    <col min="262" max="262" width="20.140625" style="7" customWidth="1"/>
    <col min="263" max="263" width="15" style="7" customWidth="1"/>
    <col min="264" max="264" width="17.5703125" style="7" customWidth="1"/>
    <col min="265" max="265" width="16.28515625" style="7" customWidth="1"/>
    <col min="266" max="267" width="15" style="7" customWidth="1"/>
    <col min="268" max="268" width="17.5703125" style="7" customWidth="1"/>
    <col min="269" max="269" width="20.140625" style="7" customWidth="1"/>
    <col min="270" max="270" width="16.28515625" style="7" customWidth="1"/>
    <col min="271" max="271" width="25.28515625" style="7" customWidth="1"/>
    <col min="272" max="272" width="18.85546875" style="7" customWidth="1"/>
    <col min="273" max="275" width="20.140625" style="7" customWidth="1"/>
    <col min="276" max="276" width="39.42578125" style="7" customWidth="1"/>
    <col min="277" max="277" width="25.28515625" style="7" customWidth="1"/>
    <col min="278" max="443" width="20.140625" style="7" customWidth="1"/>
    <col min="444" max="482" width="12.42578125" style="7" customWidth="1"/>
    <col min="483" max="483" width="20.140625" style="7" customWidth="1"/>
    <col min="484" max="484" width="21.42578125" style="7" customWidth="1"/>
    <col min="485" max="485" width="22.7109375" style="7" customWidth="1"/>
    <col min="486" max="486" width="13.7109375" style="7" customWidth="1"/>
    <col min="487" max="487" width="15" style="7" customWidth="1"/>
    <col min="488" max="489" width="17.5703125" style="7" customWidth="1"/>
    <col min="490" max="490" width="26.5703125" style="7" customWidth="1"/>
    <col min="491" max="491" width="16.28515625" style="7" customWidth="1"/>
    <col min="492" max="492" width="15" style="7" customWidth="1"/>
    <col min="493" max="494" width="12.42578125" style="7" customWidth="1"/>
    <col min="495" max="496" width="17.5703125" style="7" customWidth="1"/>
    <col min="497" max="497" width="7.28515625" style="7" customWidth="1"/>
    <col min="498" max="498" width="21.42578125" style="7" customWidth="1"/>
    <col min="499" max="500" width="16.28515625" style="7" customWidth="1"/>
    <col min="501" max="501" width="20.140625" style="7" customWidth="1"/>
    <col min="502" max="502" width="24" style="7" customWidth="1"/>
    <col min="503" max="503" width="18.85546875" style="7" customWidth="1"/>
    <col min="504" max="504" width="15" style="7" customWidth="1"/>
    <col min="505" max="505" width="20.140625" style="7" customWidth="1"/>
    <col min="506" max="506" width="16.28515625" style="7" customWidth="1"/>
    <col min="507" max="507" width="6" style="7" customWidth="1"/>
    <col min="508" max="508" width="12.42578125" style="7" customWidth="1"/>
    <col min="509" max="511" width="15" style="7" customWidth="1"/>
    <col min="512" max="512" width="7.28515625" style="7" customWidth="1"/>
    <col min="513" max="513" width="11.140625" style="7" customWidth="1"/>
    <col min="514" max="514" width="15" style="7" customWidth="1"/>
    <col min="515" max="515" width="18.85546875" style="7" customWidth="1"/>
    <col min="516" max="516" width="16.28515625" style="7" customWidth="1"/>
    <col min="517" max="517" width="25.28515625" style="7" customWidth="1"/>
    <col min="518" max="518" width="20.140625" style="7" customWidth="1"/>
    <col min="519" max="519" width="15" style="7" customWidth="1"/>
    <col min="520" max="520" width="17.5703125" style="7" customWidth="1"/>
    <col min="521" max="521" width="16.28515625" style="7" customWidth="1"/>
    <col min="522" max="523" width="15" style="7" customWidth="1"/>
    <col min="524" max="524" width="17.5703125" style="7" customWidth="1"/>
    <col min="525" max="525" width="20.140625" style="7" customWidth="1"/>
    <col min="526" max="526" width="16.28515625" style="7" customWidth="1"/>
    <col min="527" max="527" width="25.28515625" style="7" customWidth="1"/>
    <col min="528" max="528" width="18.85546875" style="7" customWidth="1"/>
    <col min="529" max="531" width="20.140625" style="7" customWidth="1"/>
    <col min="532" max="532" width="39.42578125" style="7" customWidth="1"/>
    <col min="533" max="533" width="25.28515625" style="7" customWidth="1"/>
    <col min="534" max="699" width="20.140625" style="7" customWidth="1"/>
    <col min="700" max="738" width="12.42578125" style="7" customWidth="1"/>
    <col min="739" max="739" width="20.140625" style="7" customWidth="1"/>
    <col min="740" max="740" width="21.42578125" style="7" customWidth="1"/>
    <col min="741" max="741" width="22.7109375" style="7" customWidth="1"/>
    <col min="742" max="742" width="13.7109375" style="7" customWidth="1"/>
    <col min="743" max="743" width="15" style="7" customWidth="1"/>
    <col min="744" max="745" width="17.5703125" style="7" customWidth="1"/>
    <col min="746" max="746" width="26.5703125" style="7" customWidth="1"/>
    <col min="747" max="747" width="16.28515625" style="7" customWidth="1"/>
    <col min="748" max="748" width="15" style="7" customWidth="1"/>
    <col min="749" max="750" width="12.42578125" style="7" customWidth="1"/>
    <col min="751" max="752" width="17.5703125" style="7" customWidth="1"/>
    <col min="753" max="753" width="7.28515625" style="7" customWidth="1"/>
    <col min="754" max="754" width="21.42578125" style="7" customWidth="1"/>
    <col min="755" max="756" width="16.28515625" style="7" customWidth="1"/>
    <col min="757" max="757" width="20.140625" style="7" customWidth="1"/>
    <col min="758" max="758" width="24" style="7" customWidth="1"/>
    <col min="759" max="759" width="18.85546875" style="7" customWidth="1"/>
    <col min="760" max="760" width="15" style="7" customWidth="1"/>
    <col min="761" max="761" width="20.140625" style="7" customWidth="1"/>
    <col min="762" max="762" width="16.28515625" style="7" customWidth="1"/>
    <col min="763" max="763" width="6" style="7" customWidth="1"/>
    <col min="764" max="764" width="12.42578125" style="7" customWidth="1"/>
    <col min="765" max="767" width="15" style="7" customWidth="1"/>
    <col min="768" max="768" width="7.28515625" style="7" customWidth="1"/>
    <col min="769" max="769" width="11.140625" style="7" customWidth="1"/>
    <col min="770" max="770" width="15" style="7" customWidth="1"/>
    <col min="771" max="771" width="18.85546875" style="7" customWidth="1"/>
    <col min="772" max="772" width="16.28515625" style="7" customWidth="1"/>
    <col min="773" max="773" width="25.28515625" style="7" customWidth="1"/>
    <col min="774" max="774" width="20.140625" style="7" customWidth="1"/>
    <col min="775" max="775" width="15" style="7" customWidth="1"/>
    <col min="776" max="776" width="17.5703125" style="7" customWidth="1"/>
    <col min="777" max="777" width="16.28515625" style="7" customWidth="1"/>
    <col min="778" max="779" width="15" style="7" customWidth="1"/>
    <col min="780" max="780" width="17.5703125" style="7" customWidth="1"/>
    <col min="781" max="781" width="20.140625" style="7" customWidth="1"/>
    <col min="782" max="782" width="16.28515625" style="7" customWidth="1"/>
    <col min="783" max="783" width="25.28515625" style="7" customWidth="1"/>
    <col min="784" max="784" width="18.85546875" style="7" customWidth="1"/>
    <col min="785" max="787" width="20.140625" style="7" customWidth="1"/>
    <col min="788" max="788" width="39.42578125" style="7" customWidth="1"/>
    <col min="789" max="789" width="25.28515625" style="7" customWidth="1"/>
    <col min="790" max="955" width="20.140625" style="7" customWidth="1"/>
    <col min="956" max="994" width="12.42578125" style="7" customWidth="1"/>
    <col min="995" max="995" width="20.140625" style="7" customWidth="1"/>
    <col min="996" max="996" width="21.42578125" style="7" customWidth="1"/>
    <col min="997" max="997" width="22.7109375" style="7" customWidth="1"/>
    <col min="998" max="998" width="13.7109375" style="7" customWidth="1"/>
    <col min="999" max="999" width="15" style="7" customWidth="1"/>
    <col min="1000" max="1001" width="17.5703125" style="7" customWidth="1"/>
    <col min="1002" max="1002" width="26.5703125" style="7" customWidth="1"/>
    <col min="1003" max="1003" width="16.28515625" style="7" customWidth="1"/>
    <col min="1004" max="1004" width="15" style="7" customWidth="1"/>
    <col min="1005" max="1006" width="12.42578125" style="7" customWidth="1"/>
    <col min="1007" max="1008" width="17.5703125" style="7" customWidth="1"/>
    <col min="1009" max="1009" width="7.28515625" style="7" customWidth="1"/>
    <col min="1010" max="1010" width="21.42578125" style="7" customWidth="1"/>
    <col min="1011" max="1012" width="16.28515625" style="7" customWidth="1"/>
    <col min="1013" max="1013" width="20.140625" style="7" customWidth="1"/>
    <col min="1014" max="1014" width="24" style="7" customWidth="1"/>
    <col min="1015" max="1015" width="18.85546875" style="7" customWidth="1"/>
    <col min="1016" max="1016" width="15" style="7" customWidth="1"/>
    <col min="1017" max="1017" width="20.140625" style="7" customWidth="1"/>
    <col min="1018" max="1018" width="16.28515625" style="7" customWidth="1"/>
    <col min="1019" max="1019" width="6" style="7" customWidth="1"/>
    <col min="1020" max="1020" width="12.42578125" style="7" customWidth="1"/>
    <col min="1021" max="1023" width="15" style="7" customWidth="1"/>
    <col min="1024" max="1024" width="7.28515625" style="7" customWidth="1"/>
    <col min="1025" max="1025" width="11.140625" style="7" customWidth="1"/>
    <col min="1026" max="1026" width="15" style="7" customWidth="1"/>
    <col min="1027" max="1027" width="18.85546875" style="7" customWidth="1"/>
    <col min="1028" max="1028" width="16.28515625" style="7" customWidth="1"/>
    <col min="1029" max="1029" width="25.28515625" style="7" customWidth="1"/>
    <col min="1030" max="1030" width="20.140625" style="7" customWidth="1"/>
    <col min="1031" max="1031" width="15" style="7" customWidth="1"/>
    <col min="1032" max="1032" width="17.5703125" style="7" customWidth="1"/>
    <col min="1033" max="1033" width="16.28515625" style="7" customWidth="1"/>
    <col min="1034" max="1035" width="15" style="7" customWidth="1"/>
    <col min="1036" max="1036" width="17.5703125" style="7" customWidth="1"/>
    <col min="1037" max="1037" width="20.140625" style="7" customWidth="1"/>
    <col min="1038" max="1038" width="16.28515625" style="7" customWidth="1"/>
    <col min="1039" max="1039" width="25.28515625" style="7" customWidth="1"/>
    <col min="1040" max="1040" width="18.85546875" style="7" customWidth="1"/>
    <col min="1041" max="1043" width="20.140625" style="7" customWidth="1"/>
    <col min="1044" max="1044" width="39.42578125" style="7" customWidth="1"/>
    <col min="1045" max="1045" width="25.28515625" style="7" customWidth="1"/>
    <col min="1046" max="1211" width="20.140625" style="7" customWidth="1"/>
    <col min="1212" max="1250" width="12.42578125" style="7" customWidth="1"/>
    <col min="1251" max="1251" width="20.140625" style="7" customWidth="1"/>
    <col min="1252" max="1252" width="21.42578125" style="7" customWidth="1"/>
    <col min="1253" max="1253" width="22.7109375" style="7" customWidth="1"/>
    <col min="1254" max="1254" width="13.7109375" style="7" customWidth="1"/>
    <col min="1255" max="1255" width="15" style="7" customWidth="1"/>
    <col min="1256" max="1257" width="17.5703125" style="7" customWidth="1"/>
    <col min="1258" max="1258" width="26.5703125" style="7" customWidth="1"/>
    <col min="1259" max="1259" width="16.28515625" style="7" customWidth="1"/>
    <col min="1260" max="1260" width="15" style="7" customWidth="1"/>
    <col min="1261" max="1262" width="12.42578125" style="7" customWidth="1"/>
    <col min="1263" max="1264" width="17.5703125" style="7" customWidth="1"/>
    <col min="1265" max="1265" width="7.28515625" style="7" customWidth="1"/>
    <col min="1266" max="1266" width="21.42578125" style="7" customWidth="1"/>
    <col min="1267" max="1268" width="16.28515625" style="7" customWidth="1"/>
    <col min="1269" max="1269" width="20.140625" style="7" customWidth="1"/>
    <col min="1270" max="1270" width="24" style="7" customWidth="1"/>
    <col min="1271" max="1271" width="18.85546875" style="7" customWidth="1"/>
    <col min="1272" max="1272" width="15" style="7" customWidth="1"/>
    <col min="1273" max="1273" width="20.140625" style="7" customWidth="1"/>
    <col min="1274" max="1274" width="16.28515625" style="7" customWidth="1"/>
    <col min="1275" max="1275" width="6" style="7" customWidth="1"/>
    <col min="1276" max="1276" width="12.42578125" style="7" customWidth="1"/>
    <col min="1277" max="1279" width="15" style="7" customWidth="1"/>
    <col min="1280" max="1280" width="7.28515625" style="7" customWidth="1"/>
    <col min="1281" max="1281" width="11.140625" style="7" customWidth="1"/>
    <col min="1282" max="1282" width="15" style="7" customWidth="1"/>
    <col min="1283" max="1283" width="18.85546875" style="7" customWidth="1"/>
    <col min="1284" max="1284" width="16.28515625" style="7" customWidth="1"/>
    <col min="1285" max="1285" width="25.28515625" style="7" customWidth="1"/>
    <col min="1286" max="1286" width="20.140625" style="7" customWidth="1"/>
    <col min="1287" max="1287" width="15" style="7" customWidth="1"/>
    <col min="1288" max="1288" width="17.5703125" style="7" customWidth="1"/>
    <col min="1289" max="1289" width="16.28515625" style="7" customWidth="1"/>
    <col min="1290" max="1291" width="15" style="7" customWidth="1"/>
    <col min="1292" max="1292" width="17.5703125" style="7" customWidth="1"/>
    <col min="1293" max="1293" width="20.140625" style="7" customWidth="1"/>
    <col min="1294" max="1294" width="16.28515625" style="7" customWidth="1"/>
    <col min="1295" max="1295" width="25.28515625" style="7" customWidth="1"/>
    <col min="1296" max="1296" width="18.85546875" style="7" customWidth="1"/>
    <col min="1297" max="1299" width="20.140625" style="7" customWidth="1"/>
    <col min="1300" max="1300" width="39.42578125" style="7" customWidth="1"/>
    <col min="1301" max="1301" width="25.28515625" style="7" customWidth="1"/>
    <col min="1302" max="1467" width="20.140625" style="7" customWidth="1"/>
    <col min="1468" max="1506" width="12.42578125" style="7" customWidth="1"/>
    <col min="1507" max="1507" width="20.140625" style="7" customWidth="1"/>
    <col min="1508" max="1508" width="21.42578125" style="7" customWidth="1"/>
    <col min="1509" max="1509" width="22.7109375" style="7" customWidth="1"/>
    <col min="1510" max="1510" width="13.7109375" style="7" customWidth="1"/>
    <col min="1511" max="1511" width="15" style="7" customWidth="1"/>
    <col min="1512" max="1513" width="17.5703125" style="7" customWidth="1"/>
    <col min="1514" max="1514" width="26.5703125" style="7" customWidth="1"/>
    <col min="1515" max="1515" width="16.28515625" style="7" customWidth="1"/>
    <col min="1516" max="1516" width="15" style="7" customWidth="1"/>
    <col min="1517" max="1518" width="12.42578125" style="7" customWidth="1"/>
    <col min="1519" max="1520" width="17.5703125" style="7" customWidth="1"/>
    <col min="1521" max="1521" width="7.28515625" style="7" customWidth="1"/>
    <col min="1522" max="1522" width="21.42578125" style="7" customWidth="1"/>
    <col min="1523" max="1524" width="16.28515625" style="7" customWidth="1"/>
    <col min="1525" max="1525" width="20.140625" style="7" customWidth="1"/>
    <col min="1526" max="1526" width="24" style="7" customWidth="1"/>
    <col min="1527" max="1527" width="18.85546875" style="7" customWidth="1"/>
    <col min="1528" max="1528" width="15" style="7" customWidth="1"/>
    <col min="1529" max="1529" width="20.140625" style="7" customWidth="1"/>
    <col min="1530" max="1530" width="16.28515625" style="7" customWidth="1"/>
    <col min="1531" max="1531" width="6" style="7" customWidth="1"/>
    <col min="1532" max="1532" width="12.42578125" style="7" customWidth="1"/>
    <col min="1533" max="1535" width="15" style="7" customWidth="1"/>
    <col min="1536" max="1536" width="7.28515625" style="7" customWidth="1"/>
    <col min="1537" max="1537" width="11.140625" style="7" customWidth="1"/>
    <col min="1538" max="1538" width="15" style="7" customWidth="1"/>
    <col min="1539" max="1539" width="18.85546875" style="7" customWidth="1"/>
    <col min="1540" max="1540" width="16.28515625" style="7" customWidth="1"/>
    <col min="1541" max="1541" width="25.28515625" style="7" customWidth="1"/>
    <col min="1542" max="1542" width="20.140625" style="7" customWidth="1"/>
    <col min="1543" max="1543" width="15" style="7" customWidth="1"/>
    <col min="1544" max="1544" width="17.5703125" style="7" customWidth="1"/>
    <col min="1545" max="1545" width="16.28515625" style="7" customWidth="1"/>
    <col min="1546" max="1547" width="15" style="7" customWidth="1"/>
    <col min="1548" max="1548" width="17.5703125" style="7" customWidth="1"/>
    <col min="1549" max="1549" width="20.140625" style="7" customWidth="1"/>
    <col min="1550" max="1550" width="16.28515625" style="7" customWidth="1"/>
    <col min="1551" max="1551" width="25.28515625" style="7" customWidth="1"/>
    <col min="1552" max="1552" width="18.85546875" style="7" customWidth="1"/>
    <col min="1553" max="1555" width="20.140625" style="7" customWidth="1"/>
    <col min="1556" max="1556" width="39.42578125" style="7" customWidth="1"/>
    <col min="1557" max="1557" width="25.28515625" style="7" customWidth="1"/>
    <col min="1558" max="1723" width="20.140625" style="7" customWidth="1"/>
    <col min="1724" max="1762" width="12.42578125" style="7" customWidth="1"/>
    <col min="1763" max="1763" width="20.140625" style="7" customWidth="1"/>
    <col min="1764" max="1764" width="21.42578125" style="7" customWidth="1"/>
    <col min="1765" max="1765" width="22.7109375" style="7" customWidth="1"/>
    <col min="1766" max="1766" width="13.7109375" style="7" customWidth="1"/>
    <col min="1767" max="1767" width="15" style="7" customWidth="1"/>
    <col min="1768" max="1769" width="17.5703125" style="7" customWidth="1"/>
    <col min="1770" max="1770" width="26.5703125" style="7" customWidth="1"/>
    <col min="1771" max="1771" width="16.28515625" style="7" customWidth="1"/>
    <col min="1772" max="1772" width="15" style="7" customWidth="1"/>
    <col min="1773" max="1774" width="12.42578125" style="7" customWidth="1"/>
    <col min="1775" max="1776" width="17.5703125" style="7" customWidth="1"/>
    <col min="1777" max="1777" width="7.28515625" style="7" customWidth="1"/>
    <col min="1778" max="1778" width="21.42578125" style="7" customWidth="1"/>
    <col min="1779" max="1780" width="16.28515625" style="7" customWidth="1"/>
    <col min="1781" max="1781" width="20.140625" style="7" customWidth="1"/>
    <col min="1782" max="1782" width="24" style="7" customWidth="1"/>
    <col min="1783" max="1783" width="18.85546875" style="7" customWidth="1"/>
    <col min="1784" max="1784" width="15" style="7" customWidth="1"/>
    <col min="1785" max="1785" width="20.140625" style="7" customWidth="1"/>
    <col min="1786" max="1786" width="16.28515625" style="7" customWidth="1"/>
    <col min="1787" max="1787" width="6" style="7" customWidth="1"/>
    <col min="1788" max="1788" width="12.42578125" style="7" customWidth="1"/>
    <col min="1789" max="1791" width="15" style="7" customWidth="1"/>
    <col min="1792" max="1792" width="7.28515625" style="7" customWidth="1"/>
    <col min="1793" max="1793" width="11.140625" style="7" customWidth="1"/>
    <col min="1794" max="1794" width="15" style="7" customWidth="1"/>
    <col min="1795" max="1795" width="18.85546875" style="7" customWidth="1"/>
    <col min="1796" max="1796" width="16.28515625" style="7" customWidth="1"/>
    <col min="1797" max="1797" width="25.28515625" style="7" customWidth="1"/>
    <col min="1798" max="1798" width="20.140625" style="7" customWidth="1"/>
    <col min="1799" max="1799" width="15" style="7" customWidth="1"/>
    <col min="1800" max="1800" width="17.5703125" style="7" customWidth="1"/>
    <col min="1801" max="1801" width="16.28515625" style="7" customWidth="1"/>
    <col min="1802" max="1803" width="15" style="7" customWidth="1"/>
    <col min="1804" max="1804" width="17.5703125" style="7" customWidth="1"/>
    <col min="1805" max="1805" width="20.140625" style="7" customWidth="1"/>
    <col min="1806" max="1806" width="16.28515625" style="7" customWidth="1"/>
    <col min="1807" max="1807" width="25.28515625" style="7" customWidth="1"/>
    <col min="1808" max="1808" width="18.85546875" style="7" customWidth="1"/>
    <col min="1809" max="1811" width="20.140625" style="7" customWidth="1"/>
    <col min="1812" max="1812" width="39.42578125" style="7" customWidth="1"/>
    <col min="1813" max="1813" width="25.28515625" style="7" customWidth="1"/>
    <col min="1814" max="1979" width="20.140625" style="7" customWidth="1"/>
    <col min="1980" max="2018" width="12.42578125" style="7" customWidth="1"/>
    <col min="2019" max="2019" width="20.140625" style="7" customWidth="1"/>
    <col min="2020" max="2020" width="21.42578125" style="7" customWidth="1"/>
    <col min="2021" max="2021" width="22.7109375" style="7" customWidth="1"/>
    <col min="2022" max="2022" width="13.7109375" style="7" customWidth="1"/>
    <col min="2023" max="2023" width="15" style="7" customWidth="1"/>
    <col min="2024" max="2025" width="17.5703125" style="7" customWidth="1"/>
    <col min="2026" max="2026" width="26.5703125" style="7" customWidth="1"/>
    <col min="2027" max="2027" width="16.28515625" style="7" customWidth="1"/>
    <col min="2028" max="2028" width="15" style="7" customWidth="1"/>
    <col min="2029" max="2030" width="12.42578125" style="7" customWidth="1"/>
    <col min="2031" max="2032" width="17.5703125" style="7" customWidth="1"/>
    <col min="2033" max="2033" width="7.28515625" style="7" customWidth="1"/>
    <col min="2034" max="2034" width="21.42578125" style="7" customWidth="1"/>
    <col min="2035" max="2036" width="16.28515625" style="7" customWidth="1"/>
    <col min="2037" max="2037" width="20.140625" style="7" customWidth="1"/>
    <col min="2038" max="2038" width="24" style="7" customWidth="1"/>
    <col min="2039" max="2039" width="18.85546875" style="7" customWidth="1"/>
    <col min="2040" max="2040" width="15" style="7" customWidth="1"/>
    <col min="2041" max="2041" width="20.140625" style="7" customWidth="1"/>
    <col min="2042" max="2042" width="16.28515625" style="7" customWidth="1"/>
    <col min="2043" max="2043" width="6" style="7" customWidth="1"/>
    <col min="2044" max="2044" width="12.42578125" style="7" customWidth="1"/>
    <col min="2045" max="2047" width="15" style="7" customWidth="1"/>
    <col min="2048" max="2048" width="7.28515625" style="7" customWidth="1"/>
    <col min="2049" max="2049" width="11.140625" style="7" customWidth="1"/>
    <col min="2050" max="2050" width="15" style="7" customWidth="1"/>
    <col min="2051" max="2051" width="18.85546875" style="7" customWidth="1"/>
    <col min="2052" max="2052" width="16.28515625" style="7" customWidth="1"/>
    <col min="2053" max="2053" width="25.28515625" style="7" customWidth="1"/>
    <col min="2054" max="2054" width="20.140625" style="7" customWidth="1"/>
    <col min="2055" max="2055" width="15" style="7" customWidth="1"/>
    <col min="2056" max="2056" width="17.5703125" style="7" customWidth="1"/>
    <col min="2057" max="2057" width="16.28515625" style="7" customWidth="1"/>
    <col min="2058" max="2059" width="15" style="7" customWidth="1"/>
    <col min="2060" max="2060" width="17.5703125" style="7" customWidth="1"/>
    <col min="2061" max="2061" width="20.140625" style="7" customWidth="1"/>
    <col min="2062" max="2062" width="16.28515625" style="7" customWidth="1"/>
    <col min="2063" max="2063" width="25.28515625" style="7" customWidth="1"/>
    <col min="2064" max="2064" width="18.85546875" style="7" customWidth="1"/>
    <col min="2065" max="2067" width="20.140625" style="7" customWidth="1"/>
    <col min="2068" max="2068" width="39.42578125" style="7" customWidth="1"/>
    <col min="2069" max="2069" width="25.28515625" style="7" customWidth="1"/>
    <col min="2070" max="2235" width="20.140625" style="7" customWidth="1"/>
    <col min="2236" max="2274" width="12.42578125" style="7" customWidth="1"/>
    <col min="2275" max="2275" width="20.140625" style="7" customWidth="1"/>
    <col min="2276" max="2276" width="21.42578125" style="7" customWidth="1"/>
    <col min="2277" max="2277" width="22.7109375" style="7" customWidth="1"/>
    <col min="2278" max="2278" width="13.7109375" style="7" customWidth="1"/>
    <col min="2279" max="2279" width="15" style="7" customWidth="1"/>
    <col min="2280" max="2281" width="17.5703125" style="7" customWidth="1"/>
    <col min="2282" max="2282" width="26.5703125" style="7" customWidth="1"/>
    <col min="2283" max="2283" width="16.28515625" style="7" customWidth="1"/>
    <col min="2284" max="2284" width="15" style="7" customWidth="1"/>
    <col min="2285" max="2286" width="12.42578125" style="7" customWidth="1"/>
    <col min="2287" max="2288" width="17.5703125" style="7" customWidth="1"/>
    <col min="2289" max="2289" width="7.28515625" style="7" customWidth="1"/>
    <col min="2290" max="2290" width="21.42578125" style="7" customWidth="1"/>
    <col min="2291" max="2292" width="16.28515625" style="7" customWidth="1"/>
    <col min="2293" max="2293" width="20.140625" style="7" customWidth="1"/>
    <col min="2294" max="2294" width="24" style="7" customWidth="1"/>
    <col min="2295" max="2295" width="18.85546875" style="7" customWidth="1"/>
    <col min="2296" max="2296" width="15" style="7" customWidth="1"/>
    <col min="2297" max="2297" width="20.140625" style="7" customWidth="1"/>
    <col min="2298" max="2298" width="16.28515625" style="7" customWidth="1"/>
    <col min="2299" max="2299" width="6" style="7" customWidth="1"/>
    <col min="2300" max="2300" width="12.42578125" style="7" customWidth="1"/>
    <col min="2301" max="2303" width="15" style="7" customWidth="1"/>
    <col min="2304" max="2304" width="7.28515625" style="7" customWidth="1"/>
    <col min="2305" max="2305" width="11.140625" style="7" customWidth="1"/>
    <col min="2306" max="2306" width="15" style="7" customWidth="1"/>
    <col min="2307" max="2307" width="18.85546875" style="7" customWidth="1"/>
    <col min="2308" max="2308" width="16.28515625" style="7" customWidth="1"/>
    <col min="2309" max="2309" width="25.28515625" style="7" customWidth="1"/>
    <col min="2310" max="2310" width="20.140625" style="7" customWidth="1"/>
    <col min="2311" max="2311" width="15" style="7" customWidth="1"/>
    <col min="2312" max="2312" width="17.5703125" style="7" customWidth="1"/>
    <col min="2313" max="2313" width="16.28515625" style="7" customWidth="1"/>
    <col min="2314" max="2315" width="15" style="7" customWidth="1"/>
    <col min="2316" max="2316" width="17.5703125" style="7" customWidth="1"/>
    <col min="2317" max="2317" width="20.140625" style="7" customWidth="1"/>
    <col min="2318" max="2318" width="16.28515625" style="7" customWidth="1"/>
    <col min="2319" max="2319" width="25.28515625" style="7" customWidth="1"/>
    <col min="2320" max="2320" width="18.85546875" style="7" customWidth="1"/>
    <col min="2321" max="2323" width="20.140625" style="7" customWidth="1"/>
    <col min="2324" max="2324" width="39.42578125" style="7" customWidth="1"/>
    <col min="2325" max="2325" width="25.28515625" style="7" customWidth="1"/>
    <col min="2326" max="2491" width="20.140625" style="7" customWidth="1"/>
    <col min="2492" max="2530" width="12.42578125" style="7" customWidth="1"/>
    <col min="2531" max="2531" width="20.140625" style="7" customWidth="1"/>
    <col min="2532" max="2532" width="21.42578125" style="7" customWidth="1"/>
    <col min="2533" max="2533" width="22.7109375" style="7" customWidth="1"/>
    <col min="2534" max="2534" width="13.7109375" style="7" customWidth="1"/>
    <col min="2535" max="2535" width="15" style="7" customWidth="1"/>
    <col min="2536" max="2537" width="17.5703125" style="7" customWidth="1"/>
    <col min="2538" max="2538" width="26.5703125" style="7" customWidth="1"/>
    <col min="2539" max="2539" width="16.28515625" style="7" customWidth="1"/>
    <col min="2540" max="2540" width="15" style="7" customWidth="1"/>
    <col min="2541" max="2542" width="12.42578125" style="7" customWidth="1"/>
    <col min="2543" max="2544" width="17.5703125" style="7" customWidth="1"/>
    <col min="2545" max="2545" width="7.28515625" style="7" customWidth="1"/>
    <col min="2546" max="2546" width="21.42578125" style="7" customWidth="1"/>
    <col min="2547" max="2548" width="16.28515625" style="7" customWidth="1"/>
    <col min="2549" max="2549" width="20.140625" style="7" customWidth="1"/>
    <col min="2550" max="2550" width="24" style="7" customWidth="1"/>
    <col min="2551" max="2551" width="18.85546875" style="7" customWidth="1"/>
    <col min="2552" max="2552" width="15" style="7" customWidth="1"/>
    <col min="2553" max="2553" width="20.140625" style="7" customWidth="1"/>
    <col min="2554" max="2554" width="16.28515625" style="7" customWidth="1"/>
    <col min="2555" max="2555" width="6" style="7" customWidth="1"/>
    <col min="2556" max="2556" width="12.42578125" style="7" customWidth="1"/>
    <col min="2557" max="2559" width="15" style="7" customWidth="1"/>
    <col min="2560" max="2560" width="7.28515625" style="7" customWidth="1"/>
    <col min="2561" max="2561" width="11.140625" style="7" customWidth="1"/>
    <col min="2562" max="2562" width="15" style="7" customWidth="1"/>
    <col min="2563" max="2563" width="18.85546875" style="7" customWidth="1"/>
    <col min="2564" max="2564" width="16.28515625" style="7" customWidth="1"/>
    <col min="2565" max="2565" width="25.28515625" style="7" customWidth="1"/>
    <col min="2566" max="2566" width="20.140625" style="7" customWidth="1"/>
    <col min="2567" max="2567" width="15" style="7" customWidth="1"/>
    <col min="2568" max="2568" width="17.5703125" style="7" customWidth="1"/>
    <col min="2569" max="2569" width="16.28515625" style="7" customWidth="1"/>
    <col min="2570" max="2571" width="15" style="7" customWidth="1"/>
    <col min="2572" max="2572" width="17.5703125" style="7" customWidth="1"/>
    <col min="2573" max="2573" width="20.140625" style="7" customWidth="1"/>
    <col min="2574" max="2574" width="16.28515625" style="7" customWidth="1"/>
    <col min="2575" max="2575" width="25.28515625" style="7" customWidth="1"/>
    <col min="2576" max="2576" width="18.85546875" style="7" customWidth="1"/>
    <col min="2577" max="2579" width="20.140625" style="7" customWidth="1"/>
    <col min="2580" max="2580" width="39.42578125" style="7" customWidth="1"/>
    <col min="2581" max="2581" width="25.28515625" style="7" customWidth="1"/>
    <col min="2582" max="2747" width="20.140625" style="7" customWidth="1"/>
    <col min="2748" max="2786" width="12.42578125" style="7" customWidth="1"/>
    <col min="2787" max="2787" width="20.140625" style="7" customWidth="1"/>
    <col min="2788" max="2788" width="21.42578125" style="7" customWidth="1"/>
    <col min="2789" max="2789" width="22.7109375" style="7" customWidth="1"/>
    <col min="2790" max="2790" width="13.7109375" style="7" customWidth="1"/>
    <col min="2791" max="2791" width="15" style="7" customWidth="1"/>
    <col min="2792" max="2793" width="17.5703125" style="7" customWidth="1"/>
    <col min="2794" max="2794" width="26.5703125" style="7" customWidth="1"/>
    <col min="2795" max="2795" width="16.28515625" style="7" customWidth="1"/>
    <col min="2796" max="2796" width="15" style="7" customWidth="1"/>
    <col min="2797" max="2798" width="12.42578125" style="7" customWidth="1"/>
    <col min="2799" max="2800" width="17.5703125" style="7" customWidth="1"/>
    <col min="2801" max="2801" width="7.28515625" style="7" customWidth="1"/>
    <col min="2802" max="2802" width="21.42578125" style="7" customWidth="1"/>
    <col min="2803" max="2804" width="16.28515625" style="7" customWidth="1"/>
    <col min="2805" max="2805" width="20.140625" style="7" customWidth="1"/>
    <col min="2806" max="2806" width="24" style="7" customWidth="1"/>
    <col min="2807" max="2807" width="18.85546875" style="7" customWidth="1"/>
    <col min="2808" max="2808" width="15" style="7" customWidth="1"/>
    <col min="2809" max="2809" width="20.140625" style="7" customWidth="1"/>
    <col min="2810" max="2810" width="16.28515625" style="7" customWidth="1"/>
    <col min="2811" max="2811" width="6" style="7" customWidth="1"/>
    <col min="2812" max="2812" width="12.42578125" style="7" customWidth="1"/>
    <col min="2813" max="2815" width="15" style="7" customWidth="1"/>
    <col min="2816" max="2816" width="7.28515625" style="7" customWidth="1"/>
    <col min="2817" max="2817" width="11.140625" style="7" customWidth="1"/>
    <col min="2818" max="2818" width="15" style="7" customWidth="1"/>
    <col min="2819" max="2819" width="18.85546875" style="7" customWidth="1"/>
    <col min="2820" max="2820" width="16.28515625" style="7" customWidth="1"/>
    <col min="2821" max="2821" width="25.28515625" style="7" customWidth="1"/>
    <col min="2822" max="2822" width="20.140625" style="7" customWidth="1"/>
    <col min="2823" max="2823" width="15" style="7" customWidth="1"/>
    <col min="2824" max="2824" width="17.5703125" style="7" customWidth="1"/>
    <col min="2825" max="2825" width="16.28515625" style="7" customWidth="1"/>
    <col min="2826" max="2827" width="15" style="7" customWidth="1"/>
    <col min="2828" max="2828" width="17.5703125" style="7" customWidth="1"/>
    <col min="2829" max="2829" width="20.140625" style="7" customWidth="1"/>
    <col min="2830" max="2830" width="16.28515625" style="7" customWidth="1"/>
    <col min="2831" max="2831" width="25.28515625" style="7" customWidth="1"/>
    <col min="2832" max="2832" width="18.85546875" style="7" customWidth="1"/>
    <col min="2833" max="2835" width="20.140625" style="7" customWidth="1"/>
    <col min="2836" max="2836" width="39.42578125" style="7" customWidth="1"/>
    <col min="2837" max="2837" width="25.28515625" style="7" customWidth="1"/>
    <col min="2838" max="3003" width="20.140625" style="7" customWidth="1"/>
    <col min="3004" max="3042" width="12.42578125" style="7" customWidth="1"/>
    <col min="3043" max="3043" width="20.140625" style="7" customWidth="1"/>
    <col min="3044" max="3044" width="21.42578125" style="7" customWidth="1"/>
    <col min="3045" max="3045" width="22.7109375" style="7" customWidth="1"/>
    <col min="3046" max="3046" width="13.7109375" style="7" customWidth="1"/>
    <col min="3047" max="3047" width="15" style="7" customWidth="1"/>
    <col min="3048" max="3049" width="17.5703125" style="7" customWidth="1"/>
    <col min="3050" max="3050" width="26.5703125" style="7" customWidth="1"/>
    <col min="3051" max="3051" width="16.28515625" style="7" customWidth="1"/>
    <col min="3052" max="3052" width="15" style="7" customWidth="1"/>
    <col min="3053" max="3054" width="12.42578125" style="7" customWidth="1"/>
    <col min="3055" max="3056" width="17.5703125" style="7" customWidth="1"/>
    <col min="3057" max="3057" width="7.28515625" style="7" customWidth="1"/>
    <col min="3058" max="3058" width="21.42578125" style="7" customWidth="1"/>
    <col min="3059" max="3060" width="16.28515625" style="7" customWidth="1"/>
    <col min="3061" max="3061" width="20.140625" style="7" customWidth="1"/>
    <col min="3062" max="3062" width="24" style="7" customWidth="1"/>
    <col min="3063" max="3063" width="18.85546875" style="7" customWidth="1"/>
    <col min="3064" max="3064" width="15" style="7" customWidth="1"/>
    <col min="3065" max="3065" width="20.140625" style="7" customWidth="1"/>
    <col min="3066" max="3066" width="16.28515625" style="7" customWidth="1"/>
    <col min="3067" max="3067" width="6" style="7" customWidth="1"/>
    <col min="3068" max="3068" width="12.42578125" style="7" customWidth="1"/>
    <col min="3069" max="3071" width="15" style="7" customWidth="1"/>
    <col min="3072" max="3072" width="7.28515625" style="7" customWidth="1"/>
    <col min="3073" max="3073" width="11.140625" style="7" customWidth="1"/>
    <col min="3074" max="3074" width="15" style="7" customWidth="1"/>
    <col min="3075" max="3075" width="18.85546875" style="7" customWidth="1"/>
    <col min="3076" max="3076" width="16.28515625" style="7" customWidth="1"/>
    <col min="3077" max="3077" width="25.28515625" style="7" customWidth="1"/>
    <col min="3078" max="3078" width="20.140625" style="7" customWidth="1"/>
    <col min="3079" max="3079" width="15" style="7" customWidth="1"/>
    <col min="3080" max="3080" width="17.5703125" style="7" customWidth="1"/>
    <col min="3081" max="3081" width="16.28515625" style="7" customWidth="1"/>
    <col min="3082" max="3083" width="15" style="7" customWidth="1"/>
    <col min="3084" max="3084" width="17.5703125" style="7" customWidth="1"/>
    <col min="3085" max="3085" width="20.140625" style="7" customWidth="1"/>
    <col min="3086" max="3086" width="16.28515625" style="7" customWidth="1"/>
    <col min="3087" max="3087" width="25.28515625" style="7" customWidth="1"/>
    <col min="3088" max="3088" width="18.85546875" style="7" customWidth="1"/>
    <col min="3089" max="3091" width="20.140625" style="7" customWidth="1"/>
    <col min="3092" max="3092" width="39.42578125" style="7" customWidth="1"/>
    <col min="3093" max="3093" width="25.28515625" style="7" customWidth="1"/>
    <col min="3094" max="3259" width="20.140625" style="7" customWidth="1"/>
    <col min="3260" max="3298" width="12.42578125" style="7" customWidth="1"/>
    <col min="3299" max="3299" width="20.140625" style="7" customWidth="1"/>
    <col min="3300" max="3300" width="21.42578125" style="7" customWidth="1"/>
    <col min="3301" max="3301" width="22.7109375" style="7" customWidth="1"/>
    <col min="3302" max="3302" width="13.7109375" style="7" customWidth="1"/>
    <col min="3303" max="3303" width="15" style="7" customWidth="1"/>
    <col min="3304" max="3305" width="17.5703125" style="7" customWidth="1"/>
    <col min="3306" max="3306" width="26.5703125" style="7" customWidth="1"/>
    <col min="3307" max="3307" width="16.28515625" style="7" customWidth="1"/>
    <col min="3308" max="3308" width="15" style="7" customWidth="1"/>
    <col min="3309" max="3310" width="12.42578125" style="7" customWidth="1"/>
    <col min="3311" max="3312" width="17.5703125" style="7" customWidth="1"/>
    <col min="3313" max="3313" width="7.28515625" style="7" customWidth="1"/>
    <col min="3314" max="3314" width="21.42578125" style="7" customWidth="1"/>
    <col min="3315" max="3316" width="16.28515625" style="7" customWidth="1"/>
    <col min="3317" max="3317" width="20.140625" style="7" customWidth="1"/>
    <col min="3318" max="3318" width="24" style="7" customWidth="1"/>
    <col min="3319" max="3319" width="18.85546875" style="7" customWidth="1"/>
    <col min="3320" max="3320" width="15" style="7" customWidth="1"/>
    <col min="3321" max="3321" width="20.140625" style="7" customWidth="1"/>
    <col min="3322" max="3322" width="16.28515625" style="7" customWidth="1"/>
    <col min="3323" max="3323" width="6" style="7" customWidth="1"/>
    <col min="3324" max="3324" width="12.42578125" style="7" customWidth="1"/>
    <col min="3325" max="3327" width="15" style="7" customWidth="1"/>
    <col min="3328" max="3328" width="7.28515625" style="7" customWidth="1"/>
    <col min="3329" max="3329" width="11.140625" style="7" customWidth="1"/>
    <col min="3330" max="3330" width="15" style="7" customWidth="1"/>
    <col min="3331" max="3331" width="18.85546875" style="7" customWidth="1"/>
    <col min="3332" max="3332" width="16.28515625" style="7" customWidth="1"/>
    <col min="3333" max="3333" width="25.28515625" style="7" customWidth="1"/>
    <col min="3334" max="3334" width="20.140625" style="7" customWidth="1"/>
    <col min="3335" max="3335" width="15" style="7" customWidth="1"/>
    <col min="3336" max="3336" width="17.5703125" style="7" customWidth="1"/>
    <col min="3337" max="3337" width="16.28515625" style="7" customWidth="1"/>
    <col min="3338" max="3339" width="15" style="7" customWidth="1"/>
    <col min="3340" max="3340" width="17.5703125" style="7" customWidth="1"/>
    <col min="3341" max="3341" width="20.140625" style="7" customWidth="1"/>
    <col min="3342" max="3342" width="16.28515625" style="7" customWidth="1"/>
    <col min="3343" max="3343" width="25.28515625" style="7" customWidth="1"/>
    <col min="3344" max="3344" width="18.85546875" style="7" customWidth="1"/>
    <col min="3345" max="3347" width="20.140625" style="7" customWidth="1"/>
    <col min="3348" max="3348" width="39.42578125" style="7" customWidth="1"/>
    <col min="3349" max="3349" width="25.28515625" style="7" customWidth="1"/>
    <col min="3350" max="3515" width="20.140625" style="7" customWidth="1"/>
    <col min="3516" max="3554" width="12.42578125" style="7" customWidth="1"/>
    <col min="3555" max="3555" width="20.140625" style="7" customWidth="1"/>
    <col min="3556" max="3556" width="21.42578125" style="7" customWidth="1"/>
    <col min="3557" max="3557" width="22.7109375" style="7" customWidth="1"/>
    <col min="3558" max="3558" width="13.7109375" style="7" customWidth="1"/>
    <col min="3559" max="3559" width="15" style="7" customWidth="1"/>
    <col min="3560" max="3561" width="17.5703125" style="7" customWidth="1"/>
    <col min="3562" max="3562" width="26.5703125" style="7" customWidth="1"/>
    <col min="3563" max="3563" width="16.28515625" style="7" customWidth="1"/>
    <col min="3564" max="3564" width="15" style="7" customWidth="1"/>
    <col min="3565" max="3566" width="12.42578125" style="7" customWidth="1"/>
    <col min="3567" max="3568" width="17.5703125" style="7" customWidth="1"/>
    <col min="3569" max="3569" width="7.28515625" style="7" customWidth="1"/>
    <col min="3570" max="3570" width="21.42578125" style="7" customWidth="1"/>
    <col min="3571" max="3572" width="16.28515625" style="7" customWidth="1"/>
    <col min="3573" max="3573" width="20.140625" style="7" customWidth="1"/>
    <col min="3574" max="3574" width="24" style="7" customWidth="1"/>
    <col min="3575" max="3575" width="18.85546875" style="7" customWidth="1"/>
    <col min="3576" max="3576" width="15" style="7" customWidth="1"/>
    <col min="3577" max="3577" width="20.140625" style="7" customWidth="1"/>
    <col min="3578" max="3578" width="16.28515625" style="7" customWidth="1"/>
    <col min="3579" max="3579" width="6" style="7" customWidth="1"/>
    <col min="3580" max="3580" width="12.42578125" style="7" customWidth="1"/>
    <col min="3581" max="3583" width="15" style="7" customWidth="1"/>
    <col min="3584" max="3584" width="7.28515625" style="7" customWidth="1"/>
    <col min="3585" max="3585" width="11.140625" style="7" customWidth="1"/>
    <col min="3586" max="3586" width="15" style="7" customWidth="1"/>
    <col min="3587" max="3587" width="18.85546875" style="7" customWidth="1"/>
    <col min="3588" max="3588" width="16.28515625" style="7" customWidth="1"/>
    <col min="3589" max="3589" width="25.28515625" style="7" customWidth="1"/>
    <col min="3590" max="3590" width="20.140625" style="7" customWidth="1"/>
    <col min="3591" max="3591" width="15" style="7" customWidth="1"/>
    <col min="3592" max="3592" width="17.5703125" style="7" customWidth="1"/>
    <col min="3593" max="3593" width="16.28515625" style="7" customWidth="1"/>
    <col min="3594" max="3595" width="15" style="7" customWidth="1"/>
    <col min="3596" max="3596" width="17.5703125" style="7" customWidth="1"/>
    <col min="3597" max="3597" width="20.140625" style="7" customWidth="1"/>
    <col min="3598" max="3598" width="16.28515625" style="7" customWidth="1"/>
    <col min="3599" max="3599" width="25.28515625" style="7" customWidth="1"/>
    <col min="3600" max="3600" width="18.85546875" style="7" customWidth="1"/>
    <col min="3601" max="3603" width="20.140625" style="7" customWidth="1"/>
    <col min="3604" max="3604" width="39.42578125" style="7" customWidth="1"/>
    <col min="3605" max="3605" width="25.28515625" style="7" customWidth="1"/>
    <col min="3606" max="3771" width="20.140625" style="7" customWidth="1"/>
    <col min="3772" max="3810" width="12.42578125" style="7" customWidth="1"/>
    <col min="3811" max="3811" width="20.140625" style="7" customWidth="1"/>
    <col min="3812" max="3812" width="21.42578125" style="7" customWidth="1"/>
    <col min="3813" max="3813" width="22.7109375" style="7" customWidth="1"/>
    <col min="3814" max="3814" width="13.7109375" style="7" customWidth="1"/>
    <col min="3815" max="3815" width="15" style="7" customWidth="1"/>
    <col min="3816" max="3817" width="17.5703125" style="7" customWidth="1"/>
    <col min="3818" max="3818" width="26.5703125" style="7" customWidth="1"/>
    <col min="3819" max="3819" width="16.28515625" style="7" customWidth="1"/>
    <col min="3820" max="3820" width="15" style="7" customWidth="1"/>
    <col min="3821" max="3822" width="12.42578125" style="7" customWidth="1"/>
    <col min="3823" max="3824" width="17.5703125" style="7" customWidth="1"/>
    <col min="3825" max="3825" width="7.28515625" style="7" customWidth="1"/>
    <col min="3826" max="3826" width="21.42578125" style="7" customWidth="1"/>
    <col min="3827" max="3828" width="16.28515625" style="7" customWidth="1"/>
    <col min="3829" max="3829" width="20.140625" style="7" customWidth="1"/>
    <col min="3830" max="3830" width="24" style="7" customWidth="1"/>
    <col min="3831" max="3831" width="18.85546875" style="7" customWidth="1"/>
    <col min="3832" max="3832" width="15" style="7" customWidth="1"/>
    <col min="3833" max="3833" width="20.140625" style="7" customWidth="1"/>
    <col min="3834" max="3834" width="16.28515625" style="7" customWidth="1"/>
    <col min="3835" max="3835" width="6" style="7" customWidth="1"/>
    <col min="3836" max="3836" width="12.42578125" style="7" customWidth="1"/>
    <col min="3837" max="3839" width="15" style="7" customWidth="1"/>
    <col min="3840" max="3840" width="7.28515625" style="7" customWidth="1"/>
    <col min="3841" max="3841" width="11.140625" style="7" customWidth="1"/>
    <col min="3842" max="3842" width="15" style="7" customWidth="1"/>
    <col min="3843" max="3843" width="18.85546875" style="7" customWidth="1"/>
    <col min="3844" max="3844" width="16.28515625" style="7" customWidth="1"/>
    <col min="3845" max="3845" width="25.28515625" style="7" customWidth="1"/>
    <col min="3846" max="3846" width="20.140625" style="7" customWidth="1"/>
    <col min="3847" max="3847" width="15" style="7" customWidth="1"/>
    <col min="3848" max="3848" width="17.5703125" style="7" customWidth="1"/>
    <col min="3849" max="3849" width="16.28515625" style="7" customWidth="1"/>
    <col min="3850" max="3851" width="15" style="7" customWidth="1"/>
    <col min="3852" max="3852" width="17.5703125" style="7" customWidth="1"/>
    <col min="3853" max="3853" width="20.140625" style="7" customWidth="1"/>
    <col min="3854" max="3854" width="16.28515625" style="7" customWidth="1"/>
    <col min="3855" max="3855" width="25.28515625" style="7" customWidth="1"/>
    <col min="3856" max="3856" width="18.85546875" style="7" customWidth="1"/>
    <col min="3857" max="3859" width="20.140625" style="7" customWidth="1"/>
    <col min="3860" max="3860" width="39.42578125" style="7" customWidth="1"/>
    <col min="3861" max="3861" width="25.28515625" style="7" customWidth="1"/>
    <col min="3862" max="4027" width="20.140625" style="7" customWidth="1"/>
    <col min="4028" max="4066" width="12.42578125" style="7" customWidth="1"/>
    <col min="4067" max="4067" width="20.140625" style="7" customWidth="1"/>
    <col min="4068" max="4068" width="21.42578125" style="7" customWidth="1"/>
    <col min="4069" max="4069" width="22.7109375" style="7" customWidth="1"/>
    <col min="4070" max="4070" width="13.7109375" style="7" customWidth="1"/>
    <col min="4071" max="4071" width="15" style="7" customWidth="1"/>
    <col min="4072" max="4073" width="17.5703125" style="7" customWidth="1"/>
    <col min="4074" max="4074" width="26.5703125" style="7" customWidth="1"/>
    <col min="4075" max="4075" width="16.28515625" style="7" customWidth="1"/>
    <col min="4076" max="4076" width="15" style="7" customWidth="1"/>
    <col min="4077" max="4078" width="12.42578125" style="7" customWidth="1"/>
    <col min="4079" max="4080" width="17.5703125" style="7" customWidth="1"/>
    <col min="4081" max="4081" width="7.28515625" style="7" customWidth="1"/>
    <col min="4082" max="4082" width="21.42578125" style="7" customWidth="1"/>
    <col min="4083" max="4084" width="16.28515625" style="7" customWidth="1"/>
    <col min="4085" max="4085" width="20.140625" style="7" customWidth="1"/>
    <col min="4086" max="4086" width="24" style="7" customWidth="1"/>
    <col min="4087" max="4087" width="18.85546875" style="7" customWidth="1"/>
    <col min="4088" max="4088" width="15" style="7" customWidth="1"/>
    <col min="4089" max="4089" width="20.140625" style="7" customWidth="1"/>
    <col min="4090" max="4090" width="16.28515625" style="7" customWidth="1"/>
    <col min="4091" max="4091" width="6" style="7" customWidth="1"/>
    <col min="4092" max="4092" width="12.42578125" style="7" customWidth="1"/>
    <col min="4093" max="4095" width="15" style="7" customWidth="1"/>
    <col min="4096" max="4096" width="7.28515625" style="7" customWidth="1"/>
    <col min="4097" max="4097" width="11.140625" style="7" customWidth="1"/>
    <col min="4098" max="4098" width="15" style="7" customWidth="1"/>
    <col min="4099" max="4099" width="18.85546875" style="7" customWidth="1"/>
    <col min="4100" max="4100" width="16.28515625" style="7" customWidth="1"/>
    <col min="4101" max="4101" width="25.28515625" style="7" customWidth="1"/>
    <col min="4102" max="4102" width="20.140625" style="7" customWidth="1"/>
    <col min="4103" max="4103" width="15" style="7" customWidth="1"/>
    <col min="4104" max="4104" width="17.5703125" style="7" customWidth="1"/>
    <col min="4105" max="4105" width="16.28515625" style="7" customWidth="1"/>
    <col min="4106" max="4107" width="15" style="7" customWidth="1"/>
    <col min="4108" max="4108" width="17.5703125" style="7" customWidth="1"/>
    <col min="4109" max="4109" width="20.140625" style="7" customWidth="1"/>
    <col min="4110" max="4110" width="16.28515625" style="7" customWidth="1"/>
    <col min="4111" max="4111" width="25.28515625" style="7" customWidth="1"/>
    <col min="4112" max="4112" width="18.85546875" style="7" customWidth="1"/>
    <col min="4113" max="4115" width="20.140625" style="7" customWidth="1"/>
    <col min="4116" max="4116" width="39.42578125" style="7" customWidth="1"/>
    <col min="4117" max="4117" width="25.28515625" style="7" customWidth="1"/>
    <col min="4118" max="4283" width="20.140625" style="7" customWidth="1"/>
    <col min="4284" max="4322" width="12.42578125" style="7" customWidth="1"/>
    <col min="4323" max="4323" width="20.140625" style="7" customWidth="1"/>
    <col min="4324" max="4324" width="21.42578125" style="7" customWidth="1"/>
    <col min="4325" max="4325" width="22.7109375" style="7" customWidth="1"/>
    <col min="4326" max="4326" width="13.7109375" style="7" customWidth="1"/>
    <col min="4327" max="4327" width="15" style="7" customWidth="1"/>
    <col min="4328" max="4329" width="17.5703125" style="7" customWidth="1"/>
    <col min="4330" max="4330" width="26.5703125" style="7" customWidth="1"/>
    <col min="4331" max="4331" width="16.28515625" style="7" customWidth="1"/>
    <col min="4332" max="4332" width="15" style="7" customWidth="1"/>
    <col min="4333" max="4334" width="12.42578125" style="7" customWidth="1"/>
    <col min="4335" max="4336" width="17.5703125" style="7" customWidth="1"/>
    <col min="4337" max="4337" width="7.28515625" style="7" customWidth="1"/>
    <col min="4338" max="4338" width="21.42578125" style="7" customWidth="1"/>
    <col min="4339" max="4340" width="16.28515625" style="7" customWidth="1"/>
    <col min="4341" max="4341" width="20.140625" style="7" customWidth="1"/>
    <col min="4342" max="4342" width="24" style="7" customWidth="1"/>
    <col min="4343" max="4343" width="18.85546875" style="7" customWidth="1"/>
    <col min="4344" max="4344" width="15" style="7" customWidth="1"/>
    <col min="4345" max="4345" width="20.140625" style="7" customWidth="1"/>
    <col min="4346" max="4346" width="16.28515625" style="7" customWidth="1"/>
    <col min="4347" max="4347" width="6" style="7" customWidth="1"/>
    <col min="4348" max="4348" width="12.42578125" style="7" customWidth="1"/>
    <col min="4349" max="4351" width="15" style="7" customWidth="1"/>
    <col min="4352" max="4352" width="7.28515625" style="7" customWidth="1"/>
    <col min="4353" max="4353" width="11.140625" style="7" customWidth="1"/>
    <col min="4354" max="4354" width="15" style="7" customWidth="1"/>
    <col min="4355" max="4355" width="18.85546875" style="7" customWidth="1"/>
    <col min="4356" max="4356" width="16.28515625" style="7" customWidth="1"/>
    <col min="4357" max="4357" width="25.28515625" style="7" customWidth="1"/>
    <col min="4358" max="4358" width="20.140625" style="7" customWidth="1"/>
    <col min="4359" max="4359" width="15" style="7" customWidth="1"/>
    <col min="4360" max="4360" width="17.5703125" style="7" customWidth="1"/>
    <col min="4361" max="4361" width="16.28515625" style="7" customWidth="1"/>
    <col min="4362" max="4363" width="15" style="7" customWidth="1"/>
    <col min="4364" max="4364" width="17.5703125" style="7" customWidth="1"/>
    <col min="4365" max="4365" width="20.140625" style="7" customWidth="1"/>
    <col min="4366" max="4366" width="16.28515625" style="7" customWidth="1"/>
    <col min="4367" max="4367" width="25.28515625" style="7" customWidth="1"/>
    <col min="4368" max="4368" width="18.85546875" style="7" customWidth="1"/>
    <col min="4369" max="4371" width="20.140625" style="7" customWidth="1"/>
    <col min="4372" max="4372" width="39.42578125" style="7" customWidth="1"/>
    <col min="4373" max="4373" width="25.28515625" style="7" customWidth="1"/>
    <col min="4374" max="4539" width="20.140625" style="7" customWidth="1"/>
    <col min="4540" max="4578" width="12.42578125" style="7" customWidth="1"/>
    <col min="4579" max="4579" width="20.140625" style="7" customWidth="1"/>
    <col min="4580" max="4580" width="21.42578125" style="7" customWidth="1"/>
    <col min="4581" max="4581" width="22.7109375" style="7" customWidth="1"/>
    <col min="4582" max="4582" width="13.7109375" style="7" customWidth="1"/>
    <col min="4583" max="4583" width="15" style="7" customWidth="1"/>
    <col min="4584" max="4585" width="17.5703125" style="7" customWidth="1"/>
    <col min="4586" max="4586" width="26.5703125" style="7" customWidth="1"/>
    <col min="4587" max="4587" width="16.28515625" style="7" customWidth="1"/>
    <col min="4588" max="4588" width="15" style="7" customWidth="1"/>
    <col min="4589" max="4590" width="12.42578125" style="7" customWidth="1"/>
    <col min="4591" max="4592" width="17.5703125" style="7" customWidth="1"/>
    <col min="4593" max="4593" width="7.28515625" style="7" customWidth="1"/>
    <col min="4594" max="4594" width="21.42578125" style="7" customWidth="1"/>
    <col min="4595" max="4596" width="16.28515625" style="7" customWidth="1"/>
    <col min="4597" max="4597" width="20.140625" style="7" customWidth="1"/>
    <col min="4598" max="4598" width="24" style="7" customWidth="1"/>
    <col min="4599" max="4599" width="18.85546875" style="7" customWidth="1"/>
    <col min="4600" max="4600" width="15" style="7" customWidth="1"/>
    <col min="4601" max="4601" width="20.140625" style="7" customWidth="1"/>
    <col min="4602" max="4602" width="16.28515625" style="7" customWidth="1"/>
    <col min="4603" max="4603" width="6" style="7" customWidth="1"/>
    <col min="4604" max="4604" width="12.42578125" style="7" customWidth="1"/>
    <col min="4605" max="4607" width="15" style="7" customWidth="1"/>
    <col min="4608" max="4608" width="7.28515625" style="7" customWidth="1"/>
    <col min="4609" max="4609" width="11.140625" style="7" customWidth="1"/>
    <col min="4610" max="4610" width="15" style="7" customWidth="1"/>
    <col min="4611" max="4611" width="18.85546875" style="7" customWidth="1"/>
    <col min="4612" max="4612" width="16.28515625" style="7" customWidth="1"/>
    <col min="4613" max="4613" width="25.28515625" style="7" customWidth="1"/>
    <col min="4614" max="4614" width="20.140625" style="7" customWidth="1"/>
    <col min="4615" max="4615" width="15" style="7" customWidth="1"/>
    <col min="4616" max="4616" width="17.5703125" style="7" customWidth="1"/>
    <col min="4617" max="4617" width="16.28515625" style="7" customWidth="1"/>
    <col min="4618" max="4619" width="15" style="7" customWidth="1"/>
    <col min="4620" max="4620" width="17.5703125" style="7" customWidth="1"/>
    <col min="4621" max="4621" width="20.140625" style="7" customWidth="1"/>
    <col min="4622" max="4622" width="16.28515625" style="7" customWidth="1"/>
    <col min="4623" max="4623" width="25.28515625" style="7" customWidth="1"/>
    <col min="4624" max="4624" width="18.85546875" style="7" customWidth="1"/>
    <col min="4625" max="4627" width="20.140625" style="7" customWidth="1"/>
    <col min="4628" max="4628" width="39.42578125" style="7" customWidth="1"/>
    <col min="4629" max="4629" width="25.28515625" style="7" customWidth="1"/>
    <col min="4630" max="4795" width="20.140625" style="7" customWidth="1"/>
    <col min="4796" max="4834" width="12.42578125" style="7" customWidth="1"/>
    <col min="4835" max="4835" width="20.140625" style="7" customWidth="1"/>
    <col min="4836" max="4836" width="21.42578125" style="7" customWidth="1"/>
    <col min="4837" max="4837" width="22.7109375" style="7" customWidth="1"/>
    <col min="4838" max="4838" width="13.7109375" style="7" customWidth="1"/>
    <col min="4839" max="4839" width="15" style="7" customWidth="1"/>
    <col min="4840" max="4841" width="17.5703125" style="7" customWidth="1"/>
    <col min="4842" max="4842" width="26.5703125" style="7" customWidth="1"/>
    <col min="4843" max="4843" width="16.28515625" style="7" customWidth="1"/>
    <col min="4844" max="4844" width="15" style="7" customWidth="1"/>
    <col min="4845" max="4846" width="12.42578125" style="7" customWidth="1"/>
    <col min="4847" max="4848" width="17.5703125" style="7" customWidth="1"/>
    <col min="4849" max="4849" width="7.28515625" style="7" customWidth="1"/>
    <col min="4850" max="4850" width="21.42578125" style="7" customWidth="1"/>
    <col min="4851" max="4852" width="16.28515625" style="7" customWidth="1"/>
    <col min="4853" max="4853" width="20.140625" style="7" customWidth="1"/>
    <col min="4854" max="4854" width="24" style="7" customWidth="1"/>
    <col min="4855" max="4855" width="18.85546875" style="7" customWidth="1"/>
    <col min="4856" max="4856" width="15" style="7" customWidth="1"/>
    <col min="4857" max="4857" width="20.140625" style="7" customWidth="1"/>
    <col min="4858" max="4858" width="16.28515625" style="7" customWidth="1"/>
    <col min="4859" max="4859" width="6" style="7" customWidth="1"/>
    <col min="4860" max="4860" width="12.42578125" style="7" customWidth="1"/>
    <col min="4861" max="4863" width="15" style="7" customWidth="1"/>
    <col min="4864" max="4864" width="7.28515625" style="7" customWidth="1"/>
    <col min="4865" max="4865" width="11.140625" style="7" customWidth="1"/>
    <col min="4866" max="4866" width="15" style="7" customWidth="1"/>
    <col min="4867" max="4867" width="18.85546875" style="7" customWidth="1"/>
    <col min="4868" max="4868" width="16.28515625" style="7" customWidth="1"/>
    <col min="4869" max="4869" width="25.28515625" style="7" customWidth="1"/>
    <col min="4870" max="4870" width="20.140625" style="7" customWidth="1"/>
    <col min="4871" max="4871" width="15" style="7" customWidth="1"/>
    <col min="4872" max="4872" width="17.5703125" style="7" customWidth="1"/>
    <col min="4873" max="4873" width="16.28515625" style="7" customWidth="1"/>
    <col min="4874" max="4875" width="15" style="7" customWidth="1"/>
    <col min="4876" max="4876" width="17.5703125" style="7" customWidth="1"/>
    <col min="4877" max="4877" width="20.140625" style="7" customWidth="1"/>
    <col min="4878" max="4878" width="16.28515625" style="7" customWidth="1"/>
    <col min="4879" max="4879" width="25.28515625" style="7" customWidth="1"/>
    <col min="4880" max="4880" width="18.85546875" style="7" customWidth="1"/>
    <col min="4881" max="4883" width="20.140625" style="7" customWidth="1"/>
    <col min="4884" max="4884" width="39.42578125" style="7" customWidth="1"/>
    <col min="4885" max="4885" width="25.28515625" style="7" customWidth="1"/>
    <col min="4886" max="5051" width="20.140625" style="7" customWidth="1"/>
    <col min="5052" max="5090" width="12.42578125" style="7" customWidth="1"/>
    <col min="5091" max="5091" width="20.140625" style="7" customWidth="1"/>
    <col min="5092" max="5092" width="21.42578125" style="7" customWidth="1"/>
    <col min="5093" max="5093" width="22.7109375" style="7" customWidth="1"/>
    <col min="5094" max="5094" width="13.7109375" style="7" customWidth="1"/>
    <col min="5095" max="5095" width="15" style="7" customWidth="1"/>
    <col min="5096" max="5097" width="17.5703125" style="7" customWidth="1"/>
    <col min="5098" max="5098" width="26.5703125" style="7" customWidth="1"/>
    <col min="5099" max="5099" width="16.28515625" style="7" customWidth="1"/>
    <col min="5100" max="5100" width="15" style="7" customWidth="1"/>
    <col min="5101" max="5102" width="12.42578125" style="7" customWidth="1"/>
    <col min="5103" max="5104" width="17.5703125" style="7" customWidth="1"/>
    <col min="5105" max="5105" width="7.28515625" style="7" customWidth="1"/>
    <col min="5106" max="5106" width="21.42578125" style="7" customWidth="1"/>
    <col min="5107" max="5108" width="16.28515625" style="7" customWidth="1"/>
    <col min="5109" max="5109" width="20.140625" style="7" customWidth="1"/>
    <col min="5110" max="5110" width="24" style="7" customWidth="1"/>
    <col min="5111" max="5111" width="18.85546875" style="7" customWidth="1"/>
    <col min="5112" max="5112" width="15" style="7" customWidth="1"/>
    <col min="5113" max="5113" width="20.140625" style="7" customWidth="1"/>
    <col min="5114" max="5114" width="16.28515625" style="7" customWidth="1"/>
    <col min="5115" max="5115" width="6" style="7" customWidth="1"/>
    <col min="5116" max="5116" width="12.42578125" style="7" customWidth="1"/>
    <col min="5117" max="5119" width="15" style="7" customWidth="1"/>
    <col min="5120" max="5120" width="7.28515625" style="7" customWidth="1"/>
    <col min="5121" max="5121" width="11.140625" style="7" customWidth="1"/>
    <col min="5122" max="5122" width="15" style="7" customWidth="1"/>
    <col min="5123" max="5123" width="18.85546875" style="7" customWidth="1"/>
    <col min="5124" max="5124" width="16.28515625" style="7" customWidth="1"/>
    <col min="5125" max="5125" width="25.28515625" style="7" customWidth="1"/>
    <col min="5126" max="5126" width="20.140625" style="7" customWidth="1"/>
    <col min="5127" max="5127" width="15" style="7" customWidth="1"/>
    <col min="5128" max="5128" width="17.5703125" style="7" customWidth="1"/>
    <col min="5129" max="5129" width="16.28515625" style="7" customWidth="1"/>
    <col min="5130" max="5131" width="15" style="7" customWidth="1"/>
    <col min="5132" max="5132" width="17.5703125" style="7" customWidth="1"/>
    <col min="5133" max="5133" width="20.140625" style="7" customWidth="1"/>
    <col min="5134" max="5134" width="16.28515625" style="7" customWidth="1"/>
    <col min="5135" max="5135" width="25.28515625" style="7" customWidth="1"/>
    <col min="5136" max="5136" width="18.85546875" style="7" customWidth="1"/>
    <col min="5137" max="5139" width="20.140625" style="7" customWidth="1"/>
    <col min="5140" max="5140" width="39.42578125" style="7" customWidth="1"/>
    <col min="5141" max="5141" width="25.28515625" style="7" customWidth="1"/>
    <col min="5142" max="5307" width="20.140625" style="7" customWidth="1"/>
    <col min="5308" max="5346" width="12.42578125" style="7" customWidth="1"/>
    <col min="5347" max="5347" width="20.140625" style="7" customWidth="1"/>
    <col min="5348" max="5348" width="21.42578125" style="7" customWidth="1"/>
    <col min="5349" max="5349" width="22.7109375" style="7" customWidth="1"/>
    <col min="5350" max="5350" width="13.7109375" style="7" customWidth="1"/>
    <col min="5351" max="5351" width="15" style="7" customWidth="1"/>
    <col min="5352" max="5353" width="17.5703125" style="7" customWidth="1"/>
    <col min="5354" max="5354" width="26.5703125" style="7" customWidth="1"/>
    <col min="5355" max="5355" width="16.28515625" style="7" customWidth="1"/>
    <col min="5356" max="5356" width="15" style="7" customWidth="1"/>
    <col min="5357" max="5358" width="12.42578125" style="7" customWidth="1"/>
    <col min="5359" max="5360" width="17.5703125" style="7" customWidth="1"/>
    <col min="5361" max="5361" width="7.28515625" style="7" customWidth="1"/>
    <col min="5362" max="5362" width="21.42578125" style="7" customWidth="1"/>
    <col min="5363" max="5364" width="16.28515625" style="7" customWidth="1"/>
    <col min="5365" max="5365" width="20.140625" style="7" customWidth="1"/>
    <col min="5366" max="5366" width="24" style="7" customWidth="1"/>
    <col min="5367" max="5367" width="18.85546875" style="7" customWidth="1"/>
    <col min="5368" max="5368" width="15" style="7" customWidth="1"/>
    <col min="5369" max="5369" width="20.140625" style="7" customWidth="1"/>
    <col min="5370" max="5370" width="16.28515625" style="7" customWidth="1"/>
    <col min="5371" max="5371" width="6" style="7" customWidth="1"/>
    <col min="5372" max="5372" width="12.42578125" style="7" customWidth="1"/>
    <col min="5373" max="5375" width="15" style="7" customWidth="1"/>
    <col min="5376" max="5376" width="7.28515625" style="7" customWidth="1"/>
    <col min="5377" max="5377" width="11.140625" style="7" customWidth="1"/>
    <col min="5378" max="5378" width="15" style="7" customWidth="1"/>
    <col min="5379" max="5379" width="18.85546875" style="7" customWidth="1"/>
    <col min="5380" max="5380" width="16.28515625" style="7" customWidth="1"/>
    <col min="5381" max="5381" width="25.28515625" style="7" customWidth="1"/>
    <col min="5382" max="5382" width="20.140625" style="7" customWidth="1"/>
    <col min="5383" max="5383" width="15" style="7" customWidth="1"/>
    <col min="5384" max="5384" width="17.5703125" style="7" customWidth="1"/>
    <col min="5385" max="5385" width="16.28515625" style="7" customWidth="1"/>
    <col min="5386" max="5387" width="15" style="7" customWidth="1"/>
    <col min="5388" max="5388" width="17.5703125" style="7" customWidth="1"/>
    <col min="5389" max="5389" width="20.140625" style="7" customWidth="1"/>
    <col min="5390" max="5390" width="16.28515625" style="7" customWidth="1"/>
    <col min="5391" max="5391" width="25.28515625" style="7" customWidth="1"/>
    <col min="5392" max="5392" width="18.85546875" style="7" customWidth="1"/>
    <col min="5393" max="5395" width="20.140625" style="7" customWidth="1"/>
    <col min="5396" max="5396" width="39.42578125" style="7" customWidth="1"/>
    <col min="5397" max="5397" width="25.28515625" style="7" customWidth="1"/>
    <col min="5398" max="5563" width="20.140625" style="7" customWidth="1"/>
    <col min="5564" max="5602" width="12.42578125" style="7" customWidth="1"/>
    <col min="5603" max="5603" width="20.140625" style="7" customWidth="1"/>
    <col min="5604" max="5604" width="21.42578125" style="7" customWidth="1"/>
    <col min="5605" max="5605" width="22.7109375" style="7" customWidth="1"/>
    <col min="5606" max="5606" width="13.7109375" style="7" customWidth="1"/>
    <col min="5607" max="5607" width="15" style="7" customWidth="1"/>
    <col min="5608" max="5609" width="17.5703125" style="7" customWidth="1"/>
    <col min="5610" max="5610" width="26.5703125" style="7" customWidth="1"/>
    <col min="5611" max="5611" width="16.28515625" style="7" customWidth="1"/>
    <col min="5612" max="5612" width="15" style="7" customWidth="1"/>
    <col min="5613" max="5614" width="12.42578125" style="7" customWidth="1"/>
    <col min="5615" max="5616" width="17.5703125" style="7" customWidth="1"/>
    <col min="5617" max="5617" width="7.28515625" style="7" customWidth="1"/>
    <col min="5618" max="5618" width="21.42578125" style="7" customWidth="1"/>
    <col min="5619" max="5620" width="16.28515625" style="7" customWidth="1"/>
    <col min="5621" max="5621" width="20.140625" style="7" customWidth="1"/>
    <col min="5622" max="5622" width="24" style="7" customWidth="1"/>
    <col min="5623" max="5623" width="18.85546875" style="7" customWidth="1"/>
    <col min="5624" max="5624" width="15" style="7" customWidth="1"/>
    <col min="5625" max="5625" width="20.140625" style="7" customWidth="1"/>
    <col min="5626" max="5626" width="16.28515625" style="7" customWidth="1"/>
    <col min="5627" max="5627" width="6" style="7" customWidth="1"/>
    <col min="5628" max="5628" width="12.42578125" style="7" customWidth="1"/>
    <col min="5629" max="5631" width="15" style="7" customWidth="1"/>
    <col min="5632" max="5632" width="7.28515625" style="7" customWidth="1"/>
    <col min="5633" max="5633" width="11.140625" style="7" customWidth="1"/>
    <col min="5634" max="5634" width="15" style="7" customWidth="1"/>
    <col min="5635" max="5635" width="18.85546875" style="7" customWidth="1"/>
    <col min="5636" max="5636" width="16.28515625" style="7" customWidth="1"/>
    <col min="5637" max="5637" width="25.28515625" style="7" customWidth="1"/>
    <col min="5638" max="5638" width="20.140625" style="7" customWidth="1"/>
    <col min="5639" max="5639" width="15" style="7" customWidth="1"/>
    <col min="5640" max="5640" width="17.5703125" style="7" customWidth="1"/>
    <col min="5641" max="5641" width="16.28515625" style="7" customWidth="1"/>
    <col min="5642" max="5643" width="15" style="7" customWidth="1"/>
    <col min="5644" max="5644" width="17.5703125" style="7" customWidth="1"/>
    <col min="5645" max="5645" width="20.140625" style="7" customWidth="1"/>
    <col min="5646" max="5646" width="16.28515625" style="7" customWidth="1"/>
    <col min="5647" max="5647" width="25.28515625" style="7" customWidth="1"/>
    <col min="5648" max="5648" width="18.85546875" style="7" customWidth="1"/>
    <col min="5649" max="5651" width="20.140625" style="7" customWidth="1"/>
    <col min="5652" max="5652" width="39.42578125" style="7" customWidth="1"/>
    <col min="5653" max="5653" width="25.28515625" style="7" customWidth="1"/>
    <col min="5654" max="5819" width="20.140625" style="7" customWidth="1"/>
    <col min="5820" max="5858" width="12.42578125" style="7" customWidth="1"/>
    <col min="5859" max="5859" width="20.140625" style="7" customWidth="1"/>
    <col min="5860" max="5860" width="21.42578125" style="7" customWidth="1"/>
    <col min="5861" max="5861" width="22.7109375" style="7" customWidth="1"/>
    <col min="5862" max="5862" width="13.7109375" style="7" customWidth="1"/>
    <col min="5863" max="5863" width="15" style="7" customWidth="1"/>
    <col min="5864" max="5865" width="17.5703125" style="7" customWidth="1"/>
    <col min="5866" max="5866" width="26.5703125" style="7" customWidth="1"/>
    <col min="5867" max="5867" width="16.28515625" style="7" customWidth="1"/>
    <col min="5868" max="5868" width="15" style="7" customWidth="1"/>
    <col min="5869" max="5870" width="12.42578125" style="7" customWidth="1"/>
    <col min="5871" max="5872" width="17.5703125" style="7" customWidth="1"/>
    <col min="5873" max="5873" width="7.28515625" style="7" customWidth="1"/>
    <col min="5874" max="5874" width="21.42578125" style="7" customWidth="1"/>
    <col min="5875" max="5876" width="16.28515625" style="7" customWidth="1"/>
    <col min="5877" max="5877" width="20.140625" style="7" customWidth="1"/>
    <col min="5878" max="5878" width="24" style="7" customWidth="1"/>
    <col min="5879" max="5879" width="18.85546875" style="7" customWidth="1"/>
    <col min="5880" max="5880" width="15" style="7" customWidth="1"/>
    <col min="5881" max="5881" width="20.140625" style="7" customWidth="1"/>
    <col min="5882" max="5882" width="16.28515625" style="7" customWidth="1"/>
    <col min="5883" max="5883" width="6" style="7" customWidth="1"/>
    <col min="5884" max="5884" width="12.42578125" style="7" customWidth="1"/>
    <col min="5885" max="5887" width="15" style="7" customWidth="1"/>
    <col min="5888" max="5888" width="7.28515625" style="7" customWidth="1"/>
    <col min="5889" max="5889" width="11.140625" style="7" customWidth="1"/>
    <col min="5890" max="5890" width="15" style="7" customWidth="1"/>
    <col min="5891" max="5891" width="18.85546875" style="7" customWidth="1"/>
    <col min="5892" max="5892" width="16.28515625" style="7" customWidth="1"/>
    <col min="5893" max="5893" width="25.28515625" style="7" customWidth="1"/>
    <col min="5894" max="5894" width="20.140625" style="7" customWidth="1"/>
    <col min="5895" max="5895" width="15" style="7" customWidth="1"/>
    <col min="5896" max="5896" width="17.5703125" style="7" customWidth="1"/>
    <col min="5897" max="5897" width="16.28515625" style="7" customWidth="1"/>
    <col min="5898" max="5899" width="15" style="7" customWidth="1"/>
    <col min="5900" max="5900" width="17.5703125" style="7" customWidth="1"/>
    <col min="5901" max="5901" width="20.140625" style="7" customWidth="1"/>
    <col min="5902" max="5902" width="16.28515625" style="7" customWidth="1"/>
    <col min="5903" max="5903" width="25.28515625" style="7" customWidth="1"/>
    <col min="5904" max="5904" width="18.85546875" style="7" customWidth="1"/>
    <col min="5905" max="5907" width="20.140625" style="7" customWidth="1"/>
    <col min="5908" max="5908" width="39.42578125" style="7" customWidth="1"/>
    <col min="5909" max="5909" width="25.28515625" style="7" customWidth="1"/>
    <col min="5910" max="6075" width="20.140625" style="7" customWidth="1"/>
    <col min="6076" max="6114" width="12.42578125" style="7" customWidth="1"/>
    <col min="6115" max="6115" width="20.140625" style="7" customWidth="1"/>
    <col min="6116" max="6116" width="21.42578125" style="7" customWidth="1"/>
    <col min="6117" max="6117" width="22.7109375" style="7" customWidth="1"/>
    <col min="6118" max="6118" width="13.7109375" style="7" customWidth="1"/>
    <col min="6119" max="6119" width="15" style="7" customWidth="1"/>
    <col min="6120" max="6121" width="17.5703125" style="7" customWidth="1"/>
    <col min="6122" max="6122" width="26.5703125" style="7" customWidth="1"/>
    <col min="6123" max="6123" width="16.28515625" style="7" customWidth="1"/>
    <col min="6124" max="6124" width="15" style="7" customWidth="1"/>
    <col min="6125" max="6126" width="12.42578125" style="7" customWidth="1"/>
    <col min="6127" max="6128" width="17.5703125" style="7" customWidth="1"/>
    <col min="6129" max="6129" width="7.28515625" style="7" customWidth="1"/>
    <col min="6130" max="6130" width="21.42578125" style="7" customWidth="1"/>
    <col min="6131" max="6132" width="16.28515625" style="7" customWidth="1"/>
    <col min="6133" max="6133" width="20.140625" style="7" customWidth="1"/>
    <col min="6134" max="6134" width="24" style="7" customWidth="1"/>
    <col min="6135" max="6135" width="18.85546875" style="7" customWidth="1"/>
    <col min="6136" max="6136" width="15" style="7" customWidth="1"/>
    <col min="6137" max="6137" width="20.140625" style="7" customWidth="1"/>
    <col min="6138" max="6138" width="16.28515625" style="7" customWidth="1"/>
    <col min="6139" max="6139" width="6" style="7" customWidth="1"/>
    <col min="6140" max="6140" width="12.42578125" style="7" customWidth="1"/>
    <col min="6141" max="6143" width="15" style="7" customWidth="1"/>
    <col min="6144" max="6144" width="7.28515625" style="7" customWidth="1"/>
    <col min="6145" max="6145" width="11.140625" style="7" customWidth="1"/>
    <col min="6146" max="6146" width="15" style="7" customWidth="1"/>
    <col min="6147" max="6147" width="18.85546875" style="7" customWidth="1"/>
    <col min="6148" max="6148" width="16.28515625" style="7" customWidth="1"/>
    <col min="6149" max="6149" width="25.28515625" style="7" customWidth="1"/>
    <col min="6150" max="6150" width="20.140625" style="7" customWidth="1"/>
    <col min="6151" max="6151" width="15" style="7" customWidth="1"/>
    <col min="6152" max="6152" width="17.5703125" style="7" customWidth="1"/>
    <col min="6153" max="6153" width="16.28515625" style="7" customWidth="1"/>
    <col min="6154" max="6155" width="15" style="7" customWidth="1"/>
    <col min="6156" max="6156" width="17.5703125" style="7" customWidth="1"/>
    <col min="6157" max="6157" width="20.140625" style="7" customWidth="1"/>
    <col min="6158" max="6158" width="16.28515625" style="7" customWidth="1"/>
    <col min="6159" max="6159" width="25.28515625" style="7" customWidth="1"/>
    <col min="6160" max="6160" width="18.85546875" style="7" customWidth="1"/>
    <col min="6161" max="6163" width="20.140625" style="7" customWidth="1"/>
    <col min="6164" max="6164" width="39.42578125" style="7" customWidth="1"/>
    <col min="6165" max="6165" width="25.28515625" style="7" customWidth="1"/>
    <col min="6166" max="6331" width="20.140625" style="7" customWidth="1"/>
    <col min="6332" max="6370" width="12.42578125" style="7" customWidth="1"/>
    <col min="6371" max="6371" width="20.140625" style="7" customWidth="1"/>
    <col min="6372" max="6372" width="21.42578125" style="7" customWidth="1"/>
    <col min="6373" max="6373" width="22.7109375" style="7" customWidth="1"/>
    <col min="6374" max="6374" width="13.7109375" style="7" customWidth="1"/>
    <col min="6375" max="6375" width="15" style="7" customWidth="1"/>
    <col min="6376" max="6377" width="17.5703125" style="7" customWidth="1"/>
    <col min="6378" max="6378" width="26.5703125" style="7" customWidth="1"/>
    <col min="6379" max="6379" width="16.28515625" style="7" customWidth="1"/>
    <col min="6380" max="6380" width="15" style="7" customWidth="1"/>
    <col min="6381" max="6382" width="12.42578125" style="7" customWidth="1"/>
    <col min="6383" max="6384" width="17.5703125" style="7" customWidth="1"/>
    <col min="6385" max="6385" width="7.28515625" style="7" customWidth="1"/>
    <col min="6386" max="6386" width="21.42578125" style="7" customWidth="1"/>
    <col min="6387" max="6388" width="16.28515625" style="7" customWidth="1"/>
    <col min="6389" max="6389" width="20.140625" style="7" customWidth="1"/>
    <col min="6390" max="6390" width="24" style="7" customWidth="1"/>
    <col min="6391" max="6391" width="18.85546875" style="7" customWidth="1"/>
    <col min="6392" max="6392" width="15" style="7" customWidth="1"/>
    <col min="6393" max="6393" width="20.140625" style="7" customWidth="1"/>
    <col min="6394" max="6394" width="16.28515625" style="7" customWidth="1"/>
    <col min="6395" max="6395" width="6" style="7" customWidth="1"/>
    <col min="6396" max="6396" width="12.42578125" style="7" customWidth="1"/>
    <col min="6397" max="6399" width="15" style="7" customWidth="1"/>
    <col min="6400" max="6400" width="7.28515625" style="7" customWidth="1"/>
    <col min="6401" max="6401" width="11.140625" style="7" customWidth="1"/>
    <col min="6402" max="6402" width="15" style="7" customWidth="1"/>
    <col min="6403" max="6403" width="18.85546875" style="7" customWidth="1"/>
    <col min="6404" max="6404" width="16.28515625" style="7" customWidth="1"/>
    <col min="6405" max="6405" width="25.28515625" style="7" customWidth="1"/>
    <col min="6406" max="6406" width="20.140625" style="7" customWidth="1"/>
    <col min="6407" max="6407" width="15" style="7" customWidth="1"/>
    <col min="6408" max="6408" width="17.5703125" style="7" customWidth="1"/>
    <col min="6409" max="6409" width="16.28515625" style="7" customWidth="1"/>
    <col min="6410" max="6411" width="15" style="7" customWidth="1"/>
    <col min="6412" max="6412" width="17.5703125" style="7" customWidth="1"/>
    <col min="6413" max="6413" width="20.140625" style="7" customWidth="1"/>
    <col min="6414" max="6414" width="16.28515625" style="7" customWidth="1"/>
    <col min="6415" max="6415" width="25.28515625" style="7" customWidth="1"/>
    <col min="6416" max="6416" width="18.85546875" style="7" customWidth="1"/>
    <col min="6417" max="6419" width="20.140625" style="7" customWidth="1"/>
    <col min="6420" max="6420" width="39.42578125" style="7" customWidth="1"/>
    <col min="6421" max="6421" width="25.28515625" style="7" customWidth="1"/>
    <col min="6422" max="6587" width="20.140625" style="7" customWidth="1"/>
    <col min="6588" max="6626" width="12.42578125" style="7" customWidth="1"/>
    <col min="6627" max="6627" width="20.140625" style="7" customWidth="1"/>
    <col min="6628" max="6628" width="21.42578125" style="7" customWidth="1"/>
    <col min="6629" max="6629" width="22.7109375" style="7" customWidth="1"/>
    <col min="6630" max="6630" width="13.7109375" style="7" customWidth="1"/>
    <col min="6631" max="6631" width="15" style="7" customWidth="1"/>
    <col min="6632" max="6633" width="17.5703125" style="7" customWidth="1"/>
    <col min="6634" max="6634" width="26.5703125" style="7" customWidth="1"/>
    <col min="6635" max="6635" width="16.28515625" style="7" customWidth="1"/>
    <col min="6636" max="6636" width="15" style="7" customWidth="1"/>
    <col min="6637" max="6638" width="12.42578125" style="7" customWidth="1"/>
    <col min="6639" max="6640" width="17.5703125" style="7" customWidth="1"/>
    <col min="6641" max="6641" width="7.28515625" style="7" customWidth="1"/>
    <col min="6642" max="6642" width="21.42578125" style="7" customWidth="1"/>
    <col min="6643" max="6644" width="16.28515625" style="7" customWidth="1"/>
    <col min="6645" max="6645" width="20.140625" style="7" customWidth="1"/>
    <col min="6646" max="6646" width="24" style="7" customWidth="1"/>
    <col min="6647" max="6647" width="18.85546875" style="7" customWidth="1"/>
    <col min="6648" max="6648" width="15" style="7" customWidth="1"/>
    <col min="6649" max="6649" width="20.140625" style="7" customWidth="1"/>
    <col min="6650" max="6650" width="16.28515625" style="7" customWidth="1"/>
    <col min="6651" max="6651" width="6" style="7" customWidth="1"/>
    <col min="6652" max="6652" width="12.42578125" style="7" customWidth="1"/>
    <col min="6653" max="6655" width="15" style="7" customWidth="1"/>
    <col min="6656" max="6656" width="7.28515625" style="7" customWidth="1"/>
    <col min="6657" max="6657" width="11.140625" style="7" customWidth="1"/>
    <col min="6658" max="6658" width="15" style="7" customWidth="1"/>
    <col min="6659" max="6659" width="18.85546875" style="7" customWidth="1"/>
    <col min="6660" max="6660" width="16.28515625" style="7" customWidth="1"/>
    <col min="6661" max="6661" width="25.28515625" style="7" customWidth="1"/>
    <col min="6662" max="6662" width="20.140625" style="7" customWidth="1"/>
    <col min="6663" max="6663" width="15" style="7" customWidth="1"/>
    <col min="6664" max="6664" width="17.5703125" style="7" customWidth="1"/>
    <col min="6665" max="6665" width="16.28515625" style="7" customWidth="1"/>
    <col min="6666" max="6667" width="15" style="7" customWidth="1"/>
    <col min="6668" max="6668" width="17.5703125" style="7" customWidth="1"/>
    <col min="6669" max="6669" width="20.140625" style="7" customWidth="1"/>
    <col min="6670" max="6670" width="16.28515625" style="7" customWidth="1"/>
    <col min="6671" max="6671" width="25.28515625" style="7" customWidth="1"/>
    <col min="6672" max="6672" width="18.85546875" style="7" customWidth="1"/>
    <col min="6673" max="6675" width="20.140625" style="7" customWidth="1"/>
    <col min="6676" max="6676" width="39.42578125" style="7" customWidth="1"/>
    <col min="6677" max="6677" width="25.28515625" style="7" customWidth="1"/>
    <col min="6678" max="6843" width="20.140625" style="7" customWidth="1"/>
    <col min="6844" max="6882" width="12.42578125" style="7" customWidth="1"/>
    <col min="6883" max="6883" width="20.140625" style="7" customWidth="1"/>
    <col min="6884" max="6884" width="21.42578125" style="7" customWidth="1"/>
    <col min="6885" max="6885" width="22.7109375" style="7" customWidth="1"/>
    <col min="6886" max="6886" width="13.7109375" style="7" customWidth="1"/>
    <col min="6887" max="6887" width="15" style="7" customWidth="1"/>
    <col min="6888" max="6889" width="17.5703125" style="7" customWidth="1"/>
    <col min="6890" max="6890" width="26.5703125" style="7" customWidth="1"/>
    <col min="6891" max="6891" width="16.28515625" style="7" customWidth="1"/>
    <col min="6892" max="6892" width="15" style="7" customWidth="1"/>
    <col min="6893" max="6894" width="12.42578125" style="7" customWidth="1"/>
    <col min="6895" max="6896" width="17.5703125" style="7" customWidth="1"/>
    <col min="6897" max="6897" width="7.28515625" style="7" customWidth="1"/>
    <col min="6898" max="6898" width="21.42578125" style="7" customWidth="1"/>
    <col min="6899" max="6900" width="16.28515625" style="7" customWidth="1"/>
    <col min="6901" max="6901" width="20.140625" style="7" customWidth="1"/>
    <col min="6902" max="6902" width="24" style="7" customWidth="1"/>
    <col min="6903" max="6903" width="18.85546875" style="7" customWidth="1"/>
    <col min="6904" max="6904" width="15" style="7" customWidth="1"/>
    <col min="6905" max="6905" width="20.140625" style="7" customWidth="1"/>
    <col min="6906" max="6906" width="16.28515625" style="7" customWidth="1"/>
    <col min="6907" max="6907" width="6" style="7" customWidth="1"/>
    <col min="6908" max="6908" width="12.42578125" style="7" customWidth="1"/>
    <col min="6909" max="6911" width="15" style="7" customWidth="1"/>
    <col min="6912" max="6912" width="7.28515625" style="7" customWidth="1"/>
    <col min="6913" max="6913" width="11.140625" style="7" customWidth="1"/>
    <col min="6914" max="6914" width="15" style="7" customWidth="1"/>
    <col min="6915" max="6915" width="18.85546875" style="7" customWidth="1"/>
    <col min="6916" max="6916" width="16.28515625" style="7" customWidth="1"/>
    <col min="6917" max="6917" width="25.28515625" style="7" customWidth="1"/>
    <col min="6918" max="6918" width="20.140625" style="7" customWidth="1"/>
    <col min="6919" max="6919" width="15" style="7" customWidth="1"/>
    <col min="6920" max="6920" width="17.5703125" style="7" customWidth="1"/>
    <col min="6921" max="6921" width="16.28515625" style="7" customWidth="1"/>
    <col min="6922" max="6923" width="15" style="7" customWidth="1"/>
    <col min="6924" max="6924" width="17.5703125" style="7" customWidth="1"/>
    <col min="6925" max="6925" width="20.140625" style="7" customWidth="1"/>
    <col min="6926" max="6926" width="16.28515625" style="7" customWidth="1"/>
    <col min="6927" max="6927" width="25.28515625" style="7" customWidth="1"/>
    <col min="6928" max="6928" width="18.85546875" style="7" customWidth="1"/>
    <col min="6929" max="6931" width="20.140625" style="7" customWidth="1"/>
    <col min="6932" max="6932" width="39.42578125" style="7" customWidth="1"/>
    <col min="6933" max="6933" width="25.28515625" style="7" customWidth="1"/>
    <col min="6934" max="7099" width="20.140625" style="7" customWidth="1"/>
    <col min="7100" max="7138" width="12.42578125" style="7" customWidth="1"/>
    <col min="7139" max="7139" width="20.140625" style="7" customWidth="1"/>
    <col min="7140" max="7140" width="21.42578125" style="7" customWidth="1"/>
    <col min="7141" max="7141" width="22.7109375" style="7" customWidth="1"/>
    <col min="7142" max="7142" width="13.7109375" style="7" customWidth="1"/>
    <col min="7143" max="7143" width="15" style="7" customWidth="1"/>
    <col min="7144" max="7145" width="17.5703125" style="7" customWidth="1"/>
    <col min="7146" max="7146" width="26.5703125" style="7" customWidth="1"/>
    <col min="7147" max="7147" width="16.28515625" style="7" customWidth="1"/>
    <col min="7148" max="7148" width="15" style="7" customWidth="1"/>
    <col min="7149" max="7150" width="12.42578125" style="7" customWidth="1"/>
    <col min="7151" max="7152" width="17.5703125" style="7" customWidth="1"/>
    <col min="7153" max="7153" width="7.28515625" style="7" customWidth="1"/>
    <col min="7154" max="7154" width="21.42578125" style="7" customWidth="1"/>
    <col min="7155" max="7156" width="16.28515625" style="7" customWidth="1"/>
    <col min="7157" max="7157" width="20.140625" style="7" customWidth="1"/>
    <col min="7158" max="7158" width="24" style="7" customWidth="1"/>
    <col min="7159" max="7159" width="18.85546875" style="7" customWidth="1"/>
    <col min="7160" max="7160" width="15" style="7" customWidth="1"/>
    <col min="7161" max="7161" width="20.140625" style="7" customWidth="1"/>
    <col min="7162" max="7162" width="16.28515625" style="7" customWidth="1"/>
    <col min="7163" max="7163" width="6" style="7" customWidth="1"/>
    <col min="7164" max="7164" width="12.42578125" style="7" customWidth="1"/>
    <col min="7165" max="7167" width="15" style="7" customWidth="1"/>
    <col min="7168" max="7168" width="7.28515625" style="7" customWidth="1"/>
    <col min="7169" max="7169" width="11.140625" style="7" customWidth="1"/>
    <col min="7170" max="7170" width="15" style="7" customWidth="1"/>
    <col min="7171" max="7171" width="18.85546875" style="7" customWidth="1"/>
    <col min="7172" max="7172" width="16.28515625" style="7" customWidth="1"/>
    <col min="7173" max="7173" width="25.28515625" style="7" customWidth="1"/>
    <col min="7174" max="7174" width="20.140625" style="7" customWidth="1"/>
    <col min="7175" max="7175" width="15" style="7" customWidth="1"/>
    <col min="7176" max="7176" width="17.5703125" style="7" customWidth="1"/>
    <col min="7177" max="7177" width="16.28515625" style="7" customWidth="1"/>
    <col min="7178" max="7179" width="15" style="7" customWidth="1"/>
    <col min="7180" max="7180" width="17.5703125" style="7" customWidth="1"/>
    <col min="7181" max="7181" width="20.140625" style="7" customWidth="1"/>
    <col min="7182" max="7182" width="16.28515625" style="7" customWidth="1"/>
    <col min="7183" max="7183" width="25.28515625" style="7" customWidth="1"/>
    <col min="7184" max="7184" width="18.85546875" style="7" customWidth="1"/>
    <col min="7185" max="7187" width="20.140625" style="7" customWidth="1"/>
    <col min="7188" max="7188" width="39.42578125" style="7" customWidth="1"/>
    <col min="7189" max="7189" width="25.28515625" style="7" customWidth="1"/>
    <col min="7190" max="7355" width="20.140625" style="7" customWidth="1"/>
    <col min="7356" max="7394" width="12.42578125" style="7" customWidth="1"/>
    <col min="7395" max="7395" width="20.140625" style="7" customWidth="1"/>
    <col min="7396" max="7396" width="21.42578125" style="7" customWidth="1"/>
    <col min="7397" max="7397" width="22.7109375" style="7" customWidth="1"/>
    <col min="7398" max="7398" width="13.7109375" style="7" customWidth="1"/>
    <col min="7399" max="7399" width="15" style="7" customWidth="1"/>
    <col min="7400" max="7401" width="17.5703125" style="7" customWidth="1"/>
    <col min="7402" max="7402" width="26.5703125" style="7" customWidth="1"/>
    <col min="7403" max="7403" width="16.28515625" style="7" customWidth="1"/>
    <col min="7404" max="7404" width="15" style="7" customWidth="1"/>
    <col min="7405" max="7406" width="12.42578125" style="7" customWidth="1"/>
    <col min="7407" max="7408" width="17.5703125" style="7" customWidth="1"/>
    <col min="7409" max="7409" width="7.28515625" style="7" customWidth="1"/>
    <col min="7410" max="7410" width="21.42578125" style="7" customWidth="1"/>
    <col min="7411" max="7412" width="16.28515625" style="7" customWidth="1"/>
    <col min="7413" max="7413" width="20.140625" style="7" customWidth="1"/>
    <col min="7414" max="7414" width="24" style="7" customWidth="1"/>
    <col min="7415" max="7415" width="18.85546875" style="7" customWidth="1"/>
    <col min="7416" max="7416" width="15" style="7" customWidth="1"/>
    <col min="7417" max="7417" width="20.140625" style="7" customWidth="1"/>
    <col min="7418" max="7418" width="16.28515625" style="7" customWidth="1"/>
    <col min="7419" max="7419" width="6" style="7" customWidth="1"/>
    <col min="7420" max="7420" width="12.42578125" style="7" customWidth="1"/>
    <col min="7421" max="7423" width="15" style="7" customWidth="1"/>
    <col min="7424" max="7424" width="7.28515625" style="7" customWidth="1"/>
    <col min="7425" max="7425" width="11.140625" style="7" customWidth="1"/>
    <col min="7426" max="7426" width="15" style="7" customWidth="1"/>
    <col min="7427" max="7427" width="18.85546875" style="7" customWidth="1"/>
    <col min="7428" max="7428" width="16.28515625" style="7" customWidth="1"/>
    <col min="7429" max="7429" width="25.28515625" style="7" customWidth="1"/>
    <col min="7430" max="7430" width="20.140625" style="7" customWidth="1"/>
    <col min="7431" max="7431" width="15" style="7" customWidth="1"/>
    <col min="7432" max="7432" width="17.5703125" style="7" customWidth="1"/>
    <col min="7433" max="7433" width="16.28515625" style="7" customWidth="1"/>
    <col min="7434" max="7435" width="15" style="7" customWidth="1"/>
    <col min="7436" max="7436" width="17.5703125" style="7" customWidth="1"/>
    <col min="7437" max="7437" width="20.140625" style="7" customWidth="1"/>
    <col min="7438" max="7438" width="16.28515625" style="7" customWidth="1"/>
    <col min="7439" max="7439" width="25.28515625" style="7" customWidth="1"/>
    <col min="7440" max="7440" width="18.85546875" style="7" customWidth="1"/>
    <col min="7441" max="7443" width="20.140625" style="7" customWidth="1"/>
    <col min="7444" max="7444" width="39.42578125" style="7" customWidth="1"/>
    <col min="7445" max="7445" width="25.28515625" style="7" customWidth="1"/>
    <col min="7446" max="7611" width="20.140625" style="7" customWidth="1"/>
    <col min="7612" max="7650" width="12.42578125" style="7" customWidth="1"/>
    <col min="7651" max="7651" width="20.140625" style="7" customWidth="1"/>
    <col min="7652" max="7652" width="21.42578125" style="7" customWidth="1"/>
    <col min="7653" max="7653" width="22.7109375" style="7" customWidth="1"/>
    <col min="7654" max="7654" width="13.7109375" style="7" customWidth="1"/>
    <col min="7655" max="7655" width="15" style="7" customWidth="1"/>
    <col min="7656" max="7657" width="17.5703125" style="7" customWidth="1"/>
    <col min="7658" max="7658" width="26.5703125" style="7" customWidth="1"/>
    <col min="7659" max="7659" width="16.28515625" style="7" customWidth="1"/>
    <col min="7660" max="7660" width="15" style="7" customWidth="1"/>
    <col min="7661" max="7662" width="12.42578125" style="7" customWidth="1"/>
    <col min="7663" max="7664" width="17.5703125" style="7" customWidth="1"/>
    <col min="7665" max="7665" width="7.28515625" style="7" customWidth="1"/>
    <col min="7666" max="7666" width="21.42578125" style="7" customWidth="1"/>
    <col min="7667" max="7668" width="16.28515625" style="7" customWidth="1"/>
    <col min="7669" max="7669" width="20.140625" style="7" customWidth="1"/>
    <col min="7670" max="7670" width="24" style="7" customWidth="1"/>
    <col min="7671" max="7671" width="18.85546875" style="7" customWidth="1"/>
    <col min="7672" max="7672" width="15" style="7" customWidth="1"/>
    <col min="7673" max="7673" width="20.140625" style="7" customWidth="1"/>
    <col min="7674" max="7674" width="16.28515625" style="7" customWidth="1"/>
    <col min="7675" max="7675" width="6" style="7" customWidth="1"/>
    <col min="7676" max="7676" width="12.42578125" style="7" customWidth="1"/>
    <col min="7677" max="7679" width="15" style="7" customWidth="1"/>
    <col min="7680" max="7680" width="7.28515625" style="7" customWidth="1"/>
    <col min="7681" max="7681" width="11.140625" style="7" customWidth="1"/>
    <col min="7682" max="7682" width="15" style="7" customWidth="1"/>
    <col min="7683" max="7683" width="18.85546875" style="7" customWidth="1"/>
    <col min="7684" max="7684" width="16.28515625" style="7" customWidth="1"/>
    <col min="7685" max="7685" width="25.28515625" style="7" customWidth="1"/>
    <col min="7686" max="7686" width="20.140625" style="7" customWidth="1"/>
    <col min="7687" max="7687" width="15" style="7" customWidth="1"/>
    <col min="7688" max="7688" width="17.5703125" style="7" customWidth="1"/>
    <col min="7689" max="7689" width="16.28515625" style="7" customWidth="1"/>
    <col min="7690" max="7691" width="15" style="7" customWidth="1"/>
    <col min="7692" max="7692" width="17.5703125" style="7" customWidth="1"/>
    <col min="7693" max="7693" width="20.140625" style="7" customWidth="1"/>
    <col min="7694" max="7694" width="16.28515625" style="7" customWidth="1"/>
    <col min="7695" max="7695" width="25.28515625" style="7" customWidth="1"/>
    <col min="7696" max="7696" width="18.85546875" style="7" customWidth="1"/>
    <col min="7697" max="7699" width="20.140625" style="7" customWidth="1"/>
    <col min="7700" max="7700" width="39.42578125" style="7" customWidth="1"/>
    <col min="7701" max="7701" width="25.28515625" style="7" customWidth="1"/>
    <col min="7702" max="7867" width="20.140625" style="7" customWidth="1"/>
    <col min="7868" max="7906" width="12.42578125" style="7" customWidth="1"/>
    <col min="7907" max="7907" width="20.140625" style="7" customWidth="1"/>
    <col min="7908" max="7908" width="21.42578125" style="7" customWidth="1"/>
    <col min="7909" max="7909" width="22.7109375" style="7" customWidth="1"/>
    <col min="7910" max="7910" width="13.7109375" style="7" customWidth="1"/>
    <col min="7911" max="7911" width="15" style="7" customWidth="1"/>
    <col min="7912" max="7913" width="17.5703125" style="7" customWidth="1"/>
    <col min="7914" max="7914" width="26.5703125" style="7" customWidth="1"/>
    <col min="7915" max="7915" width="16.28515625" style="7" customWidth="1"/>
    <col min="7916" max="7916" width="15" style="7" customWidth="1"/>
    <col min="7917" max="7918" width="12.42578125" style="7" customWidth="1"/>
    <col min="7919" max="7920" width="17.5703125" style="7" customWidth="1"/>
    <col min="7921" max="7921" width="7.28515625" style="7" customWidth="1"/>
    <col min="7922" max="7922" width="21.42578125" style="7" customWidth="1"/>
    <col min="7923" max="7924" width="16.28515625" style="7" customWidth="1"/>
    <col min="7925" max="7925" width="20.140625" style="7" customWidth="1"/>
    <col min="7926" max="7926" width="24" style="7" customWidth="1"/>
    <col min="7927" max="7927" width="18.85546875" style="7" customWidth="1"/>
    <col min="7928" max="7928" width="15" style="7" customWidth="1"/>
    <col min="7929" max="7929" width="20.140625" style="7" customWidth="1"/>
    <col min="7930" max="7930" width="16.28515625" style="7" customWidth="1"/>
    <col min="7931" max="7931" width="6" style="7" customWidth="1"/>
    <col min="7932" max="7932" width="12.42578125" style="7" customWidth="1"/>
    <col min="7933" max="7935" width="15" style="7" customWidth="1"/>
    <col min="7936" max="7936" width="7.28515625" style="7" customWidth="1"/>
    <col min="7937" max="7937" width="11.140625" style="7" customWidth="1"/>
    <col min="7938" max="7938" width="15" style="7" customWidth="1"/>
    <col min="7939" max="7939" width="18.85546875" style="7" customWidth="1"/>
    <col min="7940" max="7940" width="16.28515625" style="7" customWidth="1"/>
    <col min="7941" max="7941" width="25.28515625" style="7" customWidth="1"/>
    <col min="7942" max="7942" width="20.140625" style="7" customWidth="1"/>
    <col min="7943" max="7943" width="15" style="7" customWidth="1"/>
    <col min="7944" max="7944" width="17.5703125" style="7" customWidth="1"/>
    <col min="7945" max="7945" width="16.28515625" style="7" customWidth="1"/>
    <col min="7946" max="7947" width="15" style="7" customWidth="1"/>
    <col min="7948" max="7948" width="17.5703125" style="7" customWidth="1"/>
    <col min="7949" max="7949" width="20.140625" style="7" customWidth="1"/>
    <col min="7950" max="7950" width="16.28515625" style="7" customWidth="1"/>
    <col min="7951" max="7951" width="25.28515625" style="7" customWidth="1"/>
    <col min="7952" max="7952" width="18.85546875" style="7" customWidth="1"/>
    <col min="7953" max="7955" width="20.140625" style="7" customWidth="1"/>
    <col min="7956" max="7956" width="39.42578125" style="7" customWidth="1"/>
    <col min="7957" max="7957" width="25.28515625" style="7" customWidth="1"/>
    <col min="7958" max="8123" width="20.140625" style="7" customWidth="1"/>
    <col min="8124" max="8162" width="12.42578125" style="7" customWidth="1"/>
    <col min="8163" max="8163" width="20.140625" style="7" customWidth="1"/>
    <col min="8164" max="8164" width="21.42578125" style="7" customWidth="1"/>
    <col min="8165" max="8165" width="22.7109375" style="7" customWidth="1"/>
    <col min="8166" max="8166" width="13.7109375" style="7" customWidth="1"/>
    <col min="8167" max="8167" width="15" style="7" customWidth="1"/>
    <col min="8168" max="8169" width="17.5703125" style="7" customWidth="1"/>
    <col min="8170" max="8170" width="26.5703125" style="7" customWidth="1"/>
    <col min="8171" max="8171" width="16.28515625" style="7" customWidth="1"/>
    <col min="8172" max="8172" width="15" style="7" customWidth="1"/>
    <col min="8173" max="8174" width="12.42578125" style="7" customWidth="1"/>
    <col min="8175" max="8176" width="17.5703125" style="7" customWidth="1"/>
    <col min="8177" max="8177" width="7.28515625" style="7" customWidth="1"/>
    <col min="8178" max="8178" width="21.42578125" style="7" customWidth="1"/>
    <col min="8179" max="8180" width="16.28515625" style="7" customWidth="1"/>
    <col min="8181" max="8181" width="20.140625" style="7" customWidth="1"/>
    <col min="8182" max="8182" width="24" style="7" customWidth="1"/>
    <col min="8183" max="8183" width="18.85546875" style="7" customWidth="1"/>
    <col min="8184" max="8184" width="15" style="7" customWidth="1"/>
    <col min="8185" max="8185" width="20.140625" style="7" customWidth="1"/>
    <col min="8186" max="8186" width="16.28515625" style="7" customWidth="1"/>
    <col min="8187" max="8187" width="6" style="7" customWidth="1"/>
    <col min="8188" max="8188" width="12.42578125" style="7" customWidth="1"/>
    <col min="8189" max="8191" width="15" style="7" customWidth="1"/>
    <col min="8192" max="8192" width="7.28515625" style="7" customWidth="1"/>
    <col min="8193" max="8193" width="11.140625" style="7" customWidth="1"/>
    <col min="8194" max="8194" width="15" style="7" customWidth="1"/>
    <col min="8195" max="8195" width="18.85546875" style="7" customWidth="1"/>
    <col min="8196" max="8196" width="16.28515625" style="7" customWidth="1"/>
    <col min="8197" max="8197" width="25.28515625" style="7" customWidth="1"/>
    <col min="8198" max="8198" width="20.140625" style="7" customWidth="1"/>
    <col min="8199" max="8199" width="15" style="7" customWidth="1"/>
    <col min="8200" max="8200" width="17.5703125" style="7" customWidth="1"/>
    <col min="8201" max="8201" width="16.28515625" style="7" customWidth="1"/>
    <col min="8202" max="8203" width="15" style="7" customWidth="1"/>
    <col min="8204" max="8204" width="17.5703125" style="7" customWidth="1"/>
    <col min="8205" max="8205" width="20.140625" style="7" customWidth="1"/>
    <col min="8206" max="8206" width="16.28515625" style="7" customWidth="1"/>
    <col min="8207" max="8207" width="25.28515625" style="7" customWidth="1"/>
    <col min="8208" max="8208" width="18.85546875" style="7" customWidth="1"/>
    <col min="8209" max="8211" width="20.140625" style="7" customWidth="1"/>
    <col min="8212" max="8212" width="39.42578125" style="7" customWidth="1"/>
    <col min="8213" max="8213" width="25.28515625" style="7" customWidth="1"/>
    <col min="8214" max="8379" width="20.140625" style="7" customWidth="1"/>
    <col min="8380" max="8418" width="12.42578125" style="7" customWidth="1"/>
    <col min="8419" max="8419" width="20.140625" style="7" customWidth="1"/>
    <col min="8420" max="8420" width="21.42578125" style="7" customWidth="1"/>
    <col min="8421" max="8421" width="22.7109375" style="7" customWidth="1"/>
    <col min="8422" max="8422" width="13.7109375" style="7" customWidth="1"/>
    <col min="8423" max="8423" width="15" style="7" customWidth="1"/>
    <col min="8424" max="8425" width="17.5703125" style="7" customWidth="1"/>
    <col min="8426" max="8426" width="26.5703125" style="7" customWidth="1"/>
    <col min="8427" max="8427" width="16.28515625" style="7" customWidth="1"/>
    <col min="8428" max="8428" width="15" style="7" customWidth="1"/>
    <col min="8429" max="8430" width="12.42578125" style="7" customWidth="1"/>
    <col min="8431" max="8432" width="17.5703125" style="7" customWidth="1"/>
    <col min="8433" max="8433" width="7.28515625" style="7" customWidth="1"/>
    <col min="8434" max="8434" width="21.42578125" style="7" customWidth="1"/>
    <col min="8435" max="8436" width="16.28515625" style="7" customWidth="1"/>
    <col min="8437" max="8437" width="20.140625" style="7" customWidth="1"/>
    <col min="8438" max="8438" width="24" style="7" customWidth="1"/>
    <col min="8439" max="8439" width="18.85546875" style="7" customWidth="1"/>
    <col min="8440" max="8440" width="15" style="7" customWidth="1"/>
    <col min="8441" max="8441" width="20.140625" style="7" customWidth="1"/>
    <col min="8442" max="8442" width="16.28515625" style="7" customWidth="1"/>
    <col min="8443" max="8443" width="6" style="7" customWidth="1"/>
    <col min="8444" max="8444" width="12.42578125" style="7" customWidth="1"/>
    <col min="8445" max="8447" width="15" style="7" customWidth="1"/>
    <col min="8448" max="8448" width="7.28515625" style="7" customWidth="1"/>
    <col min="8449" max="8449" width="11.140625" style="7" customWidth="1"/>
    <col min="8450" max="8450" width="15" style="7" customWidth="1"/>
    <col min="8451" max="8451" width="18.85546875" style="7" customWidth="1"/>
    <col min="8452" max="8452" width="16.28515625" style="7" customWidth="1"/>
    <col min="8453" max="8453" width="25.28515625" style="7" customWidth="1"/>
    <col min="8454" max="8454" width="20.140625" style="7" customWidth="1"/>
    <col min="8455" max="8455" width="15" style="7" customWidth="1"/>
    <col min="8456" max="8456" width="17.5703125" style="7" customWidth="1"/>
    <col min="8457" max="8457" width="16.28515625" style="7" customWidth="1"/>
    <col min="8458" max="8459" width="15" style="7" customWidth="1"/>
    <col min="8460" max="8460" width="17.5703125" style="7" customWidth="1"/>
    <col min="8461" max="8461" width="20.140625" style="7" customWidth="1"/>
    <col min="8462" max="8462" width="16.28515625" style="7" customWidth="1"/>
    <col min="8463" max="8463" width="25.28515625" style="7" customWidth="1"/>
    <col min="8464" max="8464" width="18.85546875" style="7" customWidth="1"/>
    <col min="8465" max="8467" width="20.140625" style="7" customWidth="1"/>
    <col min="8468" max="8468" width="39.42578125" style="7" customWidth="1"/>
    <col min="8469" max="8469" width="25.28515625" style="7" customWidth="1"/>
    <col min="8470" max="8635" width="20.140625" style="7" customWidth="1"/>
    <col min="8636" max="8674" width="12.42578125" style="7" customWidth="1"/>
    <col min="8675" max="8675" width="20.140625" style="7" customWidth="1"/>
    <col min="8676" max="8676" width="21.42578125" style="7" customWidth="1"/>
    <col min="8677" max="8677" width="22.7109375" style="7" customWidth="1"/>
    <col min="8678" max="8678" width="13.7109375" style="7" customWidth="1"/>
    <col min="8679" max="8679" width="15" style="7" customWidth="1"/>
    <col min="8680" max="8681" width="17.5703125" style="7" customWidth="1"/>
    <col min="8682" max="8682" width="26.5703125" style="7" customWidth="1"/>
    <col min="8683" max="8683" width="16.28515625" style="7" customWidth="1"/>
    <col min="8684" max="8684" width="15" style="7" customWidth="1"/>
    <col min="8685" max="8686" width="12.42578125" style="7" customWidth="1"/>
    <col min="8687" max="8688" width="17.5703125" style="7" customWidth="1"/>
    <col min="8689" max="8689" width="7.28515625" style="7" customWidth="1"/>
    <col min="8690" max="8690" width="21.42578125" style="7" customWidth="1"/>
    <col min="8691" max="8692" width="16.28515625" style="7" customWidth="1"/>
    <col min="8693" max="8693" width="20.140625" style="7" customWidth="1"/>
    <col min="8694" max="8694" width="24" style="7" customWidth="1"/>
    <col min="8695" max="8695" width="18.85546875" style="7" customWidth="1"/>
    <col min="8696" max="8696" width="15" style="7" customWidth="1"/>
    <col min="8697" max="8697" width="20.140625" style="7" customWidth="1"/>
    <col min="8698" max="8698" width="16.28515625" style="7" customWidth="1"/>
    <col min="8699" max="8699" width="6" style="7" customWidth="1"/>
    <col min="8700" max="8700" width="12.42578125" style="7" customWidth="1"/>
    <col min="8701" max="8703" width="15" style="7" customWidth="1"/>
    <col min="8704" max="8704" width="7.28515625" style="7" customWidth="1"/>
    <col min="8705" max="8705" width="11.140625" style="7" customWidth="1"/>
    <col min="8706" max="8706" width="15" style="7" customWidth="1"/>
    <col min="8707" max="8707" width="18.85546875" style="7" customWidth="1"/>
    <col min="8708" max="8708" width="16.28515625" style="7" customWidth="1"/>
    <col min="8709" max="8709" width="25.28515625" style="7" customWidth="1"/>
    <col min="8710" max="8710" width="20.140625" style="7" customWidth="1"/>
    <col min="8711" max="8711" width="15" style="7" customWidth="1"/>
    <col min="8712" max="8712" width="17.5703125" style="7" customWidth="1"/>
    <col min="8713" max="8713" width="16.28515625" style="7" customWidth="1"/>
    <col min="8714" max="8715" width="15" style="7" customWidth="1"/>
    <col min="8716" max="8716" width="17.5703125" style="7" customWidth="1"/>
    <col min="8717" max="8717" width="20.140625" style="7" customWidth="1"/>
    <col min="8718" max="8718" width="16.28515625" style="7" customWidth="1"/>
    <col min="8719" max="8719" width="25.28515625" style="7" customWidth="1"/>
    <col min="8720" max="8720" width="18.85546875" style="7" customWidth="1"/>
    <col min="8721" max="8723" width="20.140625" style="7" customWidth="1"/>
    <col min="8724" max="8724" width="39.42578125" style="7" customWidth="1"/>
    <col min="8725" max="8725" width="25.28515625" style="7" customWidth="1"/>
    <col min="8726" max="8891" width="20.140625" style="7" customWidth="1"/>
    <col min="8892" max="8930" width="12.42578125" style="7" customWidth="1"/>
    <col min="8931" max="8931" width="20.140625" style="7" customWidth="1"/>
    <col min="8932" max="8932" width="21.42578125" style="7" customWidth="1"/>
    <col min="8933" max="8933" width="22.7109375" style="7" customWidth="1"/>
    <col min="8934" max="8934" width="13.7109375" style="7" customWidth="1"/>
    <col min="8935" max="8935" width="15" style="7" customWidth="1"/>
    <col min="8936" max="8937" width="17.5703125" style="7" customWidth="1"/>
    <col min="8938" max="8938" width="26.5703125" style="7" customWidth="1"/>
    <col min="8939" max="8939" width="16.28515625" style="7" customWidth="1"/>
    <col min="8940" max="8940" width="15" style="7" customWidth="1"/>
    <col min="8941" max="8942" width="12.42578125" style="7" customWidth="1"/>
    <col min="8943" max="8944" width="17.5703125" style="7" customWidth="1"/>
    <col min="8945" max="8945" width="7.28515625" style="7" customWidth="1"/>
    <col min="8946" max="8946" width="21.42578125" style="7" customWidth="1"/>
    <col min="8947" max="8948" width="16.28515625" style="7" customWidth="1"/>
    <col min="8949" max="8949" width="20.140625" style="7" customWidth="1"/>
    <col min="8950" max="8950" width="24" style="7" customWidth="1"/>
    <col min="8951" max="8951" width="18.85546875" style="7" customWidth="1"/>
    <col min="8952" max="8952" width="15" style="7" customWidth="1"/>
    <col min="8953" max="8953" width="20.140625" style="7" customWidth="1"/>
    <col min="8954" max="8954" width="16.28515625" style="7" customWidth="1"/>
    <col min="8955" max="8955" width="6" style="7" customWidth="1"/>
    <col min="8956" max="8956" width="12.42578125" style="7" customWidth="1"/>
    <col min="8957" max="8959" width="15" style="7" customWidth="1"/>
    <col min="8960" max="8960" width="7.28515625" style="7" customWidth="1"/>
    <col min="8961" max="8961" width="11.140625" style="7" customWidth="1"/>
    <col min="8962" max="8962" width="15" style="7" customWidth="1"/>
    <col min="8963" max="8963" width="18.85546875" style="7" customWidth="1"/>
    <col min="8964" max="8964" width="16.28515625" style="7" customWidth="1"/>
    <col min="8965" max="8965" width="25.28515625" style="7" customWidth="1"/>
    <col min="8966" max="8966" width="20.140625" style="7" customWidth="1"/>
    <col min="8967" max="8967" width="15" style="7" customWidth="1"/>
    <col min="8968" max="8968" width="17.5703125" style="7" customWidth="1"/>
    <col min="8969" max="8969" width="16.28515625" style="7" customWidth="1"/>
    <col min="8970" max="8971" width="15" style="7" customWidth="1"/>
    <col min="8972" max="8972" width="17.5703125" style="7" customWidth="1"/>
    <col min="8973" max="8973" width="20.140625" style="7" customWidth="1"/>
    <col min="8974" max="8974" width="16.28515625" style="7" customWidth="1"/>
    <col min="8975" max="8975" width="25.28515625" style="7" customWidth="1"/>
    <col min="8976" max="8976" width="18.85546875" style="7" customWidth="1"/>
    <col min="8977" max="8979" width="20.140625" style="7" customWidth="1"/>
    <col min="8980" max="8980" width="39.42578125" style="7" customWidth="1"/>
    <col min="8981" max="8981" width="25.28515625" style="7" customWidth="1"/>
    <col min="8982" max="9147" width="20.140625" style="7" customWidth="1"/>
    <col min="9148" max="9186" width="12.42578125" style="7" customWidth="1"/>
    <col min="9187" max="9187" width="20.140625" style="7" customWidth="1"/>
    <col min="9188" max="9188" width="21.42578125" style="7" customWidth="1"/>
    <col min="9189" max="9189" width="22.7109375" style="7" customWidth="1"/>
    <col min="9190" max="9190" width="13.7109375" style="7" customWidth="1"/>
    <col min="9191" max="9191" width="15" style="7" customWidth="1"/>
    <col min="9192" max="9193" width="17.5703125" style="7" customWidth="1"/>
    <col min="9194" max="9194" width="26.5703125" style="7" customWidth="1"/>
    <col min="9195" max="9195" width="16.28515625" style="7" customWidth="1"/>
    <col min="9196" max="9196" width="15" style="7" customWidth="1"/>
    <col min="9197" max="9198" width="12.42578125" style="7" customWidth="1"/>
    <col min="9199" max="9200" width="17.5703125" style="7" customWidth="1"/>
    <col min="9201" max="9201" width="7.28515625" style="7" customWidth="1"/>
    <col min="9202" max="9202" width="21.42578125" style="7" customWidth="1"/>
    <col min="9203" max="9204" width="16.28515625" style="7" customWidth="1"/>
    <col min="9205" max="9205" width="20.140625" style="7" customWidth="1"/>
    <col min="9206" max="9206" width="24" style="7" customWidth="1"/>
    <col min="9207" max="9207" width="18.85546875" style="7" customWidth="1"/>
    <col min="9208" max="9208" width="15" style="7" customWidth="1"/>
    <col min="9209" max="9209" width="20.140625" style="7" customWidth="1"/>
    <col min="9210" max="9210" width="16.28515625" style="7" customWidth="1"/>
    <col min="9211" max="9211" width="6" style="7" customWidth="1"/>
    <col min="9212" max="9212" width="12.42578125" style="7" customWidth="1"/>
    <col min="9213" max="9215" width="15" style="7" customWidth="1"/>
    <col min="9216" max="9216" width="7.28515625" style="7" customWidth="1"/>
    <col min="9217" max="9217" width="11.140625" style="7" customWidth="1"/>
    <col min="9218" max="9218" width="15" style="7" customWidth="1"/>
    <col min="9219" max="9219" width="18.85546875" style="7" customWidth="1"/>
    <col min="9220" max="9220" width="16.28515625" style="7" customWidth="1"/>
    <col min="9221" max="9221" width="25.28515625" style="7" customWidth="1"/>
    <col min="9222" max="9222" width="20.140625" style="7" customWidth="1"/>
    <col min="9223" max="9223" width="15" style="7" customWidth="1"/>
    <col min="9224" max="9224" width="17.5703125" style="7" customWidth="1"/>
    <col min="9225" max="9225" width="16.28515625" style="7" customWidth="1"/>
    <col min="9226" max="9227" width="15" style="7" customWidth="1"/>
    <col min="9228" max="9228" width="17.5703125" style="7" customWidth="1"/>
    <col min="9229" max="9229" width="20.140625" style="7" customWidth="1"/>
    <col min="9230" max="9230" width="16.28515625" style="7" customWidth="1"/>
    <col min="9231" max="9231" width="25.28515625" style="7" customWidth="1"/>
    <col min="9232" max="9232" width="18.85546875" style="7" customWidth="1"/>
    <col min="9233" max="9235" width="20.140625" style="7" customWidth="1"/>
    <col min="9236" max="9236" width="39.42578125" style="7" customWidth="1"/>
    <col min="9237" max="9237" width="25.28515625" style="7" customWidth="1"/>
    <col min="9238" max="9403" width="20.140625" style="7" customWidth="1"/>
    <col min="9404" max="9442" width="12.42578125" style="7" customWidth="1"/>
    <col min="9443" max="9443" width="20.140625" style="7" customWidth="1"/>
    <col min="9444" max="9444" width="21.42578125" style="7" customWidth="1"/>
    <col min="9445" max="9445" width="22.7109375" style="7" customWidth="1"/>
    <col min="9446" max="9446" width="13.7109375" style="7" customWidth="1"/>
    <col min="9447" max="9447" width="15" style="7" customWidth="1"/>
    <col min="9448" max="9449" width="17.5703125" style="7" customWidth="1"/>
    <col min="9450" max="9450" width="26.5703125" style="7" customWidth="1"/>
    <col min="9451" max="9451" width="16.28515625" style="7" customWidth="1"/>
    <col min="9452" max="9452" width="15" style="7" customWidth="1"/>
    <col min="9453" max="9454" width="12.42578125" style="7" customWidth="1"/>
    <col min="9455" max="9456" width="17.5703125" style="7" customWidth="1"/>
    <col min="9457" max="9457" width="7.28515625" style="7" customWidth="1"/>
    <col min="9458" max="9458" width="21.42578125" style="7" customWidth="1"/>
    <col min="9459" max="9460" width="16.28515625" style="7" customWidth="1"/>
    <col min="9461" max="9461" width="20.140625" style="7" customWidth="1"/>
    <col min="9462" max="9462" width="24" style="7" customWidth="1"/>
    <col min="9463" max="9463" width="18.85546875" style="7" customWidth="1"/>
    <col min="9464" max="9464" width="15" style="7" customWidth="1"/>
    <col min="9465" max="9465" width="20.140625" style="7" customWidth="1"/>
    <col min="9466" max="9466" width="16.28515625" style="7" customWidth="1"/>
    <col min="9467" max="9467" width="6" style="7" customWidth="1"/>
    <col min="9468" max="9468" width="12.42578125" style="7" customWidth="1"/>
    <col min="9469" max="9471" width="15" style="7" customWidth="1"/>
    <col min="9472" max="9472" width="7.28515625" style="7" customWidth="1"/>
    <col min="9473" max="9473" width="11.140625" style="7" customWidth="1"/>
    <col min="9474" max="9474" width="15" style="7" customWidth="1"/>
    <col min="9475" max="9475" width="18.85546875" style="7" customWidth="1"/>
    <col min="9476" max="9476" width="16.28515625" style="7" customWidth="1"/>
    <col min="9477" max="9477" width="25.28515625" style="7" customWidth="1"/>
    <col min="9478" max="9478" width="20.140625" style="7" customWidth="1"/>
    <col min="9479" max="9479" width="15" style="7" customWidth="1"/>
    <col min="9480" max="9480" width="17.5703125" style="7" customWidth="1"/>
    <col min="9481" max="9481" width="16.28515625" style="7" customWidth="1"/>
    <col min="9482" max="9483" width="15" style="7" customWidth="1"/>
    <col min="9484" max="9484" width="17.5703125" style="7" customWidth="1"/>
    <col min="9485" max="9485" width="20.140625" style="7" customWidth="1"/>
    <col min="9486" max="9486" width="16.28515625" style="7" customWidth="1"/>
    <col min="9487" max="9487" width="25.28515625" style="7" customWidth="1"/>
    <col min="9488" max="9488" width="18.85546875" style="7" customWidth="1"/>
    <col min="9489" max="9491" width="20.140625" style="7" customWidth="1"/>
    <col min="9492" max="9492" width="39.42578125" style="7" customWidth="1"/>
    <col min="9493" max="9493" width="25.28515625" style="7" customWidth="1"/>
    <col min="9494" max="9659" width="20.140625" style="7" customWidth="1"/>
    <col min="9660" max="9698" width="12.42578125" style="7" customWidth="1"/>
    <col min="9699" max="9699" width="20.140625" style="7" customWidth="1"/>
    <col min="9700" max="9700" width="21.42578125" style="7" customWidth="1"/>
    <col min="9701" max="9701" width="22.7109375" style="7" customWidth="1"/>
    <col min="9702" max="9702" width="13.7109375" style="7" customWidth="1"/>
    <col min="9703" max="9703" width="15" style="7" customWidth="1"/>
    <col min="9704" max="9705" width="17.5703125" style="7" customWidth="1"/>
    <col min="9706" max="9706" width="26.5703125" style="7" customWidth="1"/>
    <col min="9707" max="9707" width="16.28515625" style="7" customWidth="1"/>
    <col min="9708" max="9708" width="15" style="7" customWidth="1"/>
    <col min="9709" max="9710" width="12.42578125" style="7" customWidth="1"/>
    <col min="9711" max="9712" width="17.5703125" style="7" customWidth="1"/>
    <col min="9713" max="9713" width="7.28515625" style="7" customWidth="1"/>
    <col min="9714" max="9714" width="21.42578125" style="7" customWidth="1"/>
    <col min="9715" max="9716" width="16.28515625" style="7" customWidth="1"/>
    <col min="9717" max="9717" width="20.140625" style="7" customWidth="1"/>
    <col min="9718" max="9718" width="24" style="7" customWidth="1"/>
    <col min="9719" max="9719" width="18.85546875" style="7" customWidth="1"/>
    <col min="9720" max="9720" width="15" style="7" customWidth="1"/>
    <col min="9721" max="9721" width="20.140625" style="7" customWidth="1"/>
    <col min="9722" max="9722" width="16.28515625" style="7" customWidth="1"/>
    <col min="9723" max="9723" width="6" style="7" customWidth="1"/>
    <col min="9724" max="9724" width="12.42578125" style="7" customWidth="1"/>
    <col min="9725" max="9727" width="15" style="7" customWidth="1"/>
    <col min="9728" max="9728" width="7.28515625" style="7" customWidth="1"/>
    <col min="9729" max="9729" width="11.140625" style="7" customWidth="1"/>
    <col min="9730" max="9730" width="15" style="7" customWidth="1"/>
    <col min="9731" max="9731" width="18.85546875" style="7" customWidth="1"/>
    <col min="9732" max="9732" width="16.28515625" style="7" customWidth="1"/>
    <col min="9733" max="9733" width="25.28515625" style="7" customWidth="1"/>
    <col min="9734" max="9734" width="20.140625" style="7" customWidth="1"/>
    <col min="9735" max="9735" width="15" style="7" customWidth="1"/>
    <col min="9736" max="9736" width="17.5703125" style="7" customWidth="1"/>
    <col min="9737" max="9737" width="16.28515625" style="7" customWidth="1"/>
    <col min="9738" max="9739" width="15" style="7" customWidth="1"/>
    <col min="9740" max="9740" width="17.5703125" style="7" customWidth="1"/>
    <col min="9741" max="9741" width="20.140625" style="7" customWidth="1"/>
    <col min="9742" max="9742" width="16.28515625" style="7" customWidth="1"/>
    <col min="9743" max="9743" width="25.28515625" style="7" customWidth="1"/>
    <col min="9744" max="9744" width="18.85546875" style="7" customWidth="1"/>
    <col min="9745" max="9747" width="20.140625" style="7" customWidth="1"/>
    <col min="9748" max="9748" width="39.42578125" style="7" customWidth="1"/>
    <col min="9749" max="9749" width="25.28515625" style="7" customWidth="1"/>
    <col min="9750" max="9915" width="20.140625" style="7" customWidth="1"/>
    <col min="9916" max="9954" width="12.42578125" style="7" customWidth="1"/>
    <col min="9955" max="9955" width="20.140625" style="7" customWidth="1"/>
    <col min="9956" max="9956" width="21.42578125" style="7" customWidth="1"/>
    <col min="9957" max="9957" width="22.7109375" style="7" customWidth="1"/>
    <col min="9958" max="9958" width="13.7109375" style="7" customWidth="1"/>
    <col min="9959" max="9959" width="15" style="7" customWidth="1"/>
    <col min="9960" max="9961" width="17.5703125" style="7" customWidth="1"/>
    <col min="9962" max="9962" width="26.5703125" style="7" customWidth="1"/>
    <col min="9963" max="9963" width="16.28515625" style="7" customWidth="1"/>
    <col min="9964" max="9964" width="15" style="7" customWidth="1"/>
    <col min="9965" max="9966" width="12.42578125" style="7" customWidth="1"/>
    <col min="9967" max="9968" width="17.5703125" style="7" customWidth="1"/>
    <col min="9969" max="9969" width="7.28515625" style="7" customWidth="1"/>
    <col min="9970" max="9970" width="21.42578125" style="7" customWidth="1"/>
    <col min="9971" max="9972" width="16.28515625" style="7" customWidth="1"/>
    <col min="9973" max="9973" width="20.140625" style="7" customWidth="1"/>
    <col min="9974" max="9974" width="24" style="7" customWidth="1"/>
    <col min="9975" max="9975" width="18.85546875" style="7" customWidth="1"/>
    <col min="9976" max="9976" width="15" style="7" customWidth="1"/>
    <col min="9977" max="9977" width="20.140625" style="7" customWidth="1"/>
    <col min="9978" max="9978" width="16.28515625" style="7" customWidth="1"/>
    <col min="9979" max="9979" width="6" style="7" customWidth="1"/>
    <col min="9980" max="9980" width="12.42578125" style="7" customWidth="1"/>
    <col min="9981" max="9983" width="15" style="7" customWidth="1"/>
    <col min="9984" max="9984" width="7.28515625" style="7" customWidth="1"/>
    <col min="9985" max="9985" width="11.140625" style="7" customWidth="1"/>
    <col min="9986" max="9986" width="15" style="7" customWidth="1"/>
    <col min="9987" max="9987" width="18.85546875" style="7" customWidth="1"/>
    <col min="9988" max="9988" width="16.28515625" style="7" customWidth="1"/>
    <col min="9989" max="9989" width="25.28515625" style="7" customWidth="1"/>
    <col min="9990" max="9990" width="20.140625" style="7" customWidth="1"/>
    <col min="9991" max="9991" width="15" style="7" customWidth="1"/>
    <col min="9992" max="9992" width="17.5703125" style="7" customWidth="1"/>
    <col min="9993" max="9993" width="16.28515625" style="7" customWidth="1"/>
    <col min="9994" max="9995" width="15" style="7" customWidth="1"/>
    <col min="9996" max="9996" width="17.5703125" style="7" customWidth="1"/>
    <col min="9997" max="9997" width="20.140625" style="7" customWidth="1"/>
    <col min="9998" max="9998" width="16.28515625" style="7" customWidth="1"/>
    <col min="9999" max="9999" width="25.28515625" style="7" customWidth="1"/>
    <col min="10000" max="10000" width="18.85546875" style="7" customWidth="1"/>
    <col min="10001" max="10003" width="20.140625" style="7" customWidth="1"/>
    <col min="10004" max="10004" width="39.42578125" style="7" customWidth="1"/>
    <col min="10005" max="10005" width="25.28515625" style="7" customWidth="1"/>
    <col min="10006" max="10171" width="20.140625" style="7" customWidth="1"/>
    <col min="10172" max="10210" width="12.42578125" style="7" customWidth="1"/>
    <col min="10211" max="10211" width="20.140625" style="7" customWidth="1"/>
    <col min="10212" max="10212" width="21.42578125" style="7" customWidth="1"/>
    <col min="10213" max="10213" width="22.7109375" style="7" customWidth="1"/>
    <col min="10214" max="10214" width="13.7109375" style="7" customWidth="1"/>
    <col min="10215" max="10215" width="15" style="7" customWidth="1"/>
    <col min="10216" max="10217" width="17.5703125" style="7" customWidth="1"/>
    <col min="10218" max="10218" width="26.5703125" style="7" customWidth="1"/>
    <col min="10219" max="10219" width="16.28515625" style="7" customWidth="1"/>
    <col min="10220" max="10220" width="15" style="7" customWidth="1"/>
    <col min="10221" max="10222" width="12.42578125" style="7" customWidth="1"/>
    <col min="10223" max="10224" width="17.5703125" style="7" customWidth="1"/>
    <col min="10225" max="10225" width="7.28515625" style="7" customWidth="1"/>
    <col min="10226" max="10226" width="21.42578125" style="7" customWidth="1"/>
    <col min="10227" max="10228" width="16.28515625" style="7" customWidth="1"/>
    <col min="10229" max="10229" width="20.140625" style="7" customWidth="1"/>
    <col min="10230" max="10230" width="24" style="7" customWidth="1"/>
    <col min="10231" max="10231" width="18.85546875" style="7" customWidth="1"/>
    <col min="10232" max="10232" width="15" style="7" customWidth="1"/>
    <col min="10233" max="10233" width="20.140625" style="7" customWidth="1"/>
    <col min="10234" max="10234" width="16.28515625" style="7" customWidth="1"/>
    <col min="10235" max="10235" width="6" style="7" customWidth="1"/>
    <col min="10236" max="10236" width="12.42578125" style="7" customWidth="1"/>
    <col min="10237" max="10239" width="15" style="7" customWidth="1"/>
    <col min="10240" max="10240" width="7.28515625" style="7" customWidth="1"/>
    <col min="10241" max="10241" width="11.140625" style="7" customWidth="1"/>
    <col min="10242" max="10242" width="15" style="7" customWidth="1"/>
    <col min="10243" max="10243" width="18.85546875" style="7" customWidth="1"/>
    <col min="10244" max="10244" width="16.28515625" style="7" customWidth="1"/>
    <col min="10245" max="10245" width="25.28515625" style="7" customWidth="1"/>
    <col min="10246" max="10246" width="20.140625" style="7" customWidth="1"/>
    <col min="10247" max="10247" width="15" style="7" customWidth="1"/>
    <col min="10248" max="10248" width="17.5703125" style="7" customWidth="1"/>
    <col min="10249" max="10249" width="16.28515625" style="7" customWidth="1"/>
    <col min="10250" max="10251" width="15" style="7" customWidth="1"/>
    <col min="10252" max="10252" width="17.5703125" style="7" customWidth="1"/>
    <col min="10253" max="10253" width="20.140625" style="7" customWidth="1"/>
    <col min="10254" max="10254" width="16.28515625" style="7" customWidth="1"/>
    <col min="10255" max="10255" width="25.28515625" style="7" customWidth="1"/>
    <col min="10256" max="10256" width="18.85546875" style="7" customWidth="1"/>
    <col min="10257" max="10259" width="20.140625" style="7" customWidth="1"/>
    <col min="10260" max="10260" width="39.42578125" style="7" customWidth="1"/>
    <col min="10261" max="10261" width="25.28515625" style="7" customWidth="1"/>
    <col min="10262" max="10427" width="20.140625" style="7" customWidth="1"/>
    <col min="10428" max="10466" width="12.42578125" style="7" customWidth="1"/>
    <col min="10467" max="10467" width="20.140625" style="7" customWidth="1"/>
    <col min="10468" max="10468" width="21.42578125" style="7" customWidth="1"/>
    <col min="10469" max="10469" width="22.7109375" style="7" customWidth="1"/>
    <col min="10470" max="10470" width="13.7109375" style="7" customWidth="1"/>
    <col min="10471" max="10471" width="15" style="7" customWidth="1"/>
    <col min="10472" max="10473" width="17.5703125" style="7" customWidth="1"/>
    <col min="10474" max="10474" width="26.5703125" style="7" customWidth="1"/>
    <col min="10475" max="10475" width="16.28515625" style="7" customWidth="1"/>
    <col min="10476" max="10476" width="15" style="7" customWidth="1"/>
    <col min="10477" max="10478" width="12.42578125" style="7" customWidth="1"/>
    <col min="10479" max="10480" width="17.5703125" style="7" customWidth="1"/>
    <col min="10481" max="10481" width="7.28515625" style="7" customWidth="1"/>
    <col min="10482" max="10482" width="21.42578125" style="7" customWidth="1"/>
    <col min="10483" max="10484" width="16.28515625" style="7" customWidth="1"/>
    <col min="10485" max="10485" width="20.140625" style="7" customWidth="1"/>
    <col min="10486" max="10486" width="24" style="7" customWidth="1"/>
    <col min="10487" max="10487" width="18.85546875" style="7" customWidth="1"/>
    <col min="10488" max="10488" width="15" style="7" customWidth="1"/>
    <col min="10489" max="10489" width="20.140625" style="7" customWidth="1"/>
    <col min="10490" max="10490" width="16.28515625" style="7" customWidth="1"/>
    <col min="10491" max="10491" width="6" style="7" customWidth="1"/>
    <col min="10492" max="10492" width="12.42578125" style="7" customWidth="1"/>
    <col min="10493" max="10495" width="15" style="7" customWidth="1"/>
    <col min="10496" max="10496" width="7.28515625" style="7" customWidth="1"/>
    <col min="10497" max="10497" width="11.140625" style="7" customWidth="1"/>
    <col min="10498" max="10498" width="15" style="7" customWidth="1"/>
    <col min="10499" max="10499" width="18.85546875" style="7" customWidth="1"/>
    <col min="10500" max="10500" width="16.28515625" style="7" customWidth="1"/>
    <col min="10501" max="10501" width="25.28515625" style="7" customWidth="1"/>
    <col min="10502" max="10502" width="20.140625" style="7" customWidth="1"/>
    <col min="10503" max="10503" width="15" style="7" customWidth="1"/>
    <col min="10504" max="10504" width="17.5703125" style="7" customWidth="1"/>
    <col min="10505" max="10505" width="16.28515625" style="7" customWidth="1"/>
    <col min="10506" max="10507" width="15" style="7" customWidth="1"/>
    <col min="10508" max="10508" width="17.5703125" style="7" customWidth="1"/>
    <col min="10509" max="10509" width="20.140625" style="7" customWidth="1"/>
    <col min="10510" max="10510" width="16.28515625" style="7" customWidth="1"/>
    <col min="10511" max="10511" width="25.28515625" style="7" customWidth="1"/>
    <col min="10512" max="10512" width="18.85546875" style="7" customWidth="1"/>
    <col min="10513" max="10515" width="20.140625" style="7" customWidth="1"/>
    <col min="10516" max="10516" width="39.42578125" style="7" customWidth="1"/>
    <col min="10517" max="10517" width="25.28515625" style="7" customWidth="1"/>
    <col min="10518" max="10683" width="20.140625" style="7" customWidth="1"/>
    <col min="10684" max="10722" width="12.42578125" style="7" customWidth="1"/>
    <col min="10723" max="10723" width="20.140625" style="7" customWidth="1"/>
    <col min="10724" max="10724" width="21.42578125" style="7" customWidth="1"/>
    <col min="10725" max="10725" width="22.7109375" style="7" customWidth="1"/>
    <col min="10726" max="10726" width="13.7109375" style="7" customWidth="1"/>
    <col min="10727" max="10727" width="15" style="7" customWidth="1"/>
    <col min="10728" max="10729" width="17.5703125" style="7" customWidth="1"/>
    <col min="10730" max="10730" width="26.5703125" style="7" customWidth="1"/>
    <col min="10731" max="10731" width="16.28515625" style="7" customWidth="1"/>
    <col min="10732" max="10732" width="15" style="7" customWidth="1"/>
    <col min="10733" max="10734" width="12.42578125" style="7" customWidth="1"/>
    <col min="10735" max="10736" width="17.5703125" style="7" customWidth="1"/>
    <col min="10737" max="10737" width="7.28515625" style="7" customWidth="1"/>
    <col min="10738" max="10738" width="21.42578125" style="7" customWidth="1"/>
    <col min="10739" max="10740" width="16.28515625" style="7" customWidth="1"/>
    <col min="10741" max="10741" width="20.140625" style="7" customWidth="1"/>
    <col min="10742" max="10742" width="24" style="7" customWidth="1"/>
    <col min="10743" max="10743" width="18.85546875" style="7" customWidth="1"/>
    <col min="10744" max="10744" width="15" style="7" customWidth="1"/>
    <col min="10745" max="10745" width="20.140625" style="7" customWidth="1"/>
    <col min="10746" max="10746" width="16.28515625" style="7" customWidth="1"/>
    <col min="10747" max="10747" width="6" style="7" customWidth="1"/>
    <col min="10748" max="10748" width="12.42578125" style="7" customWidth="1"/>
    <col min="10749" max="10751" width="15" style="7" customWidth="1"/>
    <col min="10752" max="10752" width="7.28515625" style="7" customWidth="1"/>
    <col min="10753" max="10753" width="11.140625" style="7" customWidth="1"/>
    <col min="10754" max="10754" width="15" style="7" customWidth="1"/>
    <col min="10755" max="10755" width="18.85546875" style="7" customWidth="1"/>
    <col min="10756" max="10756" width="16.28515625" style="7" customWidth="1"/>
    <col min="10757" max="10757" width="25.28515625" style="7" customWidth="1"/>
    <col min="10758" max="10758" width="20.140625" style="7" customWidth="1"/>
    <col min="10759" max="10759" width="15" style="7" customWidth="1"/>
    <col min="10760" max="10760" width="17.5703125" style="7" customWidth="1"/>
    <col min="10761" max="10761" width="16.28515625" style="7" customWidth="1"/>
    <col min="10762" max="10763" width="15" style="7" customWidth="1"/>
    <col min="10764" max="10764" width="17.5703125" style="7" customWidth="1"/>
    <col min="10765" max="10765" width="20.140625" style="7" customWidth="1"/>
    <col min="10766" max="10766" width="16.28515625" style="7" customWidth="1"/>
    <col min="10767" max="10767" width="25.28515625" style="7" customWidth="1"/>
    <col min="10768" max="10768" width="18.85546875" style="7" customWidth="1"/>
    <col min="10769" max="10771" width="20.140625" style="7" customWidth="1"/>
    <col min="10772" max="10772" width="39.42578125" style="7" customWidth="1"/>
    <col min="10773" max="10773" width="25.28515625" style="7" customWidth="1"/>
    <col min="10774" max="10939" width="20.140625" style="7" customWidth="1"/>
    <col min="10940" max="10978" width="12.42578125" style="7" customWidth="1"/>
    <col min="10979" max="10979" width="20.140625" style="7" customWidth="1"/>
    <col min="10980" max="10980" width="21.42578125" style="7" customWidth="1"/>
    <col min="10981" max="10981" width="22.7109375" style="7" customWidth="1"/>
    <col min="10982" max="10982" width="13.7109375" style="7" customWidth="1"/>
    <col min="10983" max="10983" width="15" style="7" customWidth="1"/>
    <col min="10984" max="10985" width="17.5703125" style="7" customWidth="1"/>
    <col min="10986" max="10986" width="26.5703125" style="7" customWidth="1"/>
    <col min="10987" max="10987" width="16.28515625" style="7" customWidth="1"/>
    <col min="10988" max="10988" width="15" style="7" customWidth="1"/>
    <col min="10989" max="10990" width="12.42578125" style="7" customWidth="1"/>
    <col min="10991" max="10992" width="17.5703125" style="7" customWidth="1"/>
    <col min="10993" max="10993" width="7.28515625" style="7" customWidth="1"/>
    <col min="10994" max="10994" width="21.42578125" style="7" customWidth="1"/>
    <col min="10995" max="10996" width="16.28515625" style="7" customWidth="1"/>
    <col min="10997" max="10997" width="20.140625" style="7" customWidth="1"/>
    <col min="10998" max="10998" width="24" style="7" customWidth="1"/>
    <col min="10999" max="10999" width="18.85546875" style="7" customWidth="1"/>
    <col min="11000" max="11000" width="15" style="7" customWidth="1"/>
    <col min="11001" max="11001" width="20.140625" style="7" customWidth="1"/>
    <col min="11002" max="11002" width="16.28515625" style="7" customWidth="1"/>
    <col min="11003" max="11003" width="6" style="7" customWidth="1"/>
    <col min="11004" max="11004" width="12.42578125" style="7" customWidth="1"/>
    <col min="11005" max="11007" width="15" style="7" customWidth="1"/>
    <col min="11008" max="11008" width="7.28515625" style="7" customWidth="1"/>
    <col min="11009" max="11009" width="11.140625" style="7" customWidth="1"/>
    <col min="11010" max="11010" width="15" style="7" customWidth="1"/>
    <col min="11011" max="11011" width="18.85546875" style="7" customWidth="1"/>
    <col min="11012" max="11012" width="16.28515625" style="7" customWidth="1"/>
    <col min="11013" max="11013" width="25.28515625" style="7" customWidth="1"/>
    <col min="11014" max="11014" width="20.140625" style="7" customWidth="1"/>
    <col min="11015" max="11015" width="15" style="7" customWidth="1"/>
    <col min="11016" max="11016" width="17.5703125" style="7" customWidth="1"/>
    <col min="11017" max="11017" width="16.28515625" style="7" customWidth="1"/>
    <col min="11018" max="11019" width="15" style="7" customWidth="1"/>
    <col min="11020" max="11020" width="17.5703125" style="7" customWidth="1"/>
    <col min="11021" max="11021" width="20.140625" style="7" customWidth="1"/>
    <col min="11022" max="11022" width="16.28515625" style="7" customWidth="1"/>
    <col min="11023" max="11023" width="25.28515625" style="7" customWidth="1"/>
    <col min="11024" max="11024" width="18.85546875" style="7" customWidth="1"/>
    <col min="11025" max="11027" width="20.140625" style="7" customWidth="1"/>
    <col min="11028" max="11028" width="39.42578125" style="7" customWidth="1"/>
    <col min="11029" max="11029" width="25.28515625" style="7" customWidth="1"/>
    <col min="11030" max="11195" width="20.140625" style="7" customWidth="1"/>
    <col min="11196" max="11234" width="12.42578125" style="7" customWidth="1"/>
    <col min="11235" max="11235" width="20.140625" style="7" customWidth="1"/>
    <col min="11236" max="11236" width="21.42578125" style="7" customWidth="1"/>
    <col min="11237" max="11237" width="22.7109375" style="7" customWidth="1"/>
    <col min="11238" max="11238" width="13.7109375" style="7" customWidth="1"/>
    <col min="11239" max="11239" width="15" style="7" customWidth="1"/>
    <col min="11240" max="11241" width="17.5703125" style="7" customWidth="1"/>
    <col min="11242" max="11242" width="26.5703125" style="7" customWidth="1"/>
    <col min="11243" max="11243" width="16.28515625" style="7" customWidth="1"/>
    <col min="11244" max="11244" width="15" style="7" customWidth="1"/>
    <col min="11245" max="11246" width="12.42578125" style="7" customWidth="1"/>
    <col min="11247" max="11248" width="17.5703125" style="7" customWidth="1"/>
    <col min="11249" max="11249" width="7.28515625" style="7" customWidth="1"/>
    <col min="11250" max="11250" width="21.42578125" style="7" customWidth="1"/>
    <col min="11251" max="11252" width="16.28515625" style="7" customWidth="1"/>
    <col min="11253" max="11253" width="20.140625" style="7" customWidth="1"/>
    <col min="11254" max="11254" width="24" style="7" customWidth="1"/>
    <col min="11255" max="11255" width="18.85546875" style="7" customWidth="1"/>
    <col min="11256" max="11256" width="15" style="7" customWidth="1"/>
    <col min="11257" max="11257" width="20.140625" style="7" customWidth="1"/>
    <col min="11258" max="11258" width="16.28515625" style="7" customWidth="1"/>
    <col min="11259" max="11259" width="6" style="7" customWidth="1"/>
    <col min="11260" max="11260" width="12.42578125" style="7" customWidth="1"/>
    <col min="11261" max="11263" width="15" style="7" customWidth="1"/>
    <col min="11264" max="11264" width="7.28515625" style="7" customWidth="1"/>
    <col min="11265" max="11265" width="11.140625" style="7" customWidth="1"/>
    <col min="11266" max="11266" width="15" style="7" customWidth="1"/>
    <col min="11267" max="11267" width="18.85546875" style="7" customWidth="1"/>
    <col min="11268" max="11268" width="16.28515625" style="7" customWidth="1"/>
    <col min="11269" max="11269" width="25.28515625" style="7" customWidth="1"/>
    <col min="11270" max="11270" width="20.140625" style="7" customWidth="1"/>
    <col min="11271" max="11271" width="15" style="7" customWidth="1"/>
    <col min="11272" max="11272" width="17.5703125" style="7" customWidth="1"/>
    <col min="11273" max="11273" width="16.28515625" style="7" customWidth="1"/>
    <col min="11274" max="11275" width="15" style="7" customWidth="1"/>
    <col min="11276" max="11276" width="17.5703125" style="7" customWidth="1"/>
    <col min="11277" max="11277" width="20.140625" style="7" customWidth="1"/>
    <col min="11278" max="11278" width="16.28515625" style="7" customWidth="1"/>
    <col min="11279" max="11279" width="25.28515625" style="7" customWidth="1"/>
    <col min="11280" max="11280" width="18.85546875" style="7" customWidth="1"/>
    <col min="11281" max="11283" width="20.140625" style="7" customWidth="1"/>
    <col min="11284" max="11284" width="39.42578125" style="7" customWidth="1"/>
    <col min="11285" max="11285" width="25.28515625" style="7" customWidth="1"/>
    <col min="11286" max="11451" width="20.140625" style="7" customWidth="1"/>
    <col min="11452" max="11490" width="12.42578125" style="7" customWidth="1"/>
    <col min="11491" max="11491" width="20.140625" style="7" customWidth="1"/>
    <col min="11492" max="11492" width="21.42578125" style="7" customWidth="1"/>
    <col min="11493" max="11493" width="22.7109375" style="7" customWidth="1"/>
    <col min="11494" max="11494" width="13.7109375" style="7" customWidth="1"/>
    <col min="11495" max="11495" width="15" style="7" customWidth="1"/>
    <col min="11496" max="11497" width="17.5703125" style="7" customWidth="1"/>
    <col min="11498" max="11498" width="26.5703125" style="7" customWidth="1"/>
    <col min="11499" max="11499" width="16.28515625" style="7" customWidth="1"/>
    <col min="11500" max="11500" width="15" style="7" customWidth="1"/>
    <col min="11501" max="11502" width="12.42578125" style="7" customWidth="1"/>
    <col min="11503" max="11504" width="17.5703125" style="7" customWidth="1"/>
    <col min="11505" max="11505" width="7.28515625" style="7" customWidth="1"/>
    <col min="11506" max="11506" width="21.42578125" style="7" customWidth="1"/>
    <col min="11507" max="11508" width="16.28515625" style="7" customWidth="1"/>
    <col min="11509" max="11509" width="20.140625" style="7" customWidth="1"/>
    <col min="11510" max="11510" width="24" style="7" customWidth="1"/>
    <col min="11511" max="11511" width="18.85546875" style="7" customWidth="1"/>
    <col min="11512" max="11512" width="15" style="7" customWidth="1"/>
    <col min="11513" max="11513" width="20.140625" style="7" customWidth="1"/>
    <col min="11514" max="11514" width="16.28515625" style="7" customWidth="1"/>
    <col min="11515" max="11515" width="6" style="7" customWidth="1"/>
    <col min="11516" max="11516" width="12.42578125" style="7" customWidth="1"/>
    <col min="11517" max="11519" width="15" style="7" customWidth="1"/>
    <col min="11520" max="11520" width="7.28515625" style="7" customWidth="1"/>
    <col min="11521" max="11521" width="11.140625" style="7" customWidth="1"/>
    <col min="11522" max="11522" width="15" style="7" customWidth="1"/>
    <col min="11523" max="11523" width="18.85546875" style="7" customWidth="1"/>
    <col min="11524" max="11524" width="16.28515625" style="7" customWidth="1"/>
    <col min="11525" max="11525" width="25.28515625" style="7" customWidth="1"/>
    <col min="11526" max="11526" width="20.140625" style="7" customWidth="1"/>
    <col min="11527" max="11527" width="15" style="7" customWidth="1"/>
    <col min="11528" max="11528" width="17.5703125" style="7" customWidth="1"/>
    <col min="11529" max="11529" width="16.28515625" style="7" customWidth="1"/>
    <col min="11530" max="11531" width="15" style="7" customWidth="1"/>
    <col min="11532" max="11532" width="17.5703125" style="7" customWidth="1"/>
    <col min="11533" max="11533" width="20.140625" style="7" customWidth="1"/>
    <col min="11534" max="11534" width="16.28515625" style="7" customWidth="1"/>
    <col min="11535" max="11535" width="25.28515625" style="7" customWidth="1"/>
    <col min="11536" max="11536" width="18.85546875" style="7" customWidth="1"/>
    <col min="11537" max="11539" width="20.140625" style="7" customWidth="1"/>
    <col min="11540" max="11540" width="39.42578125" style="7" customWidth="1"/>
    <col min="11541" max="11541" width="25.28515625" style="7" customWidth="1"/>
    <col min="11542" max="11707" width="20.140625" style="7" customWidth="1"/>
    <col min="11708" max="11746" width="12.42578125" style="7" customWidth="1"/>
    <col min="11747" max="11747" width="20.140625" style="7" customWidth="1"/>
    <col min="11748" max="11748" width="21.42578125" style="7" customWidth="1"/>
    <col min="11749" max="11749" width="22.7109375" style="7" customWidth="1"/>
    <col min="11750" max="11750" width="13.7109375" style="7" customWidth="1"/>
    <col min="11751" max="11751" width="15" style="7" customWidth="1"/>
    <col min="11752" max="11753" width="17.5703125" style="7" customWidth="1"/>
    <col min="11754" max="11754" width="26.5703125" style="7" customWidth="1"/>
    <col min="11755" max="11755" width="16.28515625" style="7" customWidth="1"/>
    <col min="11756" max="11756" width="15" style="7" customWidth="1"/>
    <col min="11757" max="11758" width="12.42578125" style="7" customWidth="1"/>
    <col min="11759" max="11760" width="17.5703125" style="7" customWidth="1"/>
    <col min="11761" max="11761" width="7.28515625" style="7" customWidth="1"/>
    <col min="11762" max="11762" width="21.42578125" style="7" customWidth="1"/>
    <col min="11763" max="11764" width="16.28515625" style="7" customWidth="1"/>
    <col min="11765" max="11765" width="20.140625" style="7" customWidth="1"/>
    <col min="11766" max="11766" width="24" style="7" customWidth="1"/>
    <col min="11767" max="11767" width="18.85546875" style="7" customWidth="1"/>
    <col min="11768" max="11768" width="15" style="7" customWidth="1"/>
    <col min="11769" max="11769" width="20.140625" style="7" customWidth="1"/>
    <col min="11770" max="11770" width="16.28515625" style="7" customWidth="1"/>
    <col min="11771" max="11771" width="6" style="7" customWidth="1"/>
    <col min="11772" max="11772" width="12.42578125" style="7" customWidth="1"/>
    <col min="11773" max="11775" width="15" style="7" customWidth="1"/>
    <col min="11776" max="11776" width="7.28515625" style="7" customWidth="1"/>
    <col min="11777" max="11777" width="11.140625" style="7" customWidth="1"/>
    <col min="11778" max="11778" width="15" style="7" customWidth="1"/>
    <col min="11779" max="11779" width="18.85546875" style="7" customWidth="1"/>
    <col min="11780" max="11780" width="16.28515625" style="7" customWidth="1"/>
    <col min="11781" max="11781" width="25.28515625" style="7" customWidth="1"/>
    <col min="11782" max="11782" width="20.140625" style="7" customWidth="1"/>
    <col min="11783" max="11783" width="15" style="7" customWidth="1"/>
    <col min="11784" max="11784" width="17.5703125" style="7" customWidth="1"/>
    <col min="11785" max="11785" width="16.28515625" style="7" customWidth="1"/>
    <col min="11786" max="11787" width="15" style="7" customWidth="1"/>
    <col min="11788" max="11788" width="17.5703125" style="7" customWidth="1"/>
    <col min="11789" max="11789" width="20.140625" style="7" customWidth="1"/>
    <col min="11790" max="11790" width="16.28515625" style="7" customWidth="1"/>
    <col min="11791" max="11791" width="25.28515625" style="7" customWidth="1"/>
    <col min="11792" max="11792" width="18.85546875" style="7" customWidth="1"/>
    <col min="11793" max="11795" width="20.140625" style="7" customWidth="1"/>
    <col min="11796" max="11796" width="39.42578125" style="7" customWidth="1"/>
    <col min="11797" max="11797" width="25.28515625" style="7" customWidth="1"/>
    <col min="11798" max="11963" width="20.140625" style="7" customWidth="1"/>
    <col min="11964" max="12002" width="12.42578125" style="7" customWidth="1"/>
    <col min="12003" max="12003" width="20.140625" style="7" customWidth="1"/>
    <col min="12004" max="12004" width="21.42578125" style="7" customWidth="1"/>
    <col min="12005" max="12005" width="22.7109375" style="7" customWidth="1"/>
    <col min="12006" max="12006" width="13.7109375" style="7" customWidth="1"/>
    <col min="12007" max="12007" width="15" style="7" customWidth="1"/>
    <col min="12008" max="12009" width="17.5703125" style="7" customWidth="1"/>
    <col min="12010" max="12010" width="26.5703125" style="7" customWidth="1"/>
    <col min="12011" max="12011" width="16.28515625" style="7" customWidth="1"/>
    <col min="12012" max="12012" width="15" style="7" customWidth="1"/>
    <col min="12013" max="12014" width="12.42578125" style="7" customWidth="1"/>
    <col min="12015" max="12016" width="17.5703125" style="7" customWidth="1"/>
    <col min="12017" max="12017" width="7.28515625" style="7" customWidth="1"/>
    <col min="12018" max="12018" width="21.42578125" style="7" customWidth="1"/>
    <col min="12019" max="12020" width="16.28515625" style="7" customWidth="1"/>
    <col min="12021" max="12021" width="20.140625" style="7" customWidth="1"/>
    <col min="12022" max="12022" width="24" style="7" customWidth="1"/>
    <col min="12023" max="12023" width="18.85546875" style="7" customWidth="1"/>
    <col min="12024" max="12024" width="15" style="7" customWidth="1"/>
    <col min="12025" max="12025" width="20.140625" style="7" customWidth="1"/>
    <col min="12026" max="12026" width="16.28515625" style="7" customWidth="1"/>
    <col min="12027" max="12027" width="6" style="7" customWidth="1"/>
    <col min="12028" max="12028" width="12.42578125" style="7" customWidth="1"/>
    <col min="12029" max="12031" width="15" style="7" customWidth="1"/>
    <col min="12032" max="12032" width="7.28515625" style="7" customWidth="1"/>
    <col min="12033" max="12033" width="11.140625" style="7" customWidth="1"/>
    <col min="12034" max="12034" width="15" style="7" customWidth="1"/>
    <col min="12035" max="12035" width="18.85546875" style="7" customWidth="1"/>
    <col min="12036" max="12036" width="16.28515625" style="7" customWidth="1"/>
    <col min="12037" max="12037" width="25.28515625" style="7" customWidth="1"/>
    <col min="12038" max="12038" width="20.140625" style="7" customWidth="1"/>
    <col min="12039" max="12039" width="15" style="7" customWidth="1"/>
    <col min="12040" max="12040" width="17.5703125" style="7" customWidth="1"/>
    <col min="12041" max="12041" width="16.28515625" style="7" customWidth="1"/>
    <col min="12042" max="12043" width="15" style="7" customWidth="1"/>
    <col min="12044" max="12044" width="17.5703125" style="7" customWidth="1"/>
    <col min="12045" max="12045" width="20.140625" style="7" customWidth="1"/>
    <col min="12046" max="12046" width="16.28515625" style="7" customWidth="1"/>
    <col min="12047" max="12047" width="25.28515625" style="7" customWidth="1"/>
    <col min="12048" max="12048" width="18.85546875" style="7" customWidth="1"/>
    <col min="12049" max="12051" width="20.140625" style="7" customWidth="1"/>
    <col min="12052" max="12052" width="39.42578125" style="7" customWidth="1"/>
    <col min="12053" max="12053" width="25.28515625" style="7" customWidth="1"/>
    <col min="12054" max="12219" width="20.140625" style="7" customWidth="1"/>
    <col min="12220" max="12258" width="12.42578125" style="7" customWidth="1"/>
    <col min="12259" max="12259" width="20.140625" style="7" customWidth="1"/>
    <col min="12260" max="12260" width="21.42578125" style="7" customWidth="1"/>
    <col min="12261" max="12261" width="22.7109375" style="7" customWidth="1"/>
    <col min="12262" max="12262" width="13.7109375" style="7" customWidth="1"/>
    <col min="12263" max="12263" width="15" style="7" customWidth="1"/>
    <col min="12264" max="12265" width="17.5703125" style="7" customWidth="1"/>
    <col min="12266" max="12266" width="26.5703125" style="7" customWidth="1"/>
    <col min="12267" max="12267" width="16.28515625" style="7" customWidth="1"/>
    <col min="12268" max="12268" width="15" style="7" customWidth="1"/>
    <col min="12269" max="12270" width="12.42578125" style="7" customWidth="1"/>
    <col min="12271" max="12272" width="17.5703125" style="7" customWidth="1"/>
    <col min="12273" max="12273" width="7.28515625" style="7" customWidth="1"/>
    <col min="12274" max="12274" width="21.42578125" style="7" customWidth="1"/>
    <col min="12275" max="12276" width="16.28515625" style="7" customWidth="1"/>
    <col min="12277" max="12277" width="20.140625" style="7" customWidth="1"/>
    <col min="12278" max="12278" width="24" style="7" customWidth="1"/>
    <col min="12279" max="12279" width="18.85546875" style="7" customWidth="1"/>
    <col min="12280" max="12280" width="15" style="7" customWidth="1"/>
    <col min="12281" max="12281" width="20.140625" style="7" customWidth="1"/>
    <col min="12282" max="12282" width="16.28515625" style="7" customWidth="1"/>
    <col min="12283" max="12283" width="6" style="7" customWidth="1"/>
    <col min="12284" max="12284" width="12.42578125" style="7" customWidth="1"/>
    <col min="12285" max="12287" width="15" style="7" customWidth="1"/>
    <col min="12288" max="12288" width="7.28515625" style="7" customWidth="1"/>
    <col min="12289" max="12289" width="11.140625" style="7" customWidth="1"/>
    <col min="12290" max="12290" width="15" style="7" customWidth="1"/>
    <col min="12291" max="12291" width="18.85546875" style="7" customWidth="1"/>
    <col min="12292" max="12292" width="16.28515625" style="7" customWidth="1"/>
    <col min="12293" max="12293" width="25.28515625" style="7" customWidth="1"/>
    <col min="12294" max="12294" width="20.140625" style="7" customWidth="1"/>
    <col min="12295" max="12295" width="15" style="7" customWidth="1"/>
    <col min="12296" max="12296" width="17.5703125" style="7" customWidth="1"/>
    <col min="12297" max="12297" width="16.28515625" style="7" customWidth="1"/>
    <col min="12298" max="12299" width="15" style="7" customWidth="1"/>
    <col min="12300" max="12300" width="17.5703125" style="7" customWidth="1"/>
    <col min="12301" max="12301" width="20.140625" style="7" customWidth="1"/>
    <col min="12302" max="12302" width="16.28515625" style="7" customWidth="1"/>
    <col min="12303" max="12303" width="25.28515625" style="7" customWidth="1"/>
    <col min="12304" max="12304" width="18.85546875" style="7" customWidth="1"/>
    <col min="12305" max="12307" width="20.140625" style="7" customWidth="1"/>
    <col min="12308" max="12308" width="39.42578125" style="7" customWidth="1"/>
    <col min="12309" max="12309" width="25.28515625" style="7" customWidth="1"/>
    <col min="12310" max="12475" width="20.140625" style="7" customWidth="1"/>
    <col min="12476" max="12514" width="12.42578125" style="7" customWidth="1"/>
    <col min="12515" max="12515" width="20.140625" style="7" customWidth="1"/>
    <col min="12516" max="12516" width="21.42578125" style="7" customWidth="1"/>
    <col min="12517" max="12517" width="22.7109375" style="7" customWidth="1"/>
    <col min="12518" max="12518" width="13.7109375" style="7" customWidth="1"/>
    <col min="12519" max="12519" width="15" style="7" customWidth="1"/>
    <col min="12520" max="12521" width="17.5703125" style="7" customWidth="1"/>
    <col min="12522" max="12522" width="26.5703125" style="7" customWidth="1"/>
    <col min="12523" max="12523" width="16.28515625" style="7" customWidth="1"/>
    <col min="12524" max="12524" width="15" style="7" customWidth="1"/>
    <col min="12525" max="12526" width="12.42578125" style="7" customWidth="1"/>
    <col min="12527" max="12528" width="17.5703125" style="7" customWidth="1"/>
    <col min="12529" max="12529" width="7.28515625" style="7" customWidth="1"/>
    <col min="12530" max="12530" width="21.42578125" style="7" customWidth="1"/>
    <col min="12531" max="12532" width="16.28515625" style="7" customWidth="1"/>
    <col min="12533" max="12533" width="20.140625" style="7" customWidth="1"/>
    <col min="12534" max="12534" width="24" style="7" customWidth="1"/>
    <col min="12535" max="12535" width="18.85546875" style="7" customWidth="1"/>
    <col min="12536" max="12536" width="15" style="7" customWidth="1"/>
    <col min="12537" max="12537" width="20.140625" style="7" customWidth="1"/>
    <col min="12538" max="12538" width="16.28515625" style="7" customWidth="1"/>
    <col min="12539" max="12539" width="6" style="7" customWidth="1"/>
    <col min="12540" max="12540" width="12.42578125" style="7" customWidth="1"/>
    <col min="12541" max="12543" width="15" style="7" customWidth="1"/>
    <col min="12544" max="12544" width="7.28515625" style="7" customWidth="1"/>
    <col min="12545" max="12545" width="11.140625" style="7" customWidth="1"/>
    <col min="12546" max="12546" width="15" style="7" customWidth="1"/>
    <col min="12547" max="12547" width="18.85546875" style="7" customWidth="1"/>
    <col min="12548" max="12548" width="16.28515625" style="7" customWidth="1"/>
    <col min="12549" max="12549" width="25.28515625" style="7" customWidth="1"/>
    <col min="12550" max="12550" width="20.140625" style="7" customWidth="1"/>
    <col min="12551" max="12551" width="15" style="7" customWidth="1"/>
    <col min="12552" max="12552" width="17.5703125" style="7" customWidth="1"/>
    <col min="12553" max="12553" width="16.28515625" style="7" customWidth="1"/>
    <col min="12554" max="12555" width="15" style="7" customWidth="1"/>
    <col min="12556" max="12556" width="17.5703125" style="7" customWidth="1"/>
    <col min="12557" max="12557" width="20.140625" style="7" customWidth="1"/>
    <col min="12558" max="12558" width="16.28515625" style="7" customWidth="1"/>
    <col min="12559" max="12559" width="25.28515625" style="7" customWidth="1"/>
    <col min="12560" max="12560" width="18.85546875" style="7" customWidth="1"/>
    <col min="12561" max="12563" width="20.140625" style="7" customWidth="1"/>
    <col min="12564" max="12564" width="39.42578125" style="7" customWidth="1"/>
    <col min="12565" max="12565" width="25.28515625" style="7" customWidth="1"/>
    <col min="12566" max="12731" width="20.140625" style="7" customWidth="1"/>
    <col min="12732" max="12770" width="12.42578125" style="7" customWidth="1"/>
    <col min="12771" max="12771" width="20.140625" style="7" customWidth="1"/>
    <col min="12772" max="12772" width="21.42578125" style="7" customWidth="1"/>
    <col min="12773" max="12773" width="22.7109375" style="7" customWidth="1"/>
    <col min="12774" max="12774" width="13.7109375" style="7" customWidth="1"/>
    <col min="12775" max="12775" width="15" style="7" customWidth="1"/>
    <col min="12776" max="12777" width="17.5703125" style="7" customWidth="1"/>
    <col min="12778" max="12778" width="26.5703125" style="7" customWidth="1"/>
    <col min="12779" max="12779" width="16.28515625" style="7" customWidth="1"/>
    <col min="12780" max="12780" width="15" style="7" customWidth="1"/>
    <col min="12781" max="12782" width="12.42578125" style="7" customWidth="1"/>
    <col min="12783" max="12784" width="17.5703125" style="7" customWidth="1"/>
    <col min="12785" max="12785" width="7.28515625" style="7" customWidth="1"/>
    <col min="12786" max="12786" width="21.42578125" style="7" customWidth="1"/>
    <col min="12787" max="12788" width="16.28515625" style="7" customWidth="1"/>
    <col min="12789" max="12789" width="20.140625" style="7" customWidth="1"/>
    <col min="12790" max="12790" width="24" style="7" customWidth="1"/>
    <col min="12791" max="12791" width="18.85546875" style="7" customWidth="1"/>
    <col min="12792" max="12792" width="15" style="7" customWidth="1"/>
    <col min="12793" max="12793" width="20.140625" style="7" customWidth="1"/>
    <col min="12794" max="12794" width="16.28515625" style="7" customWidth="1"/>
    <col min="12795" max="12795" width="6" style="7" customWidth="1"/>
    <col min="12796" max="12796" width="12.42578125" style="7" customWidth="1"/>
    <col min="12797" max="12799" width="15" style="7" customWidth="1"/>
    <col min="12800" max="12800" width="7.28515625" style="7" customWidth="1"/>
    <col min="12801" max="12801" width="11.140625" style="7" customWidth="1"/>
    <col min="12802" max="12802" width="15" style="7" customWidth="1"/>
    <col min="12803" max="12803" width="18.85546875" style="7" customWidth="1"/>
    <col min="12804" max="12804" width="16.28515625" style="7" customWidth="1"/>
    <col min="12805" max="12805" width="25.28515625" style="7" customWidth="1"/>
    <col min="12806" max="12806" width="20.140625" style="7" customWidth="1"/>
    <col min="12807" max="12807" width="15" style="7" customWidth="1"/>
    <col min="12808" max="12808" width="17.5703125" style="7" customWidth="1"/>
    <col min="12809" max="12809" width="16.28515625" style="7" customWidth="1"/>
    <col min="12810" max="12811" width="15" style="7" customWidth="1"/>
    <col min="12812" max="12812" width="17.5703125" style="7" customWidth="1"/>
    <col min="12813" max="12813" width="20.140625" style="7" customWidth="1"/>
    <col min="12814" max="12814" width="16.28515625" style="7" customWidth="1"/>
    <col min="12815" max="12815" width="25.28515625" style="7" customWidth="1"/>
    <col min="12816" max="12816" width="18.85546875" style="7" customWidth="1"/>
    <col min="12817" max="12819" width="20.140625" style="7" customWidth="1"/>
    <col min="12820" max="12820" width="39.42578125" style="7" customWidth="1"/>
    <col min="12821" max="12821" width="25.28515625" style="7" customWidth="1"/>
    <col min="12822" max="12987" width="20.140625" style="7" customWidth="1"/>
    <col min="12988" max="13026" width="12.42578125" style="7" customWidth="1"/>
    <col min="13027" max="13027" width="20.140625" style="7" customWidth="1"/>
    <col min="13028" max="13028" width="21.42578125" style="7" customWidth="1"/>
    <col min="13029" max="13029" width="22.7109375" style="7" customWidth="1"/>
    <col min="13030" max="13030" width="13.7109375" style="7" customWidth="1"/>
    <col min="13031" max="13031" width="15" style="7" customWidth="1"/>
    <col min="13032" max="13033" width="17.5703125" style="7" customWidth="1"/>
    <col min="13034" max="13034" width="26.5703125" style="7" customWidth="1"/>
    <col min="13035" max="13035" width="16.28515625" style="7" customWidth="1"/>
    <col min="13036" max="13036" width="15" style="7" customWidth="1"/>
    <col min="13037" max="13038" width="12.42578125" style="7" customWidth="1"/>
    <col min="13039" max="13040" width="17.5703125" style="7" customWidth="1"/>
    <col min="13041" max="13041" width="7.28515625" style="7" customWidth="1"/>
    <col min="13042" max="13042" width="21.42578125" style="7" customWidth="1"/>
    <col min="13043" max="13044" width="16.28515625" style="7" customWidth="1"/>
    <col min="13045" max="13045" width="20.140625" style="7" customWidth="1"/>
    <col min="13046" max="13046" width="24" style="7" customWidth="1"/>
    <col min="13047" max="13047" width="18.85546875" style="7" customWidth="1"/>
    <col min="13048" max="13048" width="15" style="7" customWidth="1"/>
    <col min="13049" max="13049" width="20.140625" style="7" customWidth="1"/>
    <col min="13050" max="13050" width="16.28515625" style="7" customWidth="1"/>
    <col min="13051" max="13051" width="6" style="7" customWidth="1"/>
    <col min="13052" max="13052" width="12.42578125" style="7" customWidth="1"/>
    <col min="13053" max="13055" width="15" style="7" customWidth="1"/>
    <col min="13056" max="13056" width="7.28515625" style="7" customWidth="1"/>
    <col min="13057" max="13057" width="11.140625" style="7" customWidth="1"/>
    <col min="13058" max="13058" width="15" style="7" customWidth="1"/>
    <col min="13059" max="13059" width="18.85546875" style="7" customWidth="1"/>
    <col min="13060" max="13060" width="16.28515625" style="7" customWidth="1"/>
    <col min="13061" max="13061" width="25.28515625" style="7" customWidth="1"/>
    <col min="13062" max="13062" width="20.140625" style="7" customWidth="1"/>
    <col min="13063" max="13063" width="15" style="7" customWidth="1"/>
    <col min="13064" max="13064" width="17.5703125" style="7" customWidth="1"/>
    <col min="13065" max="13065" width="16.28515625" style="7" customWidth="1"/>
    <col min="13066" max="13067" width="15" style="7" customWidth="1"/>
    <col min="13068" max="13068" width="17.5703125" style="7" customWidth="1"/>
    <col min="13069" max="13069" width="20.140625" style="7" customWidth="1"/>
    <col min="13070" max="13070" width="16.28515625" style="7" customWidth="1"/>
    <col min="13071" max="13071" width="25.28515625" style="7" customWidth="1"/>
    <col min="13072" max="13072" width="18.85546875" style="7" customWidth="1"/>
    <col min="13073" max="13075" width="20.140625" style="7" customWidth="1"/>
    <col min="13076" max="13076" width="39.42578125" style="7" customWidth="1"/>
    <col min="13077" max="13077" width="25.28515625" style="7" customWidth="1"/>
    <col min="13078" max="13243" width="20.140625" style="7" customWidth="1"/>
    <col min="13244" max="13282" width="12.42578125" style="7" customWidth="1"/>
    <col min="13283" max="13283" width="20.140625" style="7" customWidth="1"/>
    <col min="13284" max="13284" width="21.42578125" style="7" customWidth="1"/>
    <col min="13285" max="13285" width="22.7109375" style="7" customWidth="1"/>
    <col min="13286" max="13286" width="13.7109375" style="7" customWidth="1"/>
    <col min="13287" max="13287" width="15" style="7" customWidth="1"/>
    <col min="13288" max="13289" width="17.5703125" style="7" customWidth="1"/>
    <col min="13290" max="13290" width="26.5703125" style="7" customWidth="1"/>
    <col min="13291" max="13291" width="16.28515625" style="7" customWidth="1"/>
    <col min="13292" max="13292" width="15" style="7" customWidth="1"/>
    <col min="13293" max="13294" width="12.42578125" style="7" customWidth="1"/>
    <col min="13295" max="13296" width="17.5703125" style="7" customWidth="1"/>
    <col min="13297" max="13297" width="7.28515625" style="7" customWidth="1"/>
    <col min="13298" max="13298" width="21.42578125" style="7" customWidth="1"/>
    <col min="13299" max="13300" width="16.28515625" style="7" customWidth="1"/>
    <col min="13301" max="13301" width="20.140625" style="7" customWidth="1"/>
    <col min="13302" max="13302" width="24" style="7" customWidth="1"/>
    <col min="13303" max="13303" width="18.85546875" style="7" customWidth="1"/>
    <col min="13304" max="13304" width="15" style="7" customWidth="1"/>
    <col min="13305" max="13305" width="20.140625" style="7" customWidth="1"/>
    <col min="13306" max="13306" width="16.28515625" style="7" customWidth="1"/>
    <col min="13307" max="13307" width="6" style="7" customWidth="1"/>
    <col min="13308" max="13308" width="12.42578125" style="7" customWidth="1"/>
    <col min="13309" max="13311" width="15" style="7" customWidth="1"/>
    <col min="13312" max="13312" width="7.28515625" style="7" customWidth="1"/>
    <col min="13313" max="13313" width="11.140625" style="7" customWidth="1"/>
    <col min="13314" max="13314" width="15" style="7" customWidth="1"/>
    <col min="13315" max="13315" width="18.85546875" style="7" customWidth="1"/>
    <col min="13316" max="13316" width="16.28515625" style="7" customWidth="1"/>
    <col min="13317" max="13317" width="25.28515625" style="7" customWidth="1"/>
    <col min="13318" max="13318" width="20.140625" style="7" customWidth="1"/>
    <col min="13319" max="13319" width="15" style="7" customWidth="1"/>
    <col min="13320" max="13320" width="17.5703125" style="7" customWidth="1"/>
    <col min="13321" max="13321" width="16.28515625" style="7" customWidth="1"/>
    <col min="13322" max="13323" width="15" style="7" customWidth="1"/>
    <col min="13324" max="13324" width="17.5703125" style="7" customWidth="1"/>
    <col min="13325" max="13325" width="20.140625" style="7" customWidth="1"/>
    <col min="13326" max="13326" width="16.28515625" style="7" customWidth="1"/>
    <col min="13327" max="13327" width="25.28515625" style="7" customWidth="1"/>
    <col min="13328" max="13328" width="18.85546875" style="7" customWidth="1"/>
    <col min="13329" max="13331" width="20.140625" style="7" customWidth="1"/>
    <col min="13332" max="13332" width="39.42578125" style="7" customWidth="1"/>
    <col min="13333" max="13333" width="25.28515625" style="7" customWidth="1"/>
    <col min="13334" max="13499" width="20.140625" style="7" customWidth="1"/>
    <col min="13500" max="13538" width="12.42578125" style="7" customWidth="1"/>
    <col min="13539" max="13539" width="20.140625" style="7" customWidth="1"/>
    <col min="13540" max="13540" width="21.42578125" style="7" customWidth="1"/>
    <col min="13541" max="13541" width="22.7109375" style="7" customWidth="1"/>
    <col min="13542" max="13542" width="13.7109375" style="7" customWidth="1"/>
    <col min="13543" max="13543" width="15" style="7" customWidth="1"/>
    <col min="13544" max="13545" width="17.5703125" style="7" customWidth="1"/>
    <col min="13546" max="13546" width="26.5703125" style="7" customWidth="1"/>
    <col min="13547" max="13547" width="16.28515625" style="7" customWidth="1"/>
    <col min="13548" max="13548" width="15" style="7" customWidth="1"/>
    <col min="13549" max="13550" width="12.42578125" style="7" customWidth="1"/>
    <col min="13551" max="13552" width="17.5703125" style="7" customWidth="1"/>
    <col min="13553" max="13553" width="7.28515625" style="7" customWidth="1"/>
    <col min="13554" max="13554" width="21.42578125" style="7" customWidth="1"/>
    <col min="13555" max="13556" width="16.28515625" style="7" customWidth="1"/>
    <col min="13557" max="13557" width="20.140625" style="7" customWidth="1"/>
    <col min="13558" max="13558" width="24" style="7" customWidth="1"/>
    <col min="13559" max="13559" width="18.85546875" style="7" customWidth="1"/>
    <col min="13560" max="13560" width="15" style="7" customWidth="1"/>
    <col min="13561" max="13561" width="20.140625" style="7" customWidth="1"/>
    <col min="13562" max="13562" width="16.28515625" style="7" customWidth="1"/>
    <col min="13563" max="13563" width="6" style="7" customWidth="1"/>
    <col min="13564" max="13564" width="12.42578125" style="7" customWidth="1"/>
    <col min="13565" max="13567" width="15" style="7" customWidth="1"/>
    <col min="13568" max="13568" width="7.28515625" style="7" customWidth="1"/>
    <col min="13569" max="13569" width="11.140625" style="7" customWidth="1"/>
    <col min="13570" max="13570" width="15" style="7" customWidth="1"/>
    <col min="13571" max="13571" width="18.85546875" style="7" customWidth="1"/>
    <col min="13572" max="13572" width="16.28515625" style="7" customWidth="1"/>
    <col min="13573" max="13573" width="25.28515625" style="7" customWidth="1"/>
    <col min="13574" max="13574" width="20.140625" style="7" customWidth="1"/>
    <col min="13575" max="13575" width="15" style="7" customWidth="1"/>
    <col min="13576" max="13576" width="17.5703125" style="7" customWidth="1"/>
    <col min="13577" max="13577" width="16.28515625" style="7" customWidth="1"/>
    <col min="13578" max="13579" width="15" style="7" customWidth="1"/>
    <col min="13580" max="13580" width="17.5703125" style="7" customWidth="1"/>
    <col min="13581" max="13581" width="20.140625" style="7" customWidth="1"/>
    <col min="13582" max="13582" width="16.28515625" style="7" customWidth="1"/>
    <col min="13583" max="13583" width="25.28515625" style="7" customWidth="1"/>
    <col min="13584" max="13584" width="18.85546875" style="7" customWidth="1"/>
    <col min="13585" max="13587" width="20.140625" style="7" customWidth="1"/>
    <col min="13588" max="13588" width="39.42578125" style="7" customWidth="1"/>
    <col min="13589" max="13589" width="25.28515625" style="7" customWidth="1"/>
    <col min="13590" max="13755" width="20.140625" style="7" customWidth="1"/>
    <col min="13756" max="13794" width="12.42578125" style="7" customWidth="1"/>
    <col min="13795" max="13795" width="20.140625" style="7" customWidth="1"/>
    <col min="13796" max="13796" width="21.42578125" style="7" customWidth="1"/>
    <col min="13797" max="13797" width="22.7109375" style="7" customWidth="1"/>
    <col min="13798" max="13798" width="13.7109375" style="7" customWidth="1"/>
    <col min="13799" max="13799" width="15" style="7" customWidth="1"/>
    <col min="13800" max="13801" width="17.5703125" style="7" customWidth="1"/>
    <col min="13802" max="13802" width="26.5703125" style="7" customWidth="1"/>
    <col min="13803" max="13803" width="16.28515625" style="7" customWidth="1"/>
    <col min="13804" max="13804" width="15" style="7" customWidth="1"/>
    <col min="13805" max="13806" width="12.42578125" style="7" customWidth="1"/>
    <col min="13807" max="13808" width="17.5703125" style="7" customWidth="1"/>
    <col min="13809" max="13809" width="7.28515625" style="7" customWidth="1"/>
    <col min="13810" max="13810" width="21.42578125" style="7" customWidth="1"/>
    <col min="13811" max="13812" width="16.28515625" style="7" customWidth="1"/>
    <col min="13813" max="13813" width="20.140625" style="7" customWidth="1"/>
    <col min="13814" max="13814" width="24" style="7" customWidth="1"/>
    <col min="13815" max="13815" width="18.85546875" style="7" customWidth="1"/>
    <col min="13816" max="13816" width="15" style="7" customWidth="1"/>
    <col min="13817" max="13817" width="20.140625" style="7" customWidth="1"/>
    <col min="13818" max="13818" width="16.28515625" style="7" customWidth="1"/>
    <col min="13819" max="13819" width="6" style="7" customWidth="1"/>
    <col min="13820" max="13820" width="12.42578125" style="7" customWidth="1"/>
    <col min="13821" max="13823" width="15" style="7" customWidth="1"/>
    <col min="13824" max="13824" width="7.28515625" style="7" customWidth="1"/>
    <col min="13825" max="13825" width="11.140625" style="7" customWidth="1"/>
    <col min="13826" max="13826" width="15" style="7" customWidth="1"/>
    <col min="13827" max="13827" width="18.85546875" style="7" customWidth="1"/>
    <col min="13828" max="13828" width="16.28515625" style="7" customWidth="1"/>
    <col min="13829" max="13829" width="25.28515625" style="7" customWidth="1"/>
    <col min="13830" max="13830" width="20.140625" style="7" customWidth="1"/>
    <col min="13831" max="13831" width="15" style="7" customWidth="1"/>
    <col min="13832" max="13832" width="17.5703125" style="7" customWidth="1"/>
    <col min="13833" max="13833" width="16.28515625" style="7" customWidth="1"/>
    <col min="13834" max="13835" width="15" style="7" customWidth="1"/>
    <col min="13836" max="13836" width="17.5703125" style="7" customWidth="1"/>
    <col min="13837" max="13837" width="20.140625" style="7" customWidth="1"/>
    <col min="13838" max="13838" width="16.28515625" style="7" customWidth="1"/>
    <col min="13839" max="13839" width="25.28515625" style="7" customWidth="1"/>
    <col min="13840" max="13840" width="18.85546875" style="7" customWidth="1"/>
    <col min="13841" max="13843" width="20.140625" style="7" customWidth="1"/>
    <col min="13844" max="13844" width="39.42578125" style="7" customWidth="1"/>
    <col min="13845" max="13845" width="25.28515625" style="7" customWidth="1"/>
    <col min="13846" max="14011" width="20.140625" style="7" customWidth="1"/>
    <col min="14012" max="14050" width="12.42578125" style="7" customWidth="1"/>
    <col min="14051" max="14051" width="20.140625" style="7" customWidth="1"/>
    <col min="14052" max="14052" width="21.42578125" style="7" customWidth="1"/>
    <col min="14053" max="14053" width="22.7109375" style="7" customWidth="1"/>
    <col min="14054" max="14054" width="13.7109375" style="7" customWidth="1"/>
    <col min="14055" max="14055" width="15" style="7" customWidth="1"/>
    <col min="14056" max="14057" width="17.5703125" style="7" customWidth="1"/>
    <col min="14058" max="14058" width="26.5703125" style="7" customWidth="1"/>
    <col min="14059" max="14059" width="16.28515625" style="7" customWidth="1"/>
    <col min="14060" max="14060" width="15" style="7" customWidth="1"/>
    <col min="14061" max="14062" width="12.42578125" style="7" customWidth="1"/>
    <col min="14063" max="14064" width="17.5703125" style="7" customWidth="1"/>
    <col min="14065" max="14065" width="7.28515625" style="7" customWidth="1"/>
    <col min="14066" max="14066" width="21.42578125" style="7" customWidth="1"/>
    <col min="14067" max="14068" width="16.28515625" style="7" customWidth="1"/>
    <col min="14069" max="14069" width="20.140625" style="7" customWidth="1"/>
    <col min="14070" max="14070" width="24" style="7" customWidth="1"/>
    <col min="14071" max="14071" width="18.85546875" style="7" customWidth="1"/>
    <col min="14072" max="14072" width="15" style="7" customWidth="1"/>
    <col min="14073" max="14073" width="20.140625" style="7" customWidth="1"/>
    <col min="14074" max="14074" width="16.28515625" style="7" customWidth="1"/>
    <col min="14075" max="14075" width="6" style="7" customWidth="1"/>
    <col min="14076" max="14076" width="12.42578125" style="7" customWidth="1"/>
    <col min="14077" max="14079" width="15" style="7" customWidth="1"/>
    <col min="14080" max="14080" width="7.28515625" style="7" customWidth="1"/>
    <col min="14081" max="14081" width="11.140625" style="7" customWidth="1"/>
    <col min="14082" max="14082" width="15" style="7" customWidth="1"/>
    <col min="14083" max="14083" width="18.85546875" style="7" customWidth="1"/>
    <col min="14084" max="14084" width="16.28515625" style="7" customWidth="1"/>
    <col min="14085" max="14085" width="25.28515625" style="7" customWidth="1"/>
    <col min="14086" max="14086" width="20.140625" style="7" customWidth="1"/>
    <col min="14087" max="14087" width="15" style="7" customWidth="1"/>
    <col min="14088" max="14088" width="17.5703125" style="7" customWidth="1"/>
    <col min="14089" max="14089" width="16.28515625" style="7" customWidth="1"/>
    <col min="14090" max="14091" width="15" style="7" customWidth="1"/>
    <col min="14092" max="14092" width="17.5703125" style="7" customWidth="1"/>
    <col min="14093" max="14093" width="20.140625" style="7" customWidth="1"/>
    <col min="14094" max="14094" width="16.28515625" style="7" customWidth="1"/>
    <col min="14095" max="14095" width="25.28515625" style="7" customWidth="1"/>
    <col min="14096" max="14096" width="18.85546875" style="7" customWidth="1"/>
    <col min="14097" max="14099" width="20.140625" style="7" customWidth="1"/>
    <col min="14100" max="14100" width="39.42578125" style="7" customWidth="1"/>
    <col min="14101" max="14101" width="25.28515625" style="7" customWidth="1"/>
    <col min="14102" max="14267" width="20.140625" style="7" customWidth="1"/>
    <col min="14268" max="14306" width="12.42578125" style="7" customWidth="1"/>
    <col min="14307" max="14307" width="20.140625" style="7" customWidth="1"/>
    <col min="14308" max="14308" width="21.42578125" style="7" customWidth="1"/>
    <col min="14309" max="14309" width="22.7109375" style="7" customWidth="1"/>
    <col min="14310" max="14310" width="13.7109375" style="7" customWidth="1"/>
    <col min="14311" max="14311" width="15" style="7" customWidth="1"/>
    <col min="14312" max="14313" width="17.5703125" style="7" customWidth="1"/>
    <col min="14314" max="14314" width="26.5703125" style="7" customWidth="1"/>
    <col min="14315" max="14315" width="16.28515625" style="7" customWidth="1"/>
    <col min="14316" max="14316" width="15" style="7" customWidth="1"/>
    <col min="14317" max="14318" width="12.42578125" style="7" customWidth="1"/>
    <col min="14319" max="14320" width="17.5703125" style="7" customWidth="1"/>
    <col min="14321" max="14321" width="7.28515625" style="7" customWidth="1"/>
    <col min="14322" max="14322" width="21.42578125" style="7" customWidth="1"/>
    <col min="14323" max="14324" width="16.28515625" style="7" customWidth="1"/>
    <col min="14325" max="14325" width="20.140625" style="7" customWidth="1"/>
    <col min="14326" max="14326" width="24" style="7" customWidth="1"/>
    <col min="14327" max="14327" width="18.85546875" style="7" customWidth="1"/>
    <col min="14328" max="14328" width="15" style="7" customWidth="1"/>
    <col min="14329" max="14329" width="20.140625" style="7" customWidth="1"/>
    <col min="14330" max="14330" width="16.28515625" style="7" customWidth="1"/>
    <col min="14331" max="14331" width="6" style="7" customWidth="1"/>
    <col min="14332" max="14332" width="12.42578125" style="7" customWidth="1"/>
    <col min="14333" max="14335" width="15" style="7" customWidth="1"/>
    <col min="14336" max="14336" width="7.28515625" style="7" customWidth="1"/>
    <col min="14337" max="14337" width="11.140625" style="7" customWidth="1"/>
    <col min="14338" max="14338" width="15" style="7" customWidth="1"/>
    <col min="14339" max="14339" width="18.85546875" style="7" customWidth="1"/>
    <col min="14340" max="14340" width="16.28515625" style="7" customWidth="1"/>
    <col min="14341" max="14341" width="25.28515625" style="7" customWidth="1"/>
    <col min="14342" max="14342" width="20.140625" style="7" customWidth="1"/>
    <col min="14343" max="14343" width="15" style="7" customWidth="1"/>
    <col min="14344" max="14344" width="17.5703125" style="7" customWidth="1"/>
    <col min="14345" max="14345" width="16.28515625" style="7" customWidth="1"/>
    <col min="14346" max="14347" width="15" style="7" customWidth="1"/>
    <col min="14348" max="14348" width="17.5703125" style="7" customWidth="1"/>
    <col min="14349" max="14349" width="20.140625" style="7" customWidth="1"/>
    <col min="14350" max="14350" width="16.28515625" style="7" customWidth="1"/>
    <col min="14351" max="14351" width="25.28515625" style="7" customWidth="1"/>
    <col min="14352" max="14352" width="18.85546875" style="7" customWidth="1"/>
    <col min="14353" max="14355" width="20.140625" style="7" customWidth="1"/>
    <col min="14356" max="14356" width="39.42578125" style="7" customWidth="1"/>
    <col min="14357" max="14357" width="25.28515625" style="7" customWidth="1"/>
    <col min="14358" max="14523" width="20.140625" style="7" customWidth="1"/>
    <col min="14524" max="14562" width="12.42578125" style="7" customWidth="1"/>
    <col min="14563" max="14563" width="20.140625" style="7" customWidth="1"/>
    <col min="14564" max="14564" width="21.42578125" style="7" customWidth="1"/>
    <col min="14565" max="14565" width="22.7109375" style="7" customWidth="1"/>
    <col min="14566" max="14566" width="13.7109375" style="7" customWidth="1"/>
    <col min="14567" max="14567" width="15" style="7" customWidth="1"/>
    <col min="14568" max="14569" width="17.5703125" style="7" customWidth="1"/>
    <col min="14570" max="14570" width="26.5703125" style="7" customWidth="1"/>
    <col min="14571" max="14571" width="16.28515625" style="7" customWidth="1"/>
    <col min="14572" max="14572" width="15" style="7" customWidth="1"/>
    <col min="14573" max="14574" width="12.42578125" style="7" customWidth="1"/>
    <col min="14575" max="14576" width="17.5703125" style="7" customWidth="1"/>
    <col min="14577" max="14577" width="7.28515625" style="7" customWidth="1"/>
    <col min="14578" max="14578" width="21.42578125" style="7" customWidth="1"/>
    <col min="14579" max="14580" width="16.28515625" style="7" customWidth="1"/>
    <col min="14581" max="14581" width="20.140625" style="7" customWidth="1"/>
    <col min="14582" max="14582" width="24" style="7" customWidth="1"/>
    <col min="14583" max="14583" width="18.85546875" style="7" customWidth="1"/>
    <col min="14584" max="14584" width="15" style="7" customWidth="1"/>
    <col min="14585" max="14585" width="20.140625" style="7" customWidth="1"/>
    <col min="14586" max="14586" width="16.28515625" style="7" customWidth="1"/>
    <col min="14587" max="14587" width="6" style="7" customWidth="1"/>
    <col min="14588" max="14588" width="12.42578125" style="7" customWidth="1"/>
    <col min="14589" max="14591" width="15" style="7" customWidth="1"/>
    <col min="14592" max="14592" width="7.28515625" style="7" customWidth="1"/>
    <col min="14593" max="14593" width="11.140625" style="7" customWidth="1"/>
    <col min="14594" max="14594" width="15" style="7" customWidth="1"/>
    <col min="14595" max="14595" width="18.85546875" style="7" customWidth="1"/>
    <col min="14596" max="14596" width="16.28515625" style="7" customWidth="1"/>
    <col min="14597" max="14597" width="25.28515625" style="7" customWidth="1"/>
    <col min="14598" max="14598" width="20.140625" style="7" customWidth="1"/>
    <col min="14599" max="14599" width="15" style="7" customWidth="1"/>
    <col min="14600" max="14600" width="17.5703125" style="7" customWidth="1"/>
    <col min="14601" max="14601" width="16.28515625" style="7" customWidth="1"/>
    <col min="14602" max="14603" width="15" style="7" customWidth="1"/>
    <col min="14604" max="14604" width="17.5703125" style="7" customWidth="1"/>
    <col min="14605" max="14605" width="20.140625" style="7" customWidth="1"/>
    <col min="14606" max="14606" width="16.28515625" style="7" customWidth="1"/>
    <col min="14607" max="14607" width="25.28515625" style="7" customWidth="1"/>
    <col min="14608" max="14608" width="18.85546875" style="7" customWidth="1"/>
    <col min="14609" max="14611" width="20.140625" style="7" customWidth="1"/>
    <col min="14612" max="14612" width="39.42578125" style="7" customWidth="1"/>
    <col min="14613" max="14613" width="25.28515625" style="7" customWidth="1"/>
    <col min="14614" max="14779" width="20.140625" style="7" customWidth="1"/>
    <col min="14780" max="14818" width="12.42578125" style="7" customWidth="1"/>
    <col min="14819" max="14819" width="20.140625" style="7" customWidth="1"/>
    <col min="14820" max="14820" width="21.42578125" style="7" customWidth="1"/>
    <col min="14821" max="14821" width="22.7109375" style="7" customWidth="1"/>
    <col min="14822" max="14822" width="13.7109375" style="7" customWidth="1"/>
    <col min="14823" max="14823" width="15" style="7" customWidth="1"/>
    <col min="14824" max="14825" width="17.5703125" style="7" customWidth="1"/>
    <col min="14826" max="14826" width="26.5703125" style="7" customWidth="1"/>
    <col min="14827" max="14827" width="16.28515625" style="7" customWidth="1"/>
    <col min="14828" max="14828" width="15" style="7" customWidth="1"/>
    <col min="14829" max="14830" width="12.42578125" style="7" customWidth="1"/>
    <col min="14831" max="14832" width="17.5703125" style="7" customWidth="1"/>
    <col min="14833" max="14833" width="7.28515625" style="7" customWidth="1"/>
    <col min="14834" max="14834" width="21.42578125" style="7" customWidth="1"/>
    <col min="14835" max="14836" width="16.28515625" style="7" customWidth="1"/>
    <col min="14837" max="14837" width="20.140625" style="7" customWidth="1"/>
    <col min="14838" max="14838" width="24" style="7" customWidth="1"/>
    <col min="14839" max="14839" width="18.85546875" style="7" customWidth="1"/>
    <col min="14840" max="14840" width="15" style="7" customWidth="1"/>
    <col min="14841" max="14841" width="20.140625" style="7" customWidth="1"/>
    <col min="14842" max="14842" width="16.28515625" style="7" customWidth="1"/>
    <col min="14843" max="14843" width="6" style="7" customWidth="1"/>
    <col min="14844" max="14844" width="12.42578125" style="7" customWidth="1"/>
    <col min="14845" max="14847" width="15" style="7" customWidth="1"/>
    <col min="14848" max="14848" width="7.28515625" style="7" customWidth="1"/>
    <col min="14849" max="14849" width="11.140625" style="7" customWidth="1"/>
    <col min="14850" max="14850" width="15" style="7" customWidth="1"/>
    <col min="14851" max="14851" width="18.85546875" style="7" customWidth="1"/>
    <col min="14852" max="14852" width="16.28515625" style="7" customWidth="1"/>
    <col min="14853" max="14853" width="25.28515625" style="7" customWidth="1"/>
    <col min="14854" max="14854" width="20.140625" style="7" customWidth="1"/>
    <col min="14855" max="14855" width="15" style="7" customWidth="1"/>
    <col min="14856" max="14856" width="17.5703125" style="7" customWidth="1"/>
    <col min="14857" max="14857" width="16.28515625" style="7" customWidth="1"/>
    <col min="14858" max="14859" width="15" style="7" customWidth="1"/>
    <col min="14860" max="14860" width="17.5703125" style="7" customWidth="1"/>
    <col min="14861" max="14861" width="20.140625" style="7" customWidth="1"/>
    <col min="14862" max="14862" width="16.28515625" style="7" customWidth="1"/>
    <col min="14863" max="14863" width="25.28515625" style="7" customWidth="1"/>
    <col min="14864" max="14864" width="18.85546875" style="7" customWidth="1"/>
    <col min="14865" max="14867" width="20.140625" style="7" customWidth="1"/>
    <col min="14868" max="14868" width="39.42578125" style="7" customWidth="1"/>
    <col min="14869" max="14869" width="25.28515625" style="7" customWidth="1"/>
    <col min="14870" max="15035" width="20.140625" style="7" customWidth="1"/>
    <col min="15036" max="15074" width="12.42578125" style="7" customWidth="1"/>
    <col min="15075" max="15075" width="20.140625" style="7" customWidth="1"/>
    <col min="15076" max="15076" width="21.42578125" style="7" customWidth="1"/>
    <col min="15077" max="15077" width="22.7109375" style="7" customWidth="1"/>
    <col min="15078" max="15078" width="13.7109375" style="7" customWidth="1"/>
    <col min="15079" max="15079" width="15" style="7" customWidth="1"/>
    <col min="15080" max="15081" width="17.5703125" style="7" customWidth="1"/>
    <col min="15082" max="15082" width="26.5703125" style="7" customWidth="1"/>
    <col min="15083" max="15083" width="16.28515625" style="7" customWidth="1"/>
    <col min="15084" max="15084" width="15" style="7" customWidth="1"/>
    <col min="15085" max="15086" width="12.42578125" style="7" customWidth="1"/>
    <col min="15087" max="15088" width="17.5703125" style="7" customWidth="1"/>
    <col min="15089" max="15089" width="7.28515625" style="7" customWidth="1"/>
    <col min="15090" max="15090" width="21.42578125" style="7" customWidth="1"/>
    <col min="15091" max="15092" width="16.28515625" style="7" customWidth="1"/>
    <col min="15093" max="15093" width="20.140625" style="7" customWidth="1"/>
    <col min="15094" max="15094" width="24" style="7" customWidth="1"/>
    <col min="15095" max="15095" width="18.85546875" style="7" customWidth="1"/>
    <col min="15096" max="15096" width="15" style="7" customWidth="1"/>
    <col min="15097" max="15097" width="20.140625" style="7" customWidth="1"/>
    <col min="15098" max="15098" width="16.28515625" style="7" customWidth="1"/>
    <col min="15099" max="15099" width="6" style="7" customWidth="1"/>
    <col min="15100" max="15100" width="12.42578125" style="7" customWidth="1"/>
    <col min="15101" max="15103" width="15" style="7" customWidth="1"/>
    <col min="15104" max="15104" width="7.28515625" style="7" customWidth="1"/>
    <col min="15105" max="15105" width="11.140625" style="7" customWidth="1"/>
    <col min="15106" max="15106" width="15" style="7" customWidth="1"/>
    <col min="15107" max="15107" width="18.85546875" style="7" customWidth="1"/>
    <col min="15108" max="15108" width="16.28515625" style="7" customWidth="1"/>
    <col min="15109" max="15109" width="25.28515625" style="7" customWidth="1"/>
    <col min="15110" max="15110" width="20.140625" style="7" customWidth="1"/>
    <col min="15111" max="15111" width="15" style="7" customWidth="1"/>
    <col min="15112" max="15112" width="17.5703125" style="7" customWidth="1"/>
    <col min="15113" max="15113" width="16.28515625" style="7" customWidth="1"/>
    <col min="15114" max="15115" width="15" style="7" customWidth="1"/>
    <col min="15116" max="15116" width="17.5703125" style="7" customWidth="1"/>
    <col min="15117" max="15117" width="20.140625" style="7" customWidth="1"/>
    <col min="15118" max="15118" width="16.28515625" style="7" customWidth="1"/>
    <col min="15119" max="15119" width="25.28515625" style="7" customWidth="1"/>
    <col min="15120" max="15120" width="18.85546875" style="7" customWidth="1"/>
    <col min="15121" max="15123" width="20.140625" style="7" customWidth="1"/>
    <col min="15124" max="15124" width="39.42578125" style="7" customWidth="1"/>
    <col min="15125" max="15125" width="25.28515625" style="7" customWidth="1"/>
    <col min="15126" max="15291" width="20.140625" style="7" customWidth="1"/>
    <col min="15292" max="15330" width="12.42578125" style="7" customWidth="1"/>
    <col min="15331" max="15331" width="20.140625" style="7" customWidth="1"/>
    <col min="15332" max="15332" width="21.42578125" style="7" customWidth="1"/>
    <col min="15333" max="15333" width="22.7109375" style="7" customWidth="1"/>
    <col min="15334" max="15334" width="13.7109375" style="7" customWidth="1"/>
    <col min="15335" max="15335" width="15" style="7" customWidth="1"/>
    <col min="15336" max="15337" width="17.5703125" style="7" customWidth="1"/>
    <col min="15338" max="15338" width="26.5703125" style="7" customWidth="1"/>
    <col min="15339" max="15339" width="16.28515625" style="7" customWidth="1"/>
    <col min="15340" max="15340" width="15" style="7" customWidth="1"/>
    <col min="15341" max="15342" width="12.42578125" style="7" customWidth="1"/>
    <col min="15343" max="15344" width="17.5703125" style="7" customWidth="1"/>
    <col min="15345" max="15345" width="7.28515625" style="7" customWidth="1"/>
    <col min="15346" max="15346" width="21.42578125" style="7" customWidth="1"/>
    <col min="15347" max="15348" width="16.28515625" style="7" customWidth="1"/>
    <col min="15349" max="15349" width="20.140625" style="7" customWidth="1"/>
    <col min="15350" max="15350" width="24" style="7" customWidth="1"/>
    <col min="15351" max="15351" width="18.85546875" style="7" customWidth="1"/>
    <col min="15352" max="15352" width="15" style="7" customWidth="1"/>
    <col min="15353" max="15353" width="20.140625" style="7" customWidth="1"/>
    <col min="15354" max="15354" width="16.28515625" style="7" customWidth="1"/>
    <col min="15355" max="15355" width="6" style="7" customWidth="1"/>
    <col min="15356" max="15356" width="12.42578125" style="7" customWidth="1"/>
    <col min="15357" max="15359" width="15" style="7" customWidth="1"/>
    <col min="15360" max="15360" width="7.28515625" style="7" customWidth="1"/>
    <col min="15361" max="15361" width="11.140625" style="7" customWidth="1"/>
    <col min="15362" max="15362" width="15" style="7" customWidth="1"/>
    <col min="15363" max="15363" width="18.85546875" style="7" customWidth="1"/>
    <col min="15364" max="15364" width="16.28515625" style="7" customWidth="1"/>
    <col min="15365" max="15365" width="25.28515625" style="7" customWidth="1"/>
    <col min="15366" max="15366" width="20.140625" style="7" customWidth="1"/>
    <col min="15367" max="15367" width="15" style="7" customWidth="1"/>
    <col min="15368" max="15368" width="17.5703125" style="7" customWidth="1"/>
    <col min="15369" max="15369" width="16.28515625" style="7" customWidth="1"/>
    <col min="15370" max="15371" width="15" style="7" customWidth="1"/>
    <col min="15372" max="15372" width="17.5703125" style="7" customWidth="1"/>
    <col min="15373" max="15373" width="20.140625" style="7" customWidth="1"/>
    <col min="15374" max="15374" width="16.28515625" style="7" customWidth="1"/>
    <col min="15375" max="15375" width="25.28515625" style="7" customWidth="1"/>
    <col min="15376" max="15376" width="18.85546875" style="7" customWidth="1"/>
    <col min="15377" max="15379" width="20.140625" style="7" customWidth="1"/>
    <col min="15380" max="15380" width="39.42578125" style="7" customWidth="1"/>
    <col min="15381" max="15381" width="25.28515625" style="7" customWidth="1"/>
    <col min="15382" max="15547" width="20.140625" style="7" customWidth="1"/>
    <col min="15548" max="15586" width="12.42578125" style="7" customWidth="1"/>
    <col min="15587" max="15587" width="20.140625" style="7" customWidth="1"/>
    <col min="15588" max="15588" width="21.42578125" style="7" customWidth="1"/>
    <col min="15589" max="15589" width="22.7109375" style="7" customWidth="1"/>
    <col min="15590" max="15590" width="13.7109375" style="7" customWidth="1"/>
    <col min="15591" max="15591" width="15" style="7" customWidth="1"/>
    <col min="15592" max="15593" width="17.5703125" style="7" customWidth="1"/>
    <col min="15594" max="15594" width="26.5703125" style="7" customWidth="1"/>
    <col min="15595" max="15595" width="16.28515625" style="7" customWidth="1"/>
    <col min="15596" max="15596" width="15" style="7" customWidth="1"/>
    <col min="15597" max="15598" width="12.42578125" style="7" customWidth="1"/>
    <col min="15599" max="15600" width="17.5703125" style="7" customWidth="1"/>
    <col min="15601" max="15601" width="7.28515625" style="7" customWidth="1"/>
    <col min="15602" max="15602" width="21.42578125" style="7" customWidth="1"/>
    <col min="15603" max="15604" width="16.28515625" style="7" customWidth="1"/>
    <col min="15605" max="15605" width="20.140625" style="7" customWidth="1"/>
    <col min="15606" max="15606" width="24" style="7" customWidth="1"/>
    <col min="15607" max="15607" width="18.85546875" style="7" customWidth="1"/>
    <col min="15608" max="15608" width="15" style="7" customWidth="1"/>
    <col min="15609" max="15609" width="20.140625" style="7" customWidth="1"/>
    <col min="15610" max="15610" width="16.28515625" style="7" customWidth="1"/>
    <col min="15611" max="15611" width="6" style="7" customWidth="1"/>
    <col min="15612" max="15612" width="12.42578125" style="7" customWidth="1"/>
    <col min="15613" max="15615" width="15" style="7" customWidth="1"/>
    <col min="15616" max="15616" width="7.28515625" style="7" customWidth="1"/>
    <col min="15617" max="15617" width="11.140625" style="7" customWidth="1"/>
    <col min="15618" max="15618" width="15" style="7" customWidth="1"/>
    <col min="15619" max="15619" width="18.85546875" style="7" customWidth="1"/>
    <col min="15620" max="15620" width="16.28515625" style="7" customWidth="1"/>
    <col min="15621" max="15621" width="25.28515625" style="7" customWidth="1"/>
    <col min="15622" max="15622" width="20.140625" style="7" customWidth="1"/>
    <col min="15623" max="15623" width="15" style="7" customWidth="1"/>
    <col min="15624" max="15624" width="17.5703125" style="7" customWidth="1"/>
    <col min="15625" max="15625" width="16.28515625" style="7" customWidth="1"/>
    <col min="15626" max="15627" width="15" style="7" customWidth="1"/>
    <col min="15628" max="15628" width="17.5703125" style="7" customWidth="1"/>
    <col min="15629" max="15629" width="20.140625" style="7" customWidth="1"/>
    <col min="15630" max="15630" width="16.28515625" style="7" customWidth="1"/>
    <col min="15631" max="15631" width="25.28515625" style="7" customWidth="1"/>
    <col min="15632" max="15632" width="18.85546875" style="7" customWidth="1"/>
    <col min="15633" max="15635" width="20.140625" style="7" customWidth="1"/>
    <col min="15636" max="15636" width="39.42578125" style="7" customWidth="1"/>
    <col min="15637" max="15637" width="25.28515625" style="7" customWidth="1"/>
    <col min="15638" max="15803" width="20.140625" style="7" customWidth="1"/>
    <col min="15804" max="15842" width="12.42578125" style="7" customWidth="1"/>
    <col min="15843" max="15843" width="20.140625" style="7" customWidth="1"/>
    <col min="15844" max="15844" width="21.42578125" style="7" customWidth="1"/>
    <col min="15845" max="15845" width="22.7109375" style="7" customWidth="1"/>
    <col min="15846" max="15846" width="13.7109375" style="7" customWidth="1"/>
    <col min="15847" max="15847" width="15" style="7" customWidth="1"/>
    <col min="15848" max="15849" width="17.5703125" style="7" customWidth="1"/>
    <col min="15850" max="15850" width="26.5703125" style="7" customWidth="1"/>
    <col min="15851" max="15851" width="16.28515625" style="7" customWidth="1"/>
    <col min="15852" max="15852" width="15" style="7" customWidth="1"/>
    <col min="15853" max="15854" width="12.42578125" style="7" customWidth="1"/>
    <col min="15855" max="15856" width="17.5703125" style="7" customWidth="1"/>
    <col min="15857" max="15857" width="7.28515625" style="7" customWidth="1"/>
    <col min="15858" max="15858" width="21.42578125" style="7" customWidth="1"/>
    <col min="15859" max="15860" width="16.28515625" style="7" customWidth="1"/>
    <col min="15861" max="15861" width="20.140625" style="7" customWidth="1"/>
    <col min="15862" max="15862" width="24" style="7" customWidth="1"/>
    <col min="15863" max="15863" width="18.85546875" style="7" customWidth="1"/>
    <col min="15864" max="15864" width="15" style="7" customWidth="1"/>
    <col min="15865" max="15865" width="20.140625" style="7" customWidth="1"/>
    <col min="15866" max="15866" width="16.28515625" style="7" customWidth="1"/>
    <col min="15867" max="15867" width="6" style="7" customWidth="1"/>
    <col min="15868" max="15868" width="12.42578125" style="7" customWidth="1"/>
    <col min="15869" max="15871" width="15" style="7" customWidth="1"/>
    <col min="15872" max="15872" width="7.28515625" style="7" customWidth="1"/>
    <col min="15873" max="15873" width="11.140625" style="7" customWidth="1"/>
    <col min="15874" max="15874" width="15" style="7" customWidth="1"/>
    <col min="15875" max="15875" width="18.85546875" style="7" customWidth="1"/>
    <col min="15876" max="15876" width="16.28515625" style="7" customWidth="1"/>
    <col min="15877" max="15877" width="25.28515625" style="7" customWidth="1"/>
    <col min="15878" max="15878" width="20.140625" style="7" customWidth="1"/>
    <col min="15879" max="15879" width="15" style="7" customWidth="1"/>
    <col min="15880" max="15880" width="17.5703125" style="7" customWidth="1"/>
    <col min="15881" max="15881" width="16.28515625" style="7" customWidth="1"/>
    <col min="15882" max="15883" width="15" style="7" customWidth="1"/>
    <col min="15884" max="15884" width="17.5703125" style="7" customWidth="1"/>
    <col min="15885" max="15885" width="20.140625" style="7" customWidth="1"/>
    <col min="15886" max="15886" width="16.28515625" style="7" customWidth="1"/>
    <col min="15887" max="15887" width="25.28515625" style="7" customWidth="1"/>
    <col min="15888" max="15888" width="18.85546875" style="7" customWidth="1"/>
    <col min="15889" max="15891" width="20.140625" style="7" customWidth="1"/>
    <col min="15892" max="15892" width="39.42578125" style="7" customWidth="1"/>
    <col min="15893" max="15893" width="25.28515625" style="7" customWidth="1"/>
    <col min="15894" max="16059" width="20.140625" style="7" customWidth="1"/>
    <col min="16060" max="16098" width="12.42578125" style="7" customWidth="1"/>
    <col min="16099" max="16099" width="20.140625" style="7" customWidth="1"/>
    <col min="16100" max="16100" width="21.42578125" style="7" customWidth="1"/>
    <col min="16101" max="16101" width="22.7109375" style="7" customWidth="1"/>
    <col min="16102" max="16102" width="13.7109375" style="7" customWidth="1"/>
    <col min="16103" max="16103" width="15" style="7" customWidth="1"/>
    <col min="16104" max="16105" width="17.5703125" style="7" customWidth="1"/>
    <col min="16106" max="16106" width="26.5703125" style="7" customWidth="1"/>
    <col min="16107" max="16107" width="16.28515625" style="7" customWidth="1"/>
    <col min="16108" max="16108" width="15" style="7" customWidth="1"/>
    <col min="16109" max="16110" width="12.42578125" style="7" customWidth="1"/>
    <col min="16111" max="16112" width="17.5703125" style="7" customWidth="1"/>
    <col min="16113" max="16113" width="7.28515625" style="7" customWidth="1"/>
    <col min="16114" max="16114" width="21.42578125" style="7" customWidth="1"/>
    <col min="16115" max="16116" width="16.28515625" style="7" customWidth="1"/>
    <col min="16117" max="16117" width="20.140625" style="7" customWidth="1"/>
    <col min="16118" max="16118" width="24" style="7" customWidth="1"/>
    <col min="16119" max="16119" width="18.85546875" style="7" customWidth="1"/>
    <col min="16120" max="16120" width="15" style="7" customWidth="1"/>
    <col min="16121" max="16121" width="20.140625" style="7" customWidth="1"/>
    <col min="16122" max="16122" width="16.28515625" style="7" customWidth="1"/>
    <col min="16123" max="16123" width="6" style="7" customWidth="1"/>
    <col min="16124" max="16124" width="12.42578125" style="7" customWidth="1"/>
    <col min="16125" max="16127" width="15" style="7" customWidth="1"/>
    <col min="16128" max="16128" width="7.28515625" style="7" customWidth="1"/>
    <col min="16129" max="16129" width="11.140625" style="7" customWidth="1"/>
    <col min="16130" max="16130" width="15" style="7" customWidth="1"/>
    <col min="16131" max="16131" width="18.85546875" style="7" customWidth="1"/>
    <col min="16132" max="16132" width="16.28515625" style="7" customWidth="1"/>
    <col min="16133" max="16133" width="25.28515625" style="7" customWidth="1"/>
    <col min="16134" max="16134" width="20.140625" style="7" customWidth="1"/>
    <col min="16135" max="16135" width="15" style="7" customWidth="1"/>
    <col min="16136" max="16136" width="17.5703125" style="7" customWidth="1"/>
    <col min="16137" max="16137" width="16.28515625" style="7" customWidth="1"/>
    <col min="16138" max="16139" width="15" style="7" customWidth="1"/>
    <col min="16140" max="16140" width="17.5703125" style="7" customWidth="1"/>
    <col min="16141" max="16141" width="20.140625" style="7" customWidth="1"/>
    <col min="16142" max="16142" width="16.28515625" style="7" customWidth="1"/>
    <col min="16143" max="16143" width="25.28515625" style="7" customWidth="1"/>
    <col min="16144" max="16144" width="18.85546875" style="7" customWidth="1"/>
    <col min="16145" max="16147" width="20.140625" style="7" customWidth="1"/>
    <col min="16148" max="16148" width="39.42578125" style="7" customWidth="1"/>
    <col min="16149" max="16149" width="25.28515625" style="7" customWidth="1"/>
    <col min="16150" max="16315" width="20.140625" style="7" customWidth="1"/>
    <col min="16316" max="16384" width="12.42578125" style="7" customWidth="1"/>
  </cols>
  <sheetData>
    <row r="1" spans="1:226" s="48" customFormat="1" x14ac:dyDescent="0.15">
      <c r="A1" s="96" t="s">
        <v>98</v>
      </c>
      <c r="B1" s="39">
        <f ca="1">WORKDAY(TODAY(),1,$V$52:$V$436)</f>
        <v>43727</v>
      </c>
      <c r="C1" s="40"/>
      <c r="D1" s="41"/>
      <c r="E1" s="41"/>
      <c r="F1" s="41"/>
      <c r="G1" s="41"/>
      <c r="H1" s="42"/>
      <c r="I1" s="41"/>
      <c r="J1" s="41"/>
      <c r="K1" s="41"/>
      <c r="L1" s="41"/>
      <c r="M1" s="41"/>
      <c r="N1" s="41"/>
      <c r="O1" s="43"/>
      <c r="P1" s="41"/>
      <c r="Q1" s="40"/>
      <c r="R1" s="44"/>
      <c r="S1" s="45"/>
      <c r="T1" s="41"/>
      <c r="U1" s="41"/>
      <c r="V1" s="46" t="s">
        <v>0</v>
      </c>
      <c r="W1" s="41"/>
      <c r="X1" s="41"/>
      <c r="Y1" s="46" t="s">
        <v>1</v>
      </c>
      <c r="Z1" s="41"/>
      <c r="AA1" s="41"/>
      <c r="AB1" s="46" t="s">
        <v>2</v>
      </c>
      <c r="AC1" s="41"/>
      <c r="AD1" s="41"/>
      <c r="AE1" s="44"/>
      <c r="AF1" s="41"/>
      <c r="AG1" s="42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38"/>
      <c r="GJ1" s="38"/>
      <c r="GK1" s="38"/>
      <c r="GL1" s="38"/>
      <c r="GM1" s="38"/>
      <c r="GN1" s="38"/>
      <c r="GO1" s="38"/>
      <c r="GP1" s="38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</row>
    <row r="2" spans="1:226" s="48" customFormat="1" x14ac:dyDescent="0.15">
      <c r="A2" s="39"/>
      <c r="B2" s="46" t="s">
        <v>94</v>
      </c>
      <c r="C2" s="49"/>
      <c r="D2" s="38"/>
      <c r="E2" s="50"/>
      <c r="F2" s="51"/>
      <c r="G2" s="51"/>
      <c r="H2" s="52"/>
      <c r="I2" s="53"/>
      <c r="J2" s="53"/>
      <c r="K2" s="38"/>
      <c r="L2" s="38"/>
      <c r="M2" s="38"/>
      <c r="N2" s="38"/>
      <c r="O2" s="54"/>
      <c r="P2" s="38"/>
      <c r="Q2" s="49"/>
      <c r="R2" s="44"/>
      <c r="S2" s="45"/>
      <c r="T2" s="55"/>
      <c r="U2" s="55"/>
      <c r="V2" s="56">
        <f>A2</f>
        <v>0</v>
      </c>
      <c r="W2" s="55"/>
      <c r="X2" s="57"/>
      <c r="Y2" s="55"/>
      <c r="Z2" s="55"/>
      <c r="AA2" s="57"/>
      <c r="AB2" s="57"/>
      <c r="AC2" s="57"/>
      <c r="AD2" s="55"/>
      <c r="AE2" s="58"/>
      <c r="AF2" s="55"/>
      <c r="AG2" s="5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</row>
    <row r="3" spans="1:226" s="48" customFormat="1" x14ac:dyDescent="0.15">
      <c r="A3" s="97"/>
      <c r="B3" s="59" t="s">
        <v>95</v>
      </c>
      <c r="C3" s="49"/>
      <c r="D3" s="38"/>
      <c r="E3" s="50"/>
      <c r="F3" s="51"/>
      <c r="G3" s="51"/>
      <c r="H3" s="51"/>
      <c r="I3" s="53"/>
      <c r="J3" s="53"/>
      <c r="K3" s="38"/>
      <c r="L3" s="38"/>
      <c r="M3" s="38"/>
      <c r="N3" s="38"/>
      <c r="O3" s="54"/>
      <c r="P3" s="38"/>
      <c r="Q3" s="49"/>
      <c r="R3" s="44"/>
      <c r="S3" s="45"/>
      <c r="T3" s="55"/>
      <c r="U3" s="55"/>
      <c r="V3" s="56">
        <f>A3</f>
        <v>0</v>
      </c>
      <c r="W3" s="55"/>
      <c r="X3" s="57"/>
      <c r="Y3" s="55"/>
      <c r="Z3" s="55"/>
      <c r="AA3" s="57"/>
      <c r="AB3" s="57"/>
      <c r="AC3" s="57"/>
      <c r="AD3" s="55"/>
      <c r="AE3" s="58"/>
      <c r="AF3" s="55"/>
      <c r="AG3" s="55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</row>
    <row r="4" spans="1:226" s="48" customFormat="1" x14ac:dyDescent="0.15">
      <c r="A4" s="137" t="str">
        <f ca="1">IF(VLOOKUP($B$1,$A$12:$T$377,15)&gt;0,"Sim","não")</f>
        <v>não</v>
      </c>
      <c r="B4" s="38"/>
      <c r="C4" s="49"/>
      <c r="D4" s="38"/>
      <c r="E4" s="50"/>
      <c r="F4" s="51"/>
      <c r="G4" s="51"/>
      <c r="H4" s="51"/>
      <c r="I4" s="53"/>
      <c r="J4" s="53"/>
      <c r="K4" s="38"/>
      <c r="L4" s="38"/>
      <c r="M4" s="38"/>
      <c r="N4" s="38"/>
      <c r="O4" s="54"/>
      <c r="P4" s="38"/>
      <c r="Q4" s="49"/>
      <c r="R4" s="44"/>
      <c r="S4" s="45"/>
      <c r="T4" s="55"/>
      <c r="U4" s="55"/>
      <c r="V4" s="55"/>
      <c r="W4" s="55"/>
      <c r="X4" s="57"/>
      <c r="Y4" s="55"/>
      <c r="Z4" s="55"/>
      <c r="AA4" s="57"/>
      <c r="AB4" s="57"/>
      <c r="AC4" s="57"/>
      <c r="AD4" s="55"/>
      <c r="AE4" s="58"/>
      <c r="AF4" s="55"/>
      <c r="AG4" s="55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</row>
    <row r="5" spans="1:226" s="48" customFormat="1" x14ac:dyDescent="0.15">
      <c r="A5" s="138" t="str">
        <f ca="1">IF(A4="Sim",VLOOKUP($B$1,$A$12:$T$377,16),"")</f>
        <v/>
      </c>
      <c r="B5" s="60"/>
      <c r="C5" s="61"/>
      <c r="D5" s="60"/>
      <c r="E5" s="62"/>
      <c r="F5" s="63"/>
      <c r="G5" s="63"/>
      <c r="H5" s="63"/>
      <c r="I5" s="64"/>
      <c r="J5" s="65"/>
      <c r="K5" s="66"/>
      <c r="L5" s="66"/>
      <c r="M5" s="67"/>
      <c r="N5" s="67"/>
      <c r="O5" s="68"/>
      <c r="P5" s="69"/>
      <c r="Q5" s="69"/>
      <c r="R5" s="70"/>
      <c r="S5" s="71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</row>
    <row r="6" spans="1:226" s="48" customFormat="1" ht="13.5" customHeight="1" x14ac:dyDescent="0.15">
      <c r="A6" s="138" t="str">
        <f ca="1">IF(A4="Sim",VLOOKUP($B$1,$A$12:$T$377,17),"")</f>
        <v/>
      </c>
      <c r="B6" s="42">
        <v>1</v>
      </c>
      <c r="C6" s="42">
        <f t="shared" ref="C6:T6" si="0">(B6+1)</f>
        <v>2</v>
      </c>
      <c r="D6" s="42">
        <f t="shared" si="0"/>
        <v>3</v>
      </c>
      <c r="E6" s="42">
        <f t="shared" si="0"/>
        <v>4</v>
      </c>
      <c r="F6" s="42">
        <f t="shared" si="0"/>
        <v>5</v>
      </c>
      <c r="G6" s="42">
        <f t="shared" si="0"/>
        <v>6</v>
      </c>
      <c r="H6" s="42">
        <f t="shared" si="0"/>
        <v>7</v>
      </c>
      <c r="I6" s="42">
        <f t="shared" si="0"/>
        <v>8</v>
      </c>
      <c r="J6" s="42">
        <f t="shared" si="0"/>
        <v>9</v>
      </c>
      <c r="K6" s="42">
        <f t="shared" si="0"/>
        <v>10</v>
      </c>
      <c r="L6" s="42">
        <f t="shared" si="0"/>
        <v>11</v>
      </c>
      <c r="M6" s="42">
        <f t="shared" si="0"/>
        <v>12</v>
      </c>
      <c r="N6" s="42">
        <f t="shared" si="0"/>
        <v>13</v>
      </c>
      <c r="O6" s="42">
        <f t="shared" si="0"/>
        <v>14</v>
      </c>
      <c r="P6" s="42">
        <f t="shared" si="0"/>
        <v>15</v>
      </c>
      <c r="Q6" s="42">
        <f t="shared" si="0"/>
        <v>16</v>
      </c>
      <c r="R6" s="42">
        <f t="shared" si="0"/>
        <v>17</v>
      </c>
      <c r="S6" s="42">
        <f t="shared" si="0"/>
        <v>18</v>
      </c>
      <c r="T6" s="42">
        <f t="shared" si="0"/>
        <v>19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4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</row>
    <row r="7" spans="1:226" s="48" customFormat="1" ht="12.75" x14ac:dyDescent="0.15">
      <c r="A7" s="139" t="s">
        <v>96</v>
      </c>
      <c r="B7" s="42" t="s">
        <v>4</v>
      </c>
      <c r="C7" s="73" t="s">
        <v>5</v>
      </c>
      <c r="D7" s="74" t="s">
        <v>6</v>
      </c>
      <c r="E7" s="75" t="s">
        <v>6</v>
      </c>
      <c r="F7" s="74" t="s">
        <v>6</v>
      </c>
      <c r="G7" s="74" t="s">
        <v>6</v>
      </c>
      <c r="H7" s="74" t="s">
        <v>6</v>
      </c>
      <c r="I7" s="76" t="s">
        <v>7</v>
      </c>
      <c r="J7" s="76" t="s">
        <v>7</v>
      </c>
      <c r="K7" s="76" t="s">
        <v>7</v>
      </c>
      <c r="L7" s="76" t="s">
        <v>7</v>
      </c>
      <c r="M7" s="77" t="s">
        <v>7</v>
      </c>
      <c r="N7" s="78" t="s">
        <v>8</v>
      </c>
      <c r="O7" s="79" t="s">
        <v>9</v>
      </c>
      <c r="P7" s="42" t="s">
        <v>10</v>
      </c>
      <c r="Q7" s="73" t="s">
        <v>11</v>
      </c>
      <c r="R7" s="80" t="s">
        <v>12</v>
      </c>
      <c r="S7" s="81" t="s">
        <v>12</v>
      </c>
      <c r="T7" s="42" t="s">
        <v>13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4"/>
      <c r="AF7" s="41"/>
      <c r="AG7" s="41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</row>
    <row r="8" spans="1:226" s="48" customFormat="1" ht="12.75" x14ac:dyDescent="0.15">
      <c r="A8" s="140">
        <v>43122</v>
      </c>
      <c r="B8" s="42" t="s">
        <v>14</v>
      </c>
      <c r="C8" s="73" t="s">
        <v>15</v>
      </c>
      <c r="D8" s="73" t="s">
        <v>16</v>
      </c>
      <c r="E8" s="82" t="s">
        <v>17</v>
      </c>
      <c r="F8" s="42" t="s">
        <v>17</v>
      </c>
      <c r="G8" s="42" t="s">
        <v>17</v>
      </c>
      <c r="H8" s="42" t="s">
        <v>17</v>
      </c>
      <c r="I8" s="83"/>
      <c r="J8" s="83" t="s">
        <v>3</v>
      </c>
      <c r="K8" s="84" t="s">
        <v>18</v>
      </c>
      <c r="L8" s="84" t="s">
        <v>18</v>
      </c>
      <c r="M8" s="78" t="s">
        <v>17</v>
      </c>
      <c r="N8" s="78" t="s">
        <v>19</v>
      </c>
      <c r="O8" s="79"/>
      <c r="P8" s="42"/>
      <c r="Q8" s="73"/>
      <c r="R8" s="80" t="s">
        <v>20</v>
      </c>
      <c r="S8" s="81" t="s">
        <v>3</v>
      </c>
      <c r="T8" s="42" t="s">
        <v>21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4"/>
      <c r="AF8" s="41"/>
      <c r="AG8" s="41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</row>
    <row r="9" spans="1:226" s="48" customFormat="1" ht="12.75" x14ac:dyDescent="0.15">
      <c r="A9" s="141" t="s">
        <v>97</v>
      </c>
      <c r="B9" s="42" t="s">
        <v>99</v>
      </c>
      <c r="C9" s="73"/>
      <c r="D9" s="42"/>
      <c r="E9" s="82" t="s">
        <v>22</v>
      </c>
      <c r="F9" s="42" t="s">
        <v>23</v>
      </c>
      <c r="G9" s="42" t="s">
        <v>23</v>
      </c>
      <c r="H9" s="42" t="s">
        <v>23</v>
      </c>
      <c r="I9" s="83" t="s">
        <v>24</v>
      </c>
      <c r="J9" s="83" t="s">
        <v>25</v>
      </c>
      <c r="K9" s="84" t="s">
        <v>26</v>
      </c>
      <c r="L9" s="84" t="s">
        <v>26</v>
      </c>
      <c r="M9" s="78" t="s">
        <v>27</v>
      </c>
      <c r="N9" s="42" t="s">
        <v>23</v>
      </c>
      <c r="O9" s="79"/>
      <c r="P9" s="42"/>
      <c r="Q9" s="73"/>
      <c r="R9" s="80" t="s">
        <v>28</v>
      </c>
      <c r="S9" s="81"/>
      <c r="T9" s="42">
        <v>60000</v>
      </c>
      <c r="U9" s="41"/>
      <c r="V9" s="91"/>
      <c r="W9" s="91">
        <v>1</v>
      </c>
      <c r="X9" s="91">
        <v>2</v>
      </c>
      <c r="Y9" s="91">
        <v>3</v>
      </c>
      <c r="Z9" s="91">
        <v>4</v>
      </c>
      <c r="AA9" s="91">
        <v>5</v>
      </c>
      <c r="AB9" s="91">
        <v>6</v>
      </c>
      <c r="AC9" s="91">
        <v>7</v>
      </c>
      <c r="AD9" s="91">
        <v>8</v>
      </c>
      <c r="AE9" s="91">
        <v>9</v>
      </c>
      <c r="AF9" s="91">
        <v>10</v>
      </c>
      <c r="AG9" s="41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</row>
    <row r="10" spans="1:226" s="48" customFormat="1" ht="12.75" x14ac:dyDescent="0.15">
      <c r="A10" s="140">
        <v>43139</v>
      </c>
      <c r="B10" s="42"/>
      <c r="C10" s="73" t="s">
        <v>29</v>
      </c>
      <c r="D10" s="73" t="s">
        <v>30</v>
      </c>
      <c r="E10" s="82" t="s">
        <v>31</v>
      </c>
      <c r="F10" s="42" t="s">
        <v>32</v>
      </c>
      <c r="G10" s="42" t="s">
        <v>33</v>
      </c>
      <c r="H10" s="42" t="s">
        <v>34</v>
      </c>
      <c r="I10" s="83" t="s">
        <v>35</v>
      </c>
      <c r="J10" s="83" t="s">
        <v>18</v>
      </c>
      <c r="K10" s="42" t="s">
        <v>36</v>
      </c>
      <c r="L10" s="42" t="s">
        <v>37</v>
      </c>
      <c r="M10" s="42" t="s">
        <v>38</v>
      </c>
      <c r="N10" s="78" t="s">
        <v>39</v>
      </c>
      <c r="O10" s="79"/>
      <c r="P10" s="42" t="s">
        <v>40</v>
      </c>
      <c r="Q10" s="73"/>
      <c r="R10" s="80"/>
      <c r="S10" s="81"/>
      <c r="T10" s="41"/>
      <c r="U10" s="88"/>
      <c r="V10" s="92" t="s">
        <v>41</v>
      </c>
      <c r="W10" s="93" t="s">
        <v>42</v>
      </c>
      <c r="X10" s="92" t="s">
        <v>43</v>
      </c>
      <c r="Y10" s="92" t="s">
        <v>44</v>
      </c>
      <c r="Z10" s="92" t="s">
        <v>45</v>
      </c>
      <c r="AA10" s="92" t="s">
        <v>46</v>
      </c>
      <c r="AB10" s="94" t="s">
        <v>46</v>
      </c>
      <c r="AC10" s="92" t="s">
        <v>47</v>
      </c>
      <c r="AD10" s="92" t="s">
        <v>48</v>
      </c>
      <c r="AE10" s="95" t="s">
        <v>49</v>
      </c>
      <c r="AF10" s="92" t="s">
        <v>49</v>
      </c>
      <c r="AG10" s="89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</row>
    <row r="11" spans="1:226" s="48" customFormat="1" x14ac:dyDescent="0.15">
      <c r="A11" s="96"/>
      <c r="B11" s="42" t="s">
        <v>50</v>
      </c>
      <c r="C11" s="73" t="s">
        <v>50</v>
      </c>
      <c r="D11" s="83"/>
      <c r="E11" s="82"/>
      <c r="F11" s="85"/>
      <c r="G11" s="85" t="s">
        <v>21</v>
      </c>
      <c r="H11" s="85"/>
      <c r="I11" s="83"/>
      <c r="J11" s="83" t="s">
        <v>26</v>
      </c>
      <c r="K11" s="82"/>
      <c r="L11" s="82"/>
      <c r="M11" s="86"/>
      <c r="N11" s="86"/>
      <c r="O11" s="79"/>
      <c r="P11" s="42" t="s">
        <v>50</v>
      </c>
      <c r="Q11" s="73" t="s">
        <v>50</v>
      </c>
      <c r="R11" s="80"/>
      <c r="S11" s="81"/>
      <c r="T11" s="87" t="s">
        <v>50</v>
      </c>
      <c r="U11" s="88"/>
      <c r="V11" s="92"/>
      <c r="W11" s="93"/>
      <c r="X11" s="92" t="s">
        <v>50</v>
      </c>
      <c r="Y11" s="92" t="s">
        <v>51</v>
      </c>
      <c r="Z11" s="118">
        <v>2.1000000000000001E-2</v>
      </c>
      <c r="AA11" s="92" t="s">
        <v>50</v>
      </c>
      <c r="AB11" s="94" t="s">
        <v>52</v>
      </c>
      <c r="AC11" s="92" t="s">
        <v>50</v>
      </c>
      <c r="AD11" s="92"/>
      <c r="AE11" s="95" t="s">
        <v>53</v>
      </c>
      <c r="AF11" s="92" t="s">
        <v>53</v>
      </c>
      <c r="AG11" s="90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</row>
    <row r="12" spans="1:226" x14ac:dyDescent="0.15">
      <c r="A12" s="98">
        <f>A10</f>
        <v>43139</v>
      </c>
      <c r="B12" s="15">
        <f ca="1">IF(A12&lt;=TODAY(),C12+P12,IF(AND(A12&gt;TODAY(),A12&lt;=$B$1),IF(VLOOKUP(TODAY(),$A$10:$D$10000,4,FALSE)=0,"n.d",C12+P12),"n.d"))</f>
        <v>1000</v>
      </c>
      <c r="C12" s="106">
        <v>1000</v>
      </c>
      <c r="D12" s="12">
        <f ca="1">IF(A12&lt;$B$1,VLOOKUP(A12,[1]DI!$A$4:$B$15000,2),0)</f>
        <v>6.6400000000000001E-2</v>
      </c>
      <c r="E12" s="13">
        <f ca="1">IF(A12&lt;A$10,1,ROUND(((1+D12)^(1/252)),8))</f>
        <v>1.0002551500000001</v>
      </c>
      <c r="F12" s="13">
        <v>1</v>
      </c>
      <c r="G12" s="13">
        <f>F12</f>
        <v>1</v>
      </c>
      <c r="H12" s="13">
        <f>ROUND(F12/G12,8)</f>
        <v>1</v>
      </c>
      <c r="I12" s="105">
        <v>2.1000000000000001E-2</v>
      </c>
      <c r="J12" s="107">
        <f>A10</f>
        <v>43139</v>
      </c>
      <c r="K12" s="18">
        <v>0</v>
      </c>
      <c r="L12" s="18">
        <v>0</v>
      </c>
      <c r="M12" s="11">
        <f>ROUND((I12+1)^(L12/252),9)</f>
        <v>1</v>
      </c>
      <c r="N12" s="11">
        <f t="shared" ref="N12:N75" si="1">ROUND(H12*M12,9)</f>
        <v>1</v>
      </c>
      <c r="O12" s="18">
        <v>0</v>
      </c>
      <c r="P12" s="13">
        <f>TRUNC(((N12-1)*C12),6)</f>
        <v>0</v>
      </c>
      <c r="Q12" s="2">
        <f>IF(O12&gt;0,VLOOKUP(O12,$V$12:$AA$48,6),0)</f>
        <v>0</v>
      </c>
      <c r="R12" s="4" t="s">
        <v>54</v>
      </c>
      <c r="S12" s="101">
        <f>AF12</f>
        <v>43304</v>
      </c>
      <c r="T12" s="9" t="str">
        <f t="shared" ref="T12:T75" si="2">IF(O12&gt;0,(P12+Q12)*T$9,"-")</f>
        <v>-</v>
      </c>
      <c r="U12" s="4"/>
      <c r="V12" s="19">
        <v>0</v>
      </c>
      <c r="W12" s="102">
        <f>AC52</f>
        <v>43139</v>
      </c>
      <c r="X12" s="21">
        <f>C12</f>
        <v>1000</v>
      </c>
      <c r="Y12" s="22"/>
      <c r="Z12" s="23">
        <v>0</v>
      </c>
      <c r="AA12" s="153">
        <v>0</v>
      </c>
      <c r="AB12" s="24">
        <v>0</v>
      </c>
      <c r="AC12" s="23">
        <v>0</v>
      </c>
      <c r="AD12" s="19">
        <v>0</v>
      </c>
      <c r="AE12" s="25" t="s">
        <v>55</v>
      </c>
      <c r="AF12" s="102">
        <f>W13</f>
        <v>43304</v>
      </c>
      <c r="AG12" s="9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</row>
    <row r="13" spans="1:226" x14ac:dyDescent="0.15">
      <c r="A13" s="126">
        <f t="shared" ref="A13:A76" si="3">(A12+1)</f>
        <v>43140</v>
      </c>
      <c r="B13" s="127">
        <f ca="1">IF(A13&lt;=TODAY(),C13+P13,IF(AND(A13&gt;TODAY(),A13&lt;=$B$1),IF(VLOOKUP(TODAY(),$A$10:$D$10000,4,FALSE)=0,"n.d",C13+P13),"n.d"))</f>
        <v>1000.337645</v>
      </c>
      <c r="C13" s="128">
        <f t="shared" ref="C13:C76" si="4">(C12-Q12)</f>
        <v>1000</v>
      </c>
      <c r="D13" s="129">
        <f ca="1">IF(A13&lt;$B$1,VLOOKUP(A13,[1]DI!$A$4:$B$15000,2),0)</f>
        <v>6.6400000000000001E-2</v>
      </c>
      <c r="E13" s="130">
        <f t="shared" ref="E13:E75" ca="1" si="5">IF(A13&lt;A$10,1,ROUND(((1+D13)^(1/252)),8))</f>
        <v>1.0002551500000001</v>
      </c>
      <c r="F13" s="130">
        <f ca="1">(TRUNC(PRODUCT($E$12:$E12),16))</f>
        <v>1.0002551500000001</v>
      </c>
      <c r="G13" s="130">
        <f t="shared" ref="G13:G46" si="6">IF(O12&gt;0,F12,G12)</f>
        <v>1</v>
      </c>
      <c r="H13" s="130">
        <f t="shared" ref="H13:H75" ca="1" si="7">ROUND(F13/G13,8)</f>
        <v>1.0002551500000001</v>
      </c>
      <c r="I13" s="129">
        <f t="shared" ref="I13:I76" si="8">I12</f>
        <v>2.1000000000000001E-2</v>
      </c>
      <c r="J13" s="131">
        <f t="shared" ref="J13:J76" si="9">IF(O12&gt;0,VLOOKUP(O12,V$12:AF$48,2),J12)</f>
        <v>43139</v>
      </c>
      <c r="K13" s="132">
        <f>IF(A13&gt;J13,IF(NETWORKDAYS(J13,A13,$V$52:$V$436)-1=0,1,NETWORKDAYS(J13,A13,$V$52:$V$436)-1),0)</f>
        <v>1</v>
      </c>
      <c r="L13" s="133">
        <f t="shared" ref="L13:L76" si="10">IF(AND(K13=1,K12=1),1,IF(K13&gt;0,IF(K13=K12,K13+1,K13),0))</f>
        <v>1</v>
      </c>
      <c r="M13" s="134">
        <f>ROUND((I13+1)^(L13/252),9)</f>
        <v>1.0000824740000001</v>
      </c>
      <c r="N13" s="134">
        <f ca="1">ROUND(H13*M13,9)</f>
        <v>1.0003376450000001</v>
      </c>
      <c r="O13" s="133">
        <f>IF(VLOOKUP(A13,W$12:AD$48,8)=VLOOKUP(A12,W$12:AD$48,8),0,VLOOKUP(A13,W$12:AD$48,8))</f>
        <v>0</v>
      </c>
      <c r="P13" s="130">
        <f ca="1">TRUNC(((N13-1)*C13),6)</f>
        <v>0.33764499999999997</v>
      </c>
      <c r="Q13" s="128">
        <f t="shared" ref="Q13:Q76" si="11">IF(O13&gt;0,VLOOKUP(O13,$V$12:$AA$48,6),0)</f>
        <v>0</v>
      </c>
      <c r="R13" s="135" t="str">
        <f t="shared" ref="R13:R76" si="12">IF(O12&gt;0,VLOOKUP(O12,V$12:AF$48,10),R12)</f>
        <v>J=</v>
      </c>
      <c r="S13" s="131">
        <f t="shared" ref="S13:S76" si="13">IF(O12&gt;0,VLOOKUP(O12,V$12:AF$48,11),S12)</f>
        <v>43304</v>
      </c>
      <c r="T13" s="136" t="str">
        <f t="shared" si="2"/>
        <v>-</v>
      </c>
      <c r="U13" s="4" t="str">
        <f>TEXT(W13,"dddd")</f>
        <v>segunda-feira</v>
      </c>
      <c r="V13" s="19">
        <f>V12+1</f>
        <v>1</v>
      </c>
      <c r="W13" s="102">
        <f>AC53</f>
        <v>43304</v>
      </c>
      <c r="X13" s="21">
        <f>(X12-AA13)</f>
        <v>833.33299999999997</v>
      </c>
      <c r="Y13" s="23">
        <f>NETWORKDAYS(W12,W13,V$52:V$436)-1</f>
        <v>112</v>
      </c>
      <c r="Z13" s="22">
        <f>ROUND((ROUND(((1+Z$11)^(Y13/252)),9)-1)*X12,2)</f>
        <v>9.2799999999999994</v>
      </c>
      <c r="AA13" s="153">
        <f>(X12*AB13)</f>
        <v>166.667</v>
      </c>
      <c r="AB13" s="24">
        <v>0.16666700000000001</v>
      </c>
      <c r="AC13" s="22">
        <f>(Z13+AA13)</f>
        <v>175.947</v>
      </c>
      <c r="AD13" s="19">
        <f>AD12+1</f>
        <v>1</v>
      </c>
      <c r="AE13" s="25" t="s">
        <v>55</v>
      </c>
      <c r="AF13" s="102">
        <f t="shared" ref="AF13:AF17" si="14">W14</f>
        <v>43487</v>
      </c>
      <c r="AG13" s="9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</row>
    <row r="14" spans="1:226" x14ac:dyDescent="0.15">
      <c r="A14" s="126">
        <f t="shared" si="3"/>
        <v>43141</v>
      </c>
      <c r="B14" s="127">
        <f t="shared" ref="B14:B77" ca="1" si="15">IF(A14&lt;=TODAY(),C14+P14,IF(AND(A14&gt;TODAY(),A14&lt;=$B$1),IF(VLOOKUP(TODAY(),$A$10:$D$10000,4,FALSE)=0,"n.d",C14+P14),"n.d"))</f>
        <v>1000.592885</v>
      </c>
      <c r="C14" s="128">
        <f t="shared" si="4"/>
        <v>1000</v>
      </c>
      <c r="D14" s="129">
        <f ca="1">IF(A14&lt;$B$1,VLOOKUP(A14,[1]DI!$A$4:$B$15000,2),0)</f>
        <v>0</v>
      </c>
      <c r="E14" s="130">
        <f t="shared" ca="1" si="5"/>
        <v>1</v>
      </c>
      <c r="F14" s="130">
        <f ca="1">(TRUNC(PRODUCT($E$12:$E13),16))</f>
        <v>1.0005103651015199</v>
      </c>
      <c r="G14" s="130">
        <f t="shared" si="6"/>
        <v>1</v>
      </c>
      <c r="H14" s="130">
        <f t="shared" ca="1" si="7"/>
        <v>1.00051037</v>
      </c>
      <c r="I14" s="129">
        <f t="shared" si="8"/>
        <v>2.1000000000000001E-2</v>
      </c>
      <c r="J14" s="131">
        <f t="shared" si="9"/>
        <v>43139</v>
      </c>
      <c r="K14" s="132">
        <f t="shared" ref="K14:K76" si="16">IF(A14&gt;J14,IF(NETWORKDAYS(J14,A14,$V$52:$V$436)-1=0,1,NETWORKDAYS(J14,A14,$V$52:$V$436)-1),0)</f>
        <v>1</v>
      </c>
      <c r="L14" s="133">
        <f t="shared" si="10"/>
        <v>1</v>
      </c>
      <c r="M14" s="134">
        <f t="shared" ref="M14:M75" si="17">ROUND((I14+1)^(L14/252),9)</f>
        <v>1.0000824740000001</v>
      </c>
      <c r="N14" s="134">
        <f t="shared" ca="1" si="1"/>
        <v>1.000592886</v>
      </c>
      <c r="O14" s="133">
        <f t="shared" ref="O14:O77" si="18">IF(VLOOKUP(A14,W$12:AD$48,8)=VLOOKUP(A13,W$12:AD$48,8),0,VLOOKUP(A14,W$12:AD$48,8))</f>
        <v>0</v>
      </c>
      <c r="P14" s="130">
        <f t="shared" ref="P14:P75" ca="1" si="19">TRUNC(((N14-1)*C14),6)</f>
        <v>0.592885</v>
      </c>
      <c r="Q14" s="128">
        <f t="shared" si="11"/>
        <v>0</v>
      </c>
      <c r="R14" s="135" t="str">
        <f t="shared" si="12"/>
        <v>J=</v>
      </c>
      <c r="S14" s="131">
        <f t="shared" si="13"/>
        <v>43304</v>
      </c>
      <c r="T14" s="136" t="str">
        <f t="shared" si="2"/>
        <v>-</v>
      </c>
      <c r="U14" s="4" t="str">
        <f t="shared" ref="U14:U18" si="20">TEXT(W14,"dddd")</f>
        <v>terça-feira</v>
      </c>
      <c r="V14" s="19">
        <f t="shared" ref="V14:V18" si="21">V13+1</f>
        <v>2</v>
      </c>
      <c r="W14" s="102">
        <f t="shared" ref="W14:W18" si="22">AC54</f>
        <v>43487</v>
      </c>
      <c r="X14" s="21">
        <f t="shared" ref="X14:X18" si="23">(X13-AA14)</f>
        <v>666.66639999999995</v>
      </c>
      <c r="Y14" s="23">
        <f t="shared" ref="Y14:Y18" si="24">NETWORKDAYS(W13,W14,V$52:V$436)-1</f>
        <v>125</v>
      </c>
      <c r="Z14" s="22">
        <f t="shared" ref="Z14:Z18" si="25">ROUND((ROUND(((1+Z$11)^(Y14/252)),9)-1)*X13,2)</f>
        <v>8.64</v>
      </c>
      <c r="AA14" s="153">
        <f>(X13*AB14)</f>
        <v>166.66660000000002</v>
      </c>
      <c r="AB14" s="24">
        <v>0.2</v>
      </c>
      <c r="AC14" s="22">
        <f t="shared" ref="AC14:AC18" si="26">(Z14+AA14)</f>
        <v>175.3066</v>
      </c>
      <c r="AD14" s="19">
        <f t="shared" ref="AD14:AD18" si="27">AD13+1</f>
        <v>2</v>
      </c>
      <c r="AE14" s="25" t="s">
        <v>55</v>
      </c>
      <c r="AF14" s="102">
        <f t="shared" si="14"/>
        <v>43668</v>
      </c>
      <c r="AG14" s="9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</row>
    <row r="15" spans="1:226" x14ac:dyDescent="0.15">
      <c r="A15" s="126">
        <f t="shared" si="3"/>
        <v>43142</v>
      </c>
      <c r="B15" s="127">
        <f ca="1">IF(A15&lt;=TODAY(),C15+P15,IF(AND(A15&gt;TODAY(),A15&lt;=$B$1),IF(VLOOKUP(TODAY(),$A$10:$D$10000,4,FALSE)=0,"n.d",C15+P15),"n.d"))</f>
        <v>1000.592885</v>
      </c>
      <c r="C15" s="128">
        <f t="shared" si="4"/>
        <v>1000</v>
      </c>
      <c r="D15" s="129">
        <f ca="1">IF(A15&lt;$B$1,VLOOKUP(A15,[1]DI!$A$4:$B$15000,2),0)</f>
        <v>0</v>
      </c>
      <c r="E15" s="130">
        <f t="shared" ca="1" si="5"/>
        <v>1</v>
      </c>
      <c r="F15" s="130">
        <f ca="1">(TRUNC(PRODUCT($E$12:$E14),16))</f>
        <v>1.0005103651015199</v>
      </c>
      <c r="G15" s="130">
        <f t="shared" si="6"/>
        <v>1</v>
      </c>
      <c r="H15" s="130">
        <f t="shared" ca="1" si="7"/>
        <v>1.00051037</v>
      </c>
      <c r="I15" s="129">
        <f t="shared" si="8"/>
        <v>2.1000000000000001E-2</v>
      </c>
      <c r="J15" s="131">
        <f t="shared" si="9"/>
        <v>43139</v>
      </c>
      <c r="K15" s="132">
        <f t="shared" si="16"/>
        <v>1</v>
      </c>
      <c r="L15" s="133">
        <f t="shared" si="10"/>
        <v>1</v>
      </c>
      <c r="M15" s="134">
        <f t="shared" si="17"/>
        <v>1.0000824740000001</v>
      </c>
      <c r="N15" s="134">
        <f t="shared" ca="1" si="1"/>
        <v>1.000592886</v>
      </c>
      <c r="O15" s="133">
        <f t="shared" si="18"/>
        <v>0</v>
      </c>
      <c r="P15" s="130">
        <f t="shared" ca="1" si="19"/>
        <v>0.592885</v>
      </c>
      <c r="Q15" s="128">
        <f t="shared" si="11"/>
        <v>0</v>
      </c>
      <c r="R15" s="135" t="str">
        <f t="shared" si="12"/>
        <v>J=</v>
      </c>
      <c r="S15" s="131">
        <f t="shared" si="13"/>
        <v>43304</v>
      </c>
      <c r="T15" s="136" t="str">
        <f t="shared" si="2"/>
        <v>-</v>
      </c>
      <c r="U15" s="4" t="str">
        <f t="shared" si="20"/>
        <v>segunda-feira</v>
      </c>
      <c r="V15" s="19">
        <f t="shared" si="21"/>
        <v>3</v>
      </c>
      <c r="W15" s="102">
        <f t="shared" si="22"/>
        <v>43668</v>
      </c>
      <c r="X15" s="21">
        <f t="shared" si="23"/>
        <v>499.99979999999994</v>
      </c>
      <c r="Y15" s="23">
        <f t="shared" si="24"/>
        <v>124</v>
      </c>
      <c r="Z15" s="22">
        <f t="shared" si="25"/>
        <v>6.85</v>
      </c>
      <c r="AA15" s="153">
        <f>(X14*AB15)</f>
        <v>166.66659999999999</v>
      </c>
      <c r="AB15" s="24">
        <v>0.25</v>
      </c>
      <c r="AC15" s="22">
        <f t="shared" si="26"/>
        <v>173.51659999999998</v>
      </c>
      <c r="AD15" s="19">
        <f t="shared" si="27"/>
        <v>3</v>
      </c>
      <c r="AE15" s="25" t="s">
        <v>55</v>
      </c>
      <c r="AF15" s="102">
        <f t="shared" si="14"/>
        <v>43726</v>
      </c>
      <c r="AG15" s="9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</row>
    <row r="16" spans="1:226" x14ac:dyDescent="0.15">
      <c r="A16" s="126">
        <f t="shared" si="3"/>
        <v>43143</v>
      </c>
      <c r="B16" s="127">
        <f t="shared" ca="1" si="15"/>
        <v>1000.592885</v>
      </c>
      <c r="C16" s="128">
        <f t="shared" si="4"/>
        <v>1000</v>
      </c>
      <c r="D16" s="129">
        <f ca="1">IF(A16&lt;$B$1,VLOOKUP(A16,[1]DI!$A$4:$B$15000,2),0)</f>
        <v>0</v>
      </c>
      <c r="E16" s="130">
        <f t="shared" ca="1" si="5"/>
        <v>1</v>
      </c>
      <c r="F16" s="130">
        <f ca="1">(TRUNC(PRODUCT($E$12:$E15),16))</f>
        <v>1.0005103651015199</v>
      </c>
      <c r="G16" s="130">
        <f t="shared" si="6"/>
        <v>1</v>
      </c>
      <c r="H16" s="130">
        <f t="shared" ca="1" si="7"/>
        <v>1.00051037</v>
      </c>
      <c r="I16" s="129">
        <f t="shared" si="8"/>
        <v>2.1000000000000001E-2</v>
      </c>
      <c r="J16" s="131">
        <f t="shared" si="9"/>
        <v>43139</v>
      </c>
      <c r="K16" s="132">
        <f t="shared" si="16"/>
        <v>1</v>
      </c>
      <c r="L16" s="133">
        <f t="shared" si="10"/>
        <v>1</v>
      </c>
      <c r="M16" s="134">
        <f t="shared" si="17"/>
        <v>1.0000824740000001</v>
      </c>
      <c r="N16" s="134">
        <f t="shared" ca="1" si="1"/>
        <v>1.000592886</v>
      </c>
      <c r="O16" s="133">
        <f t="shared" si="18"/>
        <v>0</v>
      </c>
      <c r="P16" s="130">
        <f t="shared" ca="1" si="19"/>
        <v>0.592885</v>
      </c>
      <c r="Q16" s="128">
        <f t="shared" si="11"/>
        <v>0</v>
      </c>
      <c r="R16" s="135" t="str">
        <f t="shared" si="12"/>
        <v>J=</v>
      </c>
      <c r="S16" s="131">
        <f t="shared" si="13"/>
        <v>43304</v>
      </c>
      <c r="T16" s="136" t="str">
        <f t="shared" si="2"/>
        <v>-</v>
      </c>
      <c r="U16" s="4" t="str">
        <f t="shared" si="20"/>
        <v>quarta-feira</v>
      </c>
      <c r="V16" s="19">
        <f t="shared" si="21"/>
        <v>4</v>
      </c>
      <c r="W16" s="102">
        <v>43726</v>
      </c>
      <c r="X16" s="21">
        <f t="shared" si="23"/>
        <v>0</v>
      </c>
      <c r="Y16" s="23">
        <f t="shared" si="24"/>
        <v>42</v>
      </c>
      <c r="Z16" s="22">
        <f t="shared" si="25"/>
        <v>1.73</v>
      </c>
      <c r="AA16" s="153">
        <f t="shared" ref="AA16:AA18" si="28">(X15*AB16)</f>
        <v>499.99979999999994</v>
      </c>
      <c r="AB16" s="24">
        <v>1</v>
      </c>
      <c r="AC16" s="22">
        <f t="shared" si="26"/>
        <v>501.72979999999995</v>
      </c>
      <c r="AD16" s="19">
        <f t="shared" si="27"/>
        <v>4</v>
      </c>
      <c r="AE16" s="25" t="s">
        <v>55</v>
      </c>
      <c r="AF16" s="102">
        <f t="shared" si="14"/>
        <v>44034</v>
      </c>
      <c r="AG16" s="9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</row>
    <row r="17" spans="1:198" x14ac:dyDescent="0.15">
      <c r="A17" s="126">
        <f t="shared" si="3"/>
        <v>43144</v>
      </c>
      <c r="B17" s="127">
        <f t="shared" ca="1" si="15"/>
        <v>1000.592885</v>
      </c>
      <c r="C17" s="128">
        <f t="shared" si="4"/>
        <v>1000</v>
      </c>
      <c r="D17" s="129">
        <f ca="1">IF(A17&lt;$B$1,VLOOKUP(A17,[1]DI!$A$4:$B$15000,2),0)</f>
        <v>0</v>
      </c>
      <c r="E17" s="130">
        <f t="shared" ca="1" si="5"/>
        <v>1</v>
      </c>
      <c r="F17" s="130">
        <f ca="1">(TRUNC(PRODUCT($E$12:$E16),16))</f>
        <v>1.0005103651015199</v>
      </c>
      <c r="G17" s="130">
        <f t="shared" si="6"/>
        <v>1</v>
      </c>
      <c r="H17" s="130">
        <f t="shared" ca="1" si="7"/>
        <v>1.00051037</v>
      </c>
      <c r="I17" s="129">
        <f t="shared" si="8"/>
        <v>2.1000000000000001E-2</v>
      </c>
      <c r="J17" s="131">
        <f>IF(O16&gt;0,VLOOKUP(O16,V$12:AF$48,2),J16)</f>
        <v>43139</v>
      </c>
      <c r="K17" s="132">
        <f t="shared" si="16"/>
        <v>1</v>
      </c>
      <c r="L17" s="133">
        <f t="shared" si="10"/>
        <v>1</v>
      </c>
      <c r="M17" s="134">
        <f t="shared" si="17"/>
        <v>1.0000824740000001</v>
      </c>
      <c r="N17" s="134">
        <f t="shared" ca="1" si="1"/>
        <v>1.000592886</v>
      </c>
      <c r="O17" s="133">
        <f t="shared" si="18"/>
        <v>0</v>
      </c>
      <c r="P17" s="130">
        <f t="shared" ca="1" si="19"/>
        <v>0.592885</v>
      </c>
      <c r="Q17" s="128">
        <f t="shared" si="11"/>
        <v>0</v>
      </c>
      <c r="R17" s="135" t="str">
        <f t="shared" si="12"/>
        <v>J=</v>
      </c>
      <c r="S17" s="131">
        <f t="shared" si="13"/>
        <v>43304</v>
      </c>
      <c r="T17" s="136" t="str">
        <f t="shared" si="2"/>
        <v>-</v>
      </c>
      <c r="U17" s="4" t="str">
        <f t="shared" si="20"/>
        <v>quarta-feira</v>
      </c>
      <c r="V17" s="19">
        <f t="shared" si="21"/>
        <v>5</v>
      </c>
      <c r="W17" s="102">
        <f t="shared" si="22"/>
        <v>44034</v>
      </c>
      <c r="X17" s="21">
        <f t="shared" si="23"/>
        <v>0</v>
      </c>
      <c r="Y17" s="23">
        <f t="shared" si="24"/>
        <v>211</v>
      </c>
      <c r="Z17" s="22">
        <f t="shared" si="25"/>
        <v>0</v>
      </c>
      <c r="AA17" s="153">
        <f t="shared" si="28"/>
        <v>0</v>
      </c>
      <c r="AB17" s="24">
        <v>0.5</v>
      </c>
      <c r="AC17" s="22">
        <f t="shared" si="26"/>
        <v>0</v>
      </c>
      <c r="AD17" s="19">
        <f t="shared" si="27"/>
        <v>5</v>
      </c>
      <c r="AE17" s="25" t="s">
        <v>55</v>
      </c>
      <c r="AF17" s="102">
        <f t="shared" si="14"/>
        <v>44218</v>
      </c>
      <c r="AG17" s="9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</row>
    <row r="18" spans="1:198" x14ac:dyDescent="0.15">
      <c r="A18" s="126">
        <f t="shared" si="3"/>
        <v>43145</v>
      </c>
      <c r="B18" s="127">
        <f t="shared" ca="1" si="15"/>
        <v>1000.675407</v>
      </c>
      <c r="C18" s="128">
        <f t="shared" si="4"/>
        <v>1000</v>
      </c>
      <c r="D18" s="129">
        <f ca="1">IF(A18&lt;$B$1,VLOOKUP(A18,[1]DI!$A$4:$B$15000,2),0)</f>
        <v>6.6400000000000001E-2</v>
      </c>
      <c r="E18" s="130">
        <f t="shared" ca="1" si="5"/>
        <v>1.0002551500000001</v>
      </c>
      <c r="F18" s="130">
        <f ca="1">(TRUNC(PRODUCT($E$12:$E17),16))</f>
        <v>1.0005103651015199</v>
      </c>
      <c r="G18" s="130">
        <f t="shared" si="6"/>
        <v>1</v>
      </c>
      <c r="H18" s="130">
        <f t="shared" ca="1" si="7"/>
        <v>1.00051037</v>
      </c>
      <c r="I18" s="129">
        <f t="shared" si="8"/>
        <v>2.1000000000000001E-2</v>
      </c>
      <c r="J18" s="131">
        <f t="shared" si="9"/>
        <v>43139</v>
      </c>
      <c r="K18" s="132">
        <f t="shared" si="16"/>
        <v>2</v>
      </c>
      <c r="L18" s="133">
        <f t="shared" si="10"/>
        <v>2</v>
      </c>
      <c r="M18" s="134">
        <f t="shared" si="17"/>
        <v>1.0001649539999999</v>
      </c>
      <c r="N18" s="134">
        <f t="shared" ca="1" si="1"/>
        <v>1.000675408</v>
      </c>
      <c r="O18" s="133">
        <f t="shared" si="18"/>
        <v>0</v>
      </c>
      <c r="P18" s="130">
        <f t="shared" ca="1" si="19"/>
        <v>0.67540699999999998</v>
      </c>
      <c r="Q18" s="128">
        <f t="shared" si="11"/>
        <v>0</v>
      </c>
      <c r="R18" s="135" t="str">
        <f t="shared" si="12"/>
        <v>J=</v>
      </c>
      <c r="S18" s="131">
        <f t="shared" si="13"/>
        <v>43304</v>
      </c>
      <c r="T18" s="136" t="str">
        <f t="shared" si="2"/>
        <v>-</v>
      </c>
      <c r="U18" s="4" t="str">
        <f t="shared" si="20"/>
        <v>sexta-feira</v>
      </c>
      <c r="V18" s="19">
        <f t="shared" si="21"/>
        <v>6</v>
      </c>
      <c r="W18" s="102">
        <f t="shared" si="22"/>
        <v>44218</v>
      </c>
      <c r="X18" s="21">
        <f t="shared" si="23"/>
        <v>0</v>
      </c>
      <c r="Y18" s="23">
        <f t="shared" si="24"/>
        <v>127</v>
      </c>
      <c r="Z18" s="22">
        <f t="shared" si="25"/>
        <v>0</v>
      </c>
      <c r="AA18" s="153">
        <f t="shared" si="28"/>
        <v>0</v>
      </c>
      <c r="AB18" s="24">
        <v>1</v>
      </c>
      <c r="AC18" s="22">
        <f t="shared" si="26"/>
        <v>0</v>
      </c>
      <c r="AD18" s="19">
        <f t="shared" si="27"/>
        <v>6</v>
      </c>
      <c r="AE18" s="25" t="s">
        <v>55</v>
      </c>
      <c r="AF18" s="102"/>
      <c r="AG18" s="9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</row>
    <row r="19" spans="1:198" x14ac:dyDescent="0.15">
      <c r="A19" s="126">
        <f t="shared" si="3"/>
        <v>43146</v>
      </c>
      <c r="B19" s="127">
        <f t="shared" ca="1" si="15"/>
        <v>1001.013281</v>
      </c>
      <c r="C19" s="128">
        <f t="shared" si="4"/>
        <v>1000</v>
      </c>
      <c r="D19" s="129">
        <f ca="1">IF(A19&lt;$B$1,VLOOKUP(A19,[1]DI!$A$4:$B$15000,2),0)</f>
        <v>6.6400000000000001E-2</v>
      </c>
      <c r="E19" s="130">
        <f t="shared" ca="1" si="5"/>
        <v>1.0002551500000001</v>
      </c>
      <c r="F19" s="130">
        <f ca="1">(TRUNC(PRODUCT($E$12:$E18),16))</f>
        <v>1.00076564532118</v>
      </c>
      <c r="G19" s="130">
        <f t="shared" si="6"/>
        <v>1</v>
      </c>
      <c r="H19" s="130">
        <f t="shared" ca="1" si="7"/>
        <v>1.00076565</v>
      </c>
      <c r="I19" s="129">
        <f t="shared" si="8"/>
        <v>2.1000000000000001E-2</v>
      </c>
      <c r="J19" s="131">
        <f t="shared" si="9"/>
        <v>43139</v>
      </c>
      <c r="K19" s="132">
        <f t="shared" si="16"/>
        <v>3</v>
      </c>
      <c r="L19" s="133">
        <f t="shared" si="10"/>
        <v>3</v>
      </c>
      <c r="M19" s="134">
        <f t="shared" si="17"/>
        <v>1.000247442</v>
      </c>
      <c r="N19" s="134">
        <f t="shared" ca="1" si="1"/>
        <v>1.0010132810000001</v>
      </c>
      <c r="O19" s="133">
        <f t="shared" si="18"/>
        <v>0</v>
      </c>
      <c r="P19" s="130">
        <f t="shared" ca="1" si="19"/>
        <v>1.0132810000000001</v>
      </c>
      <c r="Q19" s="128">
        <f t="shared" si="11"/>
        <v>0</v>
      </c>
      <c r="R19" s="135" t="str">
        <f t="shared" si="12"/>
        <v>J=</v>
      </c>
      <c r="S19" s="131">
        <f t="shared" si="13"/>
        <v>43304</v>
      </c>
      <c r="T19" s="136" t="str">
        <f t="shared" si="2"/>
        <v>-</v>
      </c>
      <c r="U19" s="4"/>
      <c r="V19" s="19"/>
      <c r="W19" s="102"/>
      <c r="X19" s="21"/>
      <c r="Y19" s="23"/>
      <c r="Z19" s="22"/>
      <c r="AA19" s="22"/>
      <c r="AB19" s="27"/>
      <c r="AC19" s="22"/>
      <c r="AD19" s="19"/>
      <c r="AE19" s="25"/>
      <c r="AF19" s="20"/>
      <c r="AG19" s="9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</row>
    <row r="20" spans="1:198" x14ac:dyDescent="0.15">
      <c r="A20" s="126">
        <f t="shared" si="3"/>
        <v>43147</v>
      </c>
      <c r="B20" s="127">
        <f t="shared" ca="1" si="15"/>
        <v>1001.351263</v>
      </c>
      <c r="C20" s="128">
        <f t="shared" si="4"/>
        <v>1000</v>
      </c>
      <c r="D20" s="129">
        <f ca="1">IF(A20&lt;$B$1,VLOOKUP(A20,[1]DI!$A$4:$B$15000,2),0)</f>
        <v>6.6400000000000001E-2</v>
      </c>
      <c r="E20" s="130">
        <f t="shared" ca="1" si="5"/>
        <v>1.0002551500000001</v>
      </c>
      <c r="F20" s="130">
        <f ca="1">(TRUNC(PRODUCT($E$12:$E19),16))</f>
        <v>1.00102099067558</v>
      </c>
      <c r="G20" s="130">
        <f t="shared" si="6"/>
        <v>1</v>
      </c>
      <c r="H20" s="130">
        <f t="shared" ca="1" si="7"/>
        <v>1.00102099</v>
      </c>
      <c r="I20" s="129">
        <f t="shared" si="8"/>
        <v>2.1000000000000001E-2</v>
      </c>
      <c r="J20" s="131">
        <f t="shared" si="9"/>
        <v>43139</v>
      </c>
      <c r="K20" s="132">
        <f t="shared" si="16"/>
        <v>4</v>
      </c>
      <c r="L20" s="133">
        <f t="shared" si="10"/>
        <v>4</v>
      </c>
      <c r="M20" s="134">
        <f t="shared" si="17"/>
        <v>1.000329936</v>
      </c>
      <c r="N20" s="134">
        <f t="shared" ca="1" si="1"/>
        <v>1.0013512630000001</v>
      </c>
      <c r="O20" s="133">
        <f t="shared" si="18"/>
        <v>0</v>
      </c>
      <c r="P20" s="130">
        <f t="shared" ca="1" si="19"/>
        <v>1.3512630000000001</v>
      </c>
      <c r="Q20" s="128">
        <f t="shared" si="11"/>
        <v>0</v>
      </c>
      <c r="R20" s="135" t="str">
        <f t="shared" si="12"/>
        <v>J=</v>
      </c>
      <c r="S20" s="131">
        <f t="shared" si="13"/>
        <v>43304</v>
      </c>
      <c r="T20" s="136" t="str">
        <f t="shared" si="2"/>
        <v>-</v>
      </c>
      <c r="U20" s="4"/>
      <c r="V20" s="18"/>
      <c r="W20" s="5"/>
      <c r="X20" s="2"/>
      <c r="Y20" s="3"/>
      <c r="Z20" s="9"/>
      <c r="AA20" s="9"/>
      <c r="AB20" s="12"/>
      <c r="AC20" s="9"/>
      <c r="AD20" s="18"/>
      <c r="AE20" s="109"/>
      <c r="AF20" s="5"/>
      <c r="AG20" s="9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</row>
    <row r="21" spans="1:198" x14ac:dyDescent="0.15">
      <c r="A21" s="126">
        <f t="shared" si="3"/>
        <v>43148</v>
      </c>
      <c r="B21" s="127">
        <f t="shared" ca="1" si="15"/>
        <v>1001.689363</v>
      </c>
      <c r="C21" s="128">
        <f t="shared" si="4"/>
        <v>1000</v>
      </c>
      <c r="D21" s="129">
        <f ca="1">IF(A21&lt;$B$1,VLOOKUP(A21,[1]DI!$A$4:$B$15000,2),0)</f>
        <v>0</v>
      </c>
      <c r="E21" s="130">
        <f t="shared" ca="1" si="5"/>
        <v>1</v>
      </c>
      <c r="F21" s="130">
        <f ca="1">(TRUNC(PRODUCT($E$12:$E20),16))</f>
        <v>1.00127640118135</v>
      </c>
      <c r="G21" s="130">
        <f t="shared" si="6"/>
        <v>1</v>
      </c>
      <c r="H21" s="130">
        <f t="shared" ca="1" si="7"/>
        <v>1.0012764000000001</v>
      </c>
      <c r="I21" s="129">
        <f t="shared" si="8"/>
        <v>2.1000000000000001E-2</v>
      </c>
      <c r="J21" s="131">
        <f t="shared" si="9"/>
        <v>43139</v>
      </c>
      <c r="K21" s="132">
        <f t="shared" si="16"/>
        <v>4</v>
      </c>
      <c r="L21" s="133">
        <f t="shared" si="10"/>
        <v>5</v>
      </c>
      <c r="M21" s="134">
        <f t="shared" si="17"/>
        <v>1.000412437</v>
      </c>
      <c r="N21" s="134">
        <f t="shared" ca="1" si="1"/>
        <v>1.0016893630000001</v>
      </c>
      <c r="O21" s="133">
        <f t="shared" si="18"/>
        <v>0</v>
      </c>
      <c r="P21" s="130">
        <f t="shared" ca="1" si="19"/>
        <v>1.6893629999999999</v>
      </c>
      <c r="Q21" s="128">
        <f t="shared" si="11"/>
        <v>0</v>
      </c>
      <c r="R21" s="135" t="str">
        <f t="shared" si="12"/>
        <v>J=</v>
      </c>
      <c r="S21" s="131">
        <f t="shared" si="13"/>
        <v>43304</v>
      </c>
      <c r="T21" s="136" t="str">
        <f t="shared" si="2"/>
        <v>-</v>
      </c>
      <c r="U21" s="4"/>
      <c r="V21" s="18"/>
      <c r="W21" s="5"/>
      <c r="X21" s="2"/>
      <c r="Y21" s="3"/>
      <c r="Z21" s="9"/>
      <c r="AA21" s="9"/>
      <c r="AB21" s="119"/>
      <c r="AC21" s="9"/>
      <c r="AD21" s="18"/>
      <c r="AE21" s="109"/>
      <c r="AF21" s="5"/>
      <c r="AG21" s="9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</row>
    <row r="22" spans="1:198" x14ac:dyDescent="0.15">
      <c r="A22" s="126">
        <f t="shared" si="3"/>
        <v>43149</v>
      </c>
      <c r="B22" s="127">
        <f t="shared" ca="1" si="15"/>
        <v>1001.689363</v>
      </c>
      <c r="C22" s="128">
        <f t="shared" si="4"/>
        <v>1000</v>
      </c>
      <c r="D22" s="129">
        <f ca="1">IF(A22&lt;$B$1,VLOOKUP(A22,[1]DI!$A$4:$B$15000,2),0)</f>
        <v>0</v>
      </c>
      <c r="E22" s="130">
        <f t="shared" ca="1" si="5"/>
        <v>1</v>
      </c>
      <c r="F22" s="130">
        <f ca="1">(TRUNC(PRODUCT($E$12:$E21),16))</f>
        <v>1.00127640118135</v>
      </c>
      <c r="G22" s="130">
        <f t="shared" si="6"/>
        <v>1</v>
      </c>
      <c r="H22" s="130">
        <f t="shared" ca="1" si="7"/>
        <v>1.0012764000000001</v>
      </c>
      <c r="I22" s="129">
        <f t="shared" si="8"/>
        <v>2.1000000000000001E-2</v>
      </c>
      <c r="J22" s="131">
        <f t="shared" si="9"/>
        <v>43139</v>
      </c>
      <c r="K22" s="132">
        <f t="shared" si="16"/>
        <v>4</v>
      </c>
      <c r="L22" s="133">
        <f t="shared" si="10"/>
        <v>5</v>
      </c>
      <c r="M22" s="134">
        <f t="shared" si="17"/>
        <v>1.000412437</v>
      </c>
      <c r="N22" s="134">
        <f t="shared" ca="1" si="1"/>
        <v>1.0016893630000001</v>
      </c>
      <c r="O22" s="133">
        <f t="shared" si="18"/>
        <v>0</v>
      </c>
      <c r="P22" s="130">
        <f t="shared" ca="1" si="19"/>
        <v>1.6893629999999999</v>
      </c>
      <c r="Q22" s="128">
        <f t="shared" si="11"/>
        <v>0</v>
      </c>
      <c r="R22" s="135" t="str">
        <f t="shared" si="12"/>
        <v>J=</v>
      </c>
      <c r="S22" s="131">
        <f t="shared" si="13"/>
        <v>43304</v>
      </c>
      <c r="T22" s="136" t="str">
        <f t="shared" si="2"/>
        <v>-</v>
      </c>
      <c r="U22" s="4"/>
      <c r="V22" s="18"/>
      <c r="W22" s="5"/>
      <c r="X22" s="2"/>
      <c r="Y22" s="3"/>
      <c r="Z22" s="9"/>
      <c r="AA22" s="9"/>
      <c r="AB22" s="119"/>
      <c r="AC22" s="9"/>
      <c r="AD22" s="18"/>
      <c r="AE22" s="109"/>
      <c r="AF22" s="5"/>
      <c r="AG22" s="9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</row>
    <row r="23" spans="1:198" x14ac:dyDescent="0.15">
      <c r="A23" s="126">
        <f t="shared" si="3"/>
        <v>43150</v>
      </c>
      <c r="B23" s="127">
        <f t="shared" ca="1" si="15"/>
        <v>1001.689363</v>
      </c>
      <c r="C23" s="128">
        <f t="shared" si="4"/>
        <v>1000</v>
      </c>
      <c r="D23" s="129">
        <f ca="1">IF(A23&lt;$B$1,VLOOKUP(A23,[1]DI!$A$4:$B$15000,2),0)</f>
        <v>6.6400000000000001E-2</v>
      </c>
      <c r="E23" s="130">
        <f t="shared" ca="1" si="5"/>
        <v>1.0002551500000001</v>
      </c>
      <c r="F23" s="130">
        <f ca="1">(TRUNC(PRODUCT($E$12:$E22),16))</f>
        <v>1.00127640118135</v>
      </c>
      <c r="G23" s="130">
        <f t="shared" si="6"/>
        <v>1</v>
      </c>
      <c r="H23" s="130">
        <f t="shared" ca="1" si="7"/>
        <v>1.0012764000000001</v>
      </c>
      <c r="I23" s="129">
        <f t="shared" si="8"/>
        <v>2.1000000000000001E-2</v>
      </c>
      <c r="J23" s="131">
        <f t="shared" si="9"/>
        <v>43139</v>
      </c>
      <c r="K23" s="132">
        <f t="shared" si="16"/>
        <v>5</v>
      </c>
      <c r="L23" s="133">
        <f t="shared" si="10"/>
        <v>5</v>
      </c>
      <c r="M23" s="134">
        <f t="shared" si="17"/>
        <v>1.000412437</v>
      </c>
      <c r="N23" s="134">
        <f t="shared" ca="1" si="1"/>
        <v>1.0016893630000001</v>
      </c>
      <c r="O23" s="133">
        <f t="shared" si="18"/>
        <v>0</v>
      </c>
      <c r="P23" s="130">
        <f t="shared" ca="1" si="19"/>
        <v>1.6893629999999999</v>
      </c>
      <c r="Q23" s="128">
        <f t="shared" si="11"/>
        <v>0</v>
      </c>
      <c r="R23" s="135" t="str">
        <f t="shared" si="12"/>
        <v>J=</v>
      </c>
      <c r="S23" s="131">
        <f t="shared" si="13"/>
        <v>43304</v>
      </c>
      <c r="T23" s="136" t="str">
        <f t="shared" si="2"/>
        <v>-</v>
      </c>
      <c r="U23" s="4"/>
      <c r="V23" s="18"/>
      <c r="W23" s="5"/>
      <c r="X23" s="2"/>
      <c r="Y23" s="3"/>
      <c r="Z23" s="9"/>
      <c r="AA23" s="9"/>
      <c r="AB23" s="119"/>
      <c r="AC23" s="9"/>
      <c r="AD23" s="18"/>
      <c r="AE23" s="109"/>
      <c r="AF23" s="5"/>
      <c r="AG23" s="9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</row>
    <row r="24" spans="1:198" x14ac:dyDescent="0.15">
      <c r="A24" s="126">
        <f t="shared" si="3"/>
        <v>43151</v>
      </c>
      <c r="B24" s="127">
        <f t="shared" ca="1" si="15"/>
        <v>1002.027583</v>
      </c>
      <c r="C24" s="128">
        <f t="shared" si="4"/>
        <v>1000</v>
      </c>
      <c r="D24" s="129">
        <f ca="1">IF(A24&lt;$B$1,VLOOKUP(A24,[1]DI!$A$4:$B$15000,2),0)</f>
        <v>6.6400000000000001E-2</v>
      </c>
      <c r="E24" s="130">
        <f t="shared" ca="1" si="5"/>
        <v>1.0002551500000001</v>
      </c>
      <c r="F24" s="130">
        <f ca="1">(TRUNC(PRODUCT($E$12:$E23),16))</f>
        <v>1.00153187685511</v>
      </c>
      <c r="G24" s="130">
        <f t="shared" si="6"/>
        <v>1</v>
      </c>
      <c r="H24" s="130">
        <f t="shared" ca="1" si="7"/>
        <v>1.0015318799999999</v>
      </c>
      <c r="I24" s="129">
        <f t="shared" si="8"/>
        <v>2.1000000000000001E-2</v>
      </c>
      <c r="J24" s="131">
        <f t="shared" si="9"/>
        <v>43139</v>
      </c>
      <c r="K24" s="132">
        <f t="shared" si="16"/>
        <v>6</v>
      </c>
      <c r="L24" s="133">
        <f t="shared" si="10"/>
        <v>6</v>
      </c>
      <c r="M24" s="134">
        <f t="shared" si="17"/>
        <v>1.000494945</v>
      </c>
      <c r="N24" s="134">
        <f t="shared" ca="1" si="1"/>
        <v>1.0020275830000001</v>
      </c>
      <c r="O24" s="133">
        <f t="shared" si="18"/>
        <v>0</v>
      </c>
      <c r="P24" s="130">
        <f t="shared" ca="1" si="19"/>
        <v>2.0275829999999999</v>
      </c>
      <c r="Q24" s="128">
        <f t="shared" si="11"/>
        <v>0</v>
      </c>
      <c r="R24" s="135" t="str">
        <f t="shared" si="12"/>
        <v>J=</v>
      </c>
      <c r="S24" s="131">
        <f t="shared" si="13"/>
        <v>43304</v>
      </c>
      <c r="T24" s="136" t="str">
        <f t="shared" si="2"/>
        <v>-</v>
      </c>
      <c r="U24" s="4"/>
      <c r="V24" s="18"/>
      <c r="W24" s="5"/>
      <c r="X24" s="2"/>
      <c r="Y24" s="3"/>
      <c r="Z24" s="9"/>
      <c r="AA24" s="9"/>
      <c r="AB24" s="119"/>
      <c r="AC24" s="9"/>
      <c r="AD24" s="18"/>
      <c r="AE24" s="109"/>
      <c r="AF24" s="5"/>
      <c r="AG24" s="9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</row>
    <row r="25" spans="1:198" x14ac:dyDescent="0.15">
      <c r="A25" s="126">
        <f t="shared" si="3"/>
        <v>43152</v>
      </c>
      <c r="B25" s="127">
        <f t="shared" ca="1" si="15"/>
        <v>1002.365911</v>
      </c>
      <c r="C25" s="128">
        <f t="shared" si="4"/>
        <v>1000</v>
      </c>
      <c r="D25" s="129">
        <f ca="1">IF(A25&lt;$B$1,VLOOKUP(A25,[1]DI!$A$4:$B$15000,2),0)</f>
        <v>6.6400000000000001E-2</v>
      </c>
      <c r="E25" s="130">
        <f t="shared" ca="1" si="5"/>
        <v>1.0002551500000001</v>
      </c>
      <c r="F25" s="130">
        <f ca="1">(TRUNC(PRODUCT($E$12:$E24),16))</f>
        <v>1.00178741771349</v>
      </c>
      <c r="G25" s="130">
        <f t="shared" si="6"/>
        <v>1</v>
      </c>
      <c r="H25" s="130">
        <f t="shared" ca="1" si="7"/>
        <v>1.0017874200000001</v>
      </c>
      <c r="I25" s="129">
        <f t="shared" si="8"/>
        <v>2.1000000000000001E-2</v>
      </c>
      <c r="J25" s="131">
        <f t="shared" si="9"/>
        <v>43139</v>
      </c>
      <c r="K25" s="132">
        <f t="shared" si="16"/>
        <v>7</v>
      </c>
      <c r="L25" s="133">
        <f t="shared" si="10"/>
        <v>7</v>
      </c>
      <c r="M25" s="134">
        <f t="shared" si="17"/>
        <v>1.0005774590000001</v>
      </c>
      <c r="N25" s="134">
        <f t="shared" ca="1" si="1"/>
        <v>1.0023659110000001</v>
      </c>
      <c r="O25" s="133">
        <f t="shared" si="18"/>
        <v>0</v>
      </c>
      <c r="P25" s="130">
        <f t="shared" ca="1" si="19"/>
        <v>2.3659110000000001</v>
      </c>
      <c r="Q25" s="128">
        <f t="shared" si="11"/>
        <v>0</v>
      </c>
      <c r="R25" s="135" t="str">
        <f t="shared" si="12"/>
        <v>J=</v>
      </c>
      <c r="S25" s="131">
        <f t="shared" si="13"/>
        <v>43304</v>
      </c>
      <c r="T25" s="136" t="str">
        <f t="shared" si="2"/>
        <v>-</v>
      </c>
      <c r="U25" s="4"/>
      <c r="V25" s="18"/>
      <c r="W25" s="5"/>
      <c r="X25" s="2"/>
      <c r="Y25" s="3"/>
      <c r="Z25" s="9"/>
      <c r="AA25" s="9"/>
      <c r="AB25" s="119"/>
      <c r="AC25" s="9"/>
      <c r="AD25" s="18"/>
      <c r="AE25" s="109"/>
      <c r="AF25" s="5"/>
      <c r="AG25" s="9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</row>
    <row r="26" spans="1:198" x14ac:dyDescent="0.15">
      <c r="A26" s="126">
        <f t="shared" si="3"/>
        <v>43153</v>
      </c>
      <c r="B26" s="127">
        <f t="shared" ca="1" si="15"/>
        <v>1002.704349</v>
      </c>
      <c r="C26" s="128">
        <f t="shared" si="4"/>
        <v>1000</v>
      </c>
      <c r="D26" s="129">
        <f ca="1">IF(A26&lt;$B$1,VLOOKUP(A26,[1]DI!$A$4:$B$15000,2),0)</f>
        <v>6.6400000000000001E-2</v>
      </c>
      <c r="E26" s="130">
        <f t="shared" ca="1" si="5"/>
        <v>1.0002551500000001</v>
      </c>
      <c r="F26" s="130">
        <f ca="1">(TRUNC(PRODUCT($E$12:$E25),16))</f>
        <v>1.0020430237731199</v>
      </c>
      <c r="G26" s="130">
        <f t="shared" si="6"/>
        <v>1</v>
      </c>
      <c r="H26" s="130">
        <f t="shared" ca="1" si="7"/>
        <v>1.0020430199999999</v>
      </c>
      <c r="I26" s="129">
        <f t="shared" si="8"/>
        <v>2.1000000000000001E-2</v>
      </c>
      <c r="J26" s="131">
        <f t="shared" si="9"/>
        <v>43139</v>
      </c>
      <c r="K26" s="132">
        <f t="shared" si="16"/>
        <v>8</v>
      </c>
      <c r="L26" s="133">
        <f t="shared" si="10"/>
        <v>8</v>
      </c>
      <c r="M26" s="134">
        <f t="shared" si="17"/>
        <v>1.0006599810000001</v>
      </c>
      <c r="N26" s="134">
        <f t="shared" ca="1" si="1"/>
        <v>1.0027043490000001</v>
      </c>
      <c r="O26" s="133">
        <f t="shared" si="18"/>
        <v>0</v>
      </c>
      <c r="P26" s="130">
        <f t="shared" ca="1" si="19"/>
        <v>2.7043490000000001</v>
      </c>
      <c r="Q26" s="128">
        <f t="shared" si="11"/>
        <v>0</v>
      </c>
      <c r="R26" s="135" t="str">
        <f t="shared" si="12"/>
        <v>J=</v>
      </c>
      <c r="S26" s="131">
        <f t="shared" si="13"/>
        <v>43304</v>
      </c>
      <c r="T26" s="136" t="str">
        <f t="shared" si="2"/>
        <v>-</v>
      </c>
      <c r="U26" s="4"/>
      <c r="V26" s="18"/>
      <c r="W26" s="5"/>
      <c r="X26" s="2"/>
      <c r="Y26" s="3"/>
      <c r="Z26" s="9"/>
      <c r="AA26" s="9"/>
      <c r="AB26" s="119"/>
      <c r="AC26" s="9"/>
      <c r="AD26" s="18"/>
      <c r="AE26" s="109"/>
      <c r="AF26" s="5"/>
      <c r="AG26" s="9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</row>
    <row r="27" spans="1:198" x14ac:dyDescent="0.15">
      <c r="A27" s="126">
        <f t="shared" si="3"/>
        <v>43154</v>
      </c>
      <c r="B27" s="127">
        <f t="shared" ca="1" si="15"/>
        <v>1003.042916</v>
      </c>
      <c r="C27" s="128">
        <f t="shared" si="4"/>
        <v>1000</v>
      </c>
      <c r="D27" s="129">
        <f ca="1">IF(A27&lt;$B$1,VLOOKUP(A27,[1]DI!$A$4:$B$15000,2),0)</f>
        <v>6.6400000000000001E-2</v>
      </c>
      <c r="E27" s="130">
        <f t="shared" ca="1" si="5"/>
        <v>1.0002551500000001</v>
      </c>
      <c r="F27" s="130">
        <f ca="1">(TRUNC(PRODUCT($E$12:$E26),16))</f>
        <v>1.0022986950506401</v>
      </c>
      <c r="G27" s="130">
        <f t="shared" si="6"/>
        <v>1</v>
      </c>
      <c r="H27" s="130">
        <f t="shared" ca="1" si="7"/>
        <v>1.0022987000000001</v>
      </c>
      <c r="I27" s="129">
        <f t="shared" si="8"/>
        <v>2.1000000000000001E-2</v>
      </c>
      <c r="J27" s="131">
        <f t="shared" si="9"/>
        <v>43139</v>
      </c>
      <c r="K27" s="132">
        <f t="shared" si="16"/>
        <v>9</v>
      </c>
      <c r="L27" s="133">
        <f t="shared" si="10"/>
        <v>9</v>
      </c>
      <c r="M27" s="134">
        <f t="shared" si="17"/>
        <v>1.0007425089999999</v>
      </c>
      <c r="N27" s="134">
        <f t="shared" ca="1" si="1"/>
        <v>1.0030429160000001</v>
      </c>
      <c r="O27" s="133">
        <f t="shared" si="18"/>
        <v>0</v>
      </c>
      <c r="P27" s="130">
        <f t="shared" ca="1" si="19"/>
        <v>3.042916</v>
      </c>
      <c r="Q27" s="128">
        <f t="shared" si="11"/>
        <v>0</v>
      </c>
      <c r="R27" s="135" t="str">
        <f t="shared" si="12"/>
        <v>J=</v>
      </c>
      <c r="S27" s="131">
        <f t="shared" si="13"/>
        <v>43304</v>
      </c>
      <c r="T27" s="136" t="str">
        <f t="shared" si="2"/>
        <v>-</v>
      </c>
      <c r="U27" s="4"/>
      <c r="V27" s="18"/>
      <c r="W27" s="5"/>
      <c r="X27" s="2"/>
      <c r="Y27" s="3"/>
      <c r="Z27" s="9"/>
      <c r="AA27" s="9"/>
      <c r="AB27" s="119"/>
      <c r="AC27" s="9"/>
      <c r="AD27" s="18"/>
      <c r="AE27" s="109"/>
      <c r="AF27" s="5"/>
      <c r="AG27" s="9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</row>
    <row r="28" spans="1:198" x14ac:dyDescent="0.15">
      <c r="A28" s="126">
        <f t="shared" si="3"/>
        <v>43155</v>
      </c>
      <c r="B28" s="127">
        <f t="shared" ca="1" si="15"/>
        <v>1003.381582</v>
      </c>
      <c r="C28" s="128">
        <f t="shared" si="4"/>
        <v>1000</v>
      </c>
      <c r="D28" s="129">
        <f ca="1">IF(A28&lt;$B$1,VLOOKUP(A28,[1]DI!$A$4:$B$15000,2),0)</f>
        <v>0</v>
      </c>
      <c r="E28" s="130">
        <f t="shared" ca="1" si="5"/>
        <v>1</v>
      </c>
      <c r="F28" s="130">
        <f ca="1">(TRUNC(PRODUCT($E$12:$E27),16))</f>
        <v>1.00255443156268</v>
      </c>
      <c r="G28" s="130">
        <f t="shared" si="6"/>
        <v>1</v>
      </c>
      <c r="H28" s="130">
        <f t="shared" ca="1" si="7"/>
        <v>1.00255443</v>
      </c>
      <c r="I28" s="129">
        <f t="shared" si="8"/>
        <v>2.1000000000000001E-2</v>
      </c>
      <c r="J28" s="131">
        <f t="shared" si="9"/>
        <v>43139</v>
      </c>
      <c r="K28" s="132">
        <f t="shared" si="16"/>
        <v>9</v>
      </c>
      <c r="L28" s="133">
        <f t="shared" si="10"/>
        <v>10</v>
      </c>
      <c r="M28" s="134">
        <f t="shared" si="17"/>
        <v>1.0008250439999999</v>
      </c>
      <c r="N28" s="134">
        <f t="shared" ca="1" si="1"/>
        <v>1.003381582</v>
      </c>
      <c r="O28" s="133">
        <f t="shared" si="18"/>
        <v>0</v>
      </c>
      <c r="P28" s="130">
        <f t="shared" ca="1" si="19"/>
        <v>3.3815819999999999</v>
      </c>
      <c r="Q28" s="128">
        <f t="shared" si="11"/>
        <v>0</v>
      </c>
      <c r="R28" s="135" t="str">
        <f t="shared" si="12"/>
        <v>J=</v>
      </c>
      <c r="S28" s="131">
        <f t="shared" si="13"/>
        <v>43304</v>
      </c>
      <c r="T28" s="136" t="str">
        <f t="shared" si="2"/>
        <v>-</v>
      </c>
      <c r="U28" s="4"/>
      <c r="V28" s="18"/>
      <c r="W28" s="5"/>
      <c r="X28" s="2"/>
      <c r="Y28" s="3"/>
      <c r="Z28" s="9"/>
      <c r="AA28" s="9"/>
      <c r="AB28" s="119"/>
      <c r="AC28" s="9"/>
      <c r="AD28" s="18"/>
      <c r="AE28" s="109"/>
      <c r="AF28" s="5"/>
      <c r="AG28" s="9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</row>
    <row r="29" spans="1:198" x14ac:dyDescent="0.15">
      <c r="A29" s="126">
        <f t="shared" si="3"/>
        <v>43156</v>
      </c>
      <c r="B29" s="127">
        <f t="shared" ca="1" si="15"/>
        <v>1003.381582</v>
      </c>
      <c r="C29" s="128">
        <f t="shared" si="4"/>
        <v>1000</v>
      </c>
      <c r="D29" s="129">
        <f ca="1">IF(A29&lt;$B$1,VLOOKUP(A29,[1]DI!$A$4:$B$15000,2),0)</f>
        <v>0</v>
      </c>
      <c r="E29" s="130">
        <f t="shared" ca="1" si="5"/>
        <v>1</v>
      </c>
      <c r="F29" s="130">
        <f ca="1">(TRUNC(PRODUCT($E$12:$E28),16))</f>
        <v>1.00255443156268</v>
      </c>
      <c r="G29" s="130">
        <f t="shared" si="6"/>
        <v>1</v>
      </c>
      <c r="H29" s="130">
        <f t="shared" ca="1" si="7"/>
        <v>1.00255443</v>
      </c>
      <c r="I29" s="129">
        <f t="shared" si="8"/>
        <v>2.1000000000000001E-2</v>
      </c>
      <c r="J29" s="131">
        <f t="shared" si="9"/>
        <v>43139</v>
      </c>
      <c r="K29" s="132">
        <f t="shared" si="16"/>
        <v>9</v>
      </c>
      <c r="L29" s="133">
        <f t="shared" si="10"/>
        <v>10</v>
      </c>
      <c r="M29" s="134">
        <f t="shared" si="17"/>
        <v>1.0008250439999999</v>
      </c>
      <c r="N29" s="134">
        <f t="shared" ca="1" si="1"/>
        <v>1.003381582</v>
      </c>
      <c r="O29" s="133">
        <f t="shared" si="18"/>
        <v>0</v>
      </c>
      <c r="P29" s="130">
        <f t="shared" ca="1" si="19"/>
        <v>3.3815819999999999</v>
      </c>
      <c r="Q29" s="128">
        <f t="shared" si="11"/>
        <v>0</v>
      </c>
      <c r="R29" s="135" t="str">
        <f t="shared" si="12"/>
        <v>J=</v>
      </c>
      <c r="S29" s="131">
        <f t="shared" si="13"/>
        <v>43304</v>
      </c>
      <c r="T29" s="136" t="str">
        <f t="shared" si="2"/>
        <v>-</v>
      </c>
      <c r="U29" s="4"/>
      <c r="V29" s="18"/>
      <c r="W29" s="5"/>
      <c r="X29" s="2"/>
      <c r="Y29" s="3"/>
      <c r="Z29" s="9"/>
      <c r="AA29" s="9"/>
      <c r="AB29" s="119"/>
      <c r="AC29" s="9"/>
      <c r="AD29" s="18"/>
      <c r="AE29" s="109"/>
      <c r="AF29" s="5"/>
      <c r="AG29" s="9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</row>
    <row r="30" spans="1:198" x14ac:dyDescent="0.15">
      <c r="A30" s="126">
        <f t="shared" si="3"/>
        <v>43157</v>
      </c>
      <c r="B30" s="127">
        <f t="shared" ca="1" si="15"/>
        <v>1003.381582</v>
      </c>
      <c r="C30" s="128">
        <f t="shared" si="4"/>
        <v>1000</v>
      </c>
      <c r="D30" s="129">
        <f ca="1">IF(A30&lt;$B$1,VLOOKUP(A30,[1]DI!$A$4:$B$15000,2),0)</f>
        <v>6.6400000000000001E-2</v>
      </c>
      <c r="E30" s="130">
        <f t="shared" ca="1" si="5"/>
        <v>1.0002551500000001</v>
      </c>
      <c r="F30" s="130">
        <f ca="1">(TRUNC(PRODUCT($E$12:$E29),16))</f>
        <v>1.00255443156268</v>
      </c>
      <c r="G30" s="130">
        <f t="shared" si="6"/>
        <v>1</v>
      </c>
      <c r="H30" s="130">
        <f t="shared" ca="1" si="7"/>
        <v>1.00255443</v>
      </c>
      <c r="I30" s="129">
        <f t="shared" si="8"/>
        <v>2.1000000000000001E-2</v>
      </c>
      <c r="J30" s="131">
        <f t="shared" si="9"/>
        <v>43139</v>
      </c>
      <c r="K30" s="132">
        <f t="shared" si="16"/>
        <v>10</v>
      </c>
      <c r="L30" s="133">
        <f t="shared" si="10"/>
        <v>10</v>
      </c>
      <c r="M30" s="134">
        <f t="shared" si="17"/>
        <v>1.0008250439999999</v>
      </c>
      <c r="N30" s="134">
        <f t="shared" ca="1" si="1"/>
        <v>1.003381582</v>
      </c>
      <c r="O30" s="133">
        <f t="shared" si="18"/>
        <v>0</v>
      </c>
      <c r="P30" s="130">
        <f t="shared" ca="1" si="19"/>
        <v>3.3815819999999999</v>
      </c>
      <c r="Q30" s="128">
        <f t="shared" si="11"/>
        <v>0</v>
      </c>
      <c r="R30" s="135" t="str">
        <f t="shared" si="12"/>
        <v>J=</v>
      </c>
      <c r="S30" s="131">
        <f t="shared" si="13"/>
        <v>43304</v>
      </c>
      <c r="T30" s="136" t="str">
        <f t="shared" si="2"/>
        <v>-</v>
      </c>
      <c r="U30" s="4"/>
      <c r="V30" s="18"/>
      <c r="W30" s="5"/>
      <c r="X30" s="2"/>
      <c r="Y30" s="3"/>
      <c r="Z30" s="9"/>
      <c r="AA30" s="9"/>
      <c r="AB30" s="119"/>
      <c r="AC30" s="9"/>
      <c r="AD30" s="18"/>
      <c r="AE30" s="109"/>
      <c r="AF30" s="5"/>
      <c r="AG30" s="9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</row>
    <row r="31" spans="1:198" x14ac:dyDescent="0.15">
      <c r="A31" s="126">
        <f t="shared" si="3"/>
        <v>43158</v>
      </c>
      <c r="B31" s="127">
        <f t="shared" ca="1" si="15"/>
        <v>1003.720366</v>
      </c>
      <c r="C31" s="128">
        <f t="shared" si="4"/>
        <v>1000</v>
      </c>
      <c r="D31" s="129">
        <f ca="1">IF(A31&lt;$B$1,VLOOKUP(A31,[1]DI!$A$4:$B$15000,2),0)</f>
        <v>6.6400000000000001E-2</v>
      </c>
      <c r="E31" s="130">
        <f t="shared" ca="1" si="5"/>
        <v>1.0002551500000001</v>
      </c>
      <c r="F31" s="130">
        <f ca="1">(TRUNC(PRODUCT($E$12:$E30),16))</f>
        <v>1.0028102333258999</v>
      </c>
      <c r="G31" s="130">
        <f t="shared" si="6"/>
        <v>1</v>
      </c>
      <c r="H31" s="130">
        <f t="shared" ca="1" si="7"/>
        <v>1.0028102299999999</v>
      </c>
      <c r="I31" s="129">
        <f t="shared" si="8"/>
        <v>2.1000000000000001E-2</v>
      </c>
      <c r="J31" s="131">
        <f t="shared" si="9"/>
        <v>43139</v>
      </c>
      <c r="K31" s="132">
        <f t="shared" si="16"/>
        <v>11</v>
      </c>
      <c r="L31" s="133">
        <f t="shared" si="10"/>
        <v>11</v>
      </c>
      <c r="M31" s="134">
        <f t="shared" si="17"/>
        <v>1.0009075860000001</v>
      </c>
      <c r="N31" s="134">
        <f t="shared" ca="1" si="1"/>
        <v>1.0037203669999999</v>
      </c>
      <c r="O31" s="133">
        <f t="shared" si="18"/>
        <v>0</v>
      </c>
      <c r="P31" s="130">
        <f t="shared" ca="1" si="19"/>
        <v>3.7203659999999998</v>
      </c>
      <c r="Q31" s="128">
        <f t="shared" si="11"/>
        <v>0</v>
      </c>
      <c r="R31" s="135" t="str">
        <f t="shared" si="12"/>
        <v>J=</v>
      </c>
      <c r="S31" s="131">
        <f t="shared" si="13"/>
        <v>43304</v>
      </c>
      <c r="T31" s="136" t="str">
        <f t="shared" si="2"/>
        <v>-</v>
      </c>
      <c r="U31" s="4"/>
      <c r="V31" s="18"/>
      <c r="W31" s="5"/>
      <c r="X31" s="2"/>
      <c r="Y31" s="3"/>
      <c r="Z31" s="9"/>
      <c r="AA31" s="9"/>
      <c r="AB31" s="119"/>
      <c r="AC31" s="9"/>
      <c r="AD31" s="18"/>
      <c r="AE31" s="109"/>
      <c r="AF31" s="5"/>
      <c r="AG31" s="9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</row>
    <row r="32" spans="1:198" x14ac:dyDescent="0.15">
      <c r="A32" s="126">
        <f t="shared" si="3"/>
        <v>43159</v>
      </c>
      <c r="B32" s="127">
        <f t="shared" ca="1" si="15"/>
        <v>1004.059271</v>
      </c>
      <c r="C32" s="128">
        <f t="shared" si="4"/>
        <v>1000</v>
      </c>
      <c r="D32" s="129">
        <f ca="1">IF(A32&lt;$B$1,VLOOKUP(A32,[1]DI!$A$4:$B$15000,2),0)</f>
        <v>6.6400000000000001E-2</v>
      </c>
      <c r="E32" s="130">
        <f t="shared" ca="1" si="5"/>
        <v>1.0002551500000001</v>
      </c>
      <c r="F32" s="130">
        <f ca="1">(TRUNC(PRODUCT($E$12:$E31),16))</f>
        <v>1.0030661003569299</v>
      </c>
      <c r="G32" s="130">
        <f t="shared" si="6"/>
        <v>1</v>
      </c>
      <c r="H32" s="130">
        <f t="shared" ca="1" si="7"/>
        <v>1.0030661000000001</v>
      </c>
      <c r="I32" s="129">
        <f t="shared" si="8"/>
        <v>2.1000000000000001E-2</v>
      </c>
      <c r="J32" s="131">
        <f t="shared" si="9"/>
        <v>43139</v>
      </c>
      <c r="K32" s="132">
        <f t="shared" si="16"/>
        <v>12</v>
      </c>
      <c r="L32" s="133">
        <f t="shared" si="10"/>
        <v>12</v>
      </c>
      <c r="M32" s="134">
        <f t="shared" si="17"/>
        <v>1.0009901349999999</v>
      </c>
      <c r="N32" s="134">
        <f t="shared" ca="1" si="1"/>
        <v>1.004059271</v>
      </c>
      <c r="O32" s="133">
        <f t="shared" si="18"/>
        <v>0</v>
      </c>
      <c r="P32" s="130">
        <f t="shared" ca="1" si="19"/>
        <v>4.0592709999999999</v>
      </c>
      <c r="Q32" s="128">
        <f t="shared" si="11"/>
        <v>0</v>
      </c>
      <c r="R32" s="135" t="str">
        <f t="shared" si="12"/>
        <v>J=</v>
      </c>
      <c r="S32" s="131">
        <f t="shared" si="13"/>
        <v>43304</v>
      </c>
      <c r="T32" s="136" t="str">
        <f t="shared" si="2"/>
        <v>-</v>
      </c>
      <c r="U32" s="4"/>
      <c r="V32" s="18"/>
      <c r="W32" s="5"/>
      <c r="X32" s="2"/>
      <c r="Y32" s="3"/>
      <c r="Z32" s="9"/>
      <c r="AA32" s="9"/>
      <c r="AB32" s="119"/>
      <c r="AC32" s="9"/>
      <c r="AD32" s="18"/>
      <c r="AE32" s="109"/>
      <c r="AF32" s="5"/>
      <c r="AG32" s="9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</row>
    <row r="33" spans="1:198" x14ac:dyDescent="0.15">
      <c r="A33" s="126">
        <f t="shared" si="3"/>
        <v>43160</v>
      </c>
      <c r="B33" s="127">
        <f t="shared" ca="1" si="15"/>
        <v>1004.398284</v>
      </c>
      <c r="C33" s="128">
        <f t="shared" si="4"/>
        <v>1000</v>
      </c>
      <c r="D33" s="129">
        <f ca="1">IF(A33&lt;$B$1,VLOOKUP(A33,[1]DI!$A$4:$B$15000,2),0)</f>
        <v>6.6400000000000001E-2</v>
      </c>
      <c r="E33" s="130">
        <f t="shared" ca="1" si="5"/>
        <v>1.0002551500000001</v>
      </c>
      <c r="F33" s="130">
        <f ca="1">(TRUNC(PRODUCT($E$12:$E32),16))</f>
        <v>1.0033220326724399</v>
      </c>
      <c r="G33" s="130">
        <f t="shared" si="6"/>
        <v>1</v>
      </c>
      <c r="H33" s="130">
        <f t="shared" ca="1" si="7"/>
        <v>1.0033220300000001</v>
      </c>
      <c r="I33" s="129">
        <f t="shared" si="8"/>
        <v>2.1000000000000001E-2</v>
      </c>
      <c r="J33" s="131">
        <f t="shared" si="9"/>
        <v>43139</v>
      </c>
      <c r="K33" s="132">
        <f t="shared" si="16"/>
        <v>13</v>
      </c>
      <c r="L33" s="133">
        <f t="shared" si="10"/>
        <v>13</v>
      </c>
      <c r="M33" s="134">
        <f t="shared" si="17"/>
        <v>1.00107269</v>
      </c>
      <c r="N33" s="134">
        <f t="shared" ca="1" si="1"/>
        <v>1.0043982840000001</v>
      </c>
      <c r="O33" s="133">
        <f t="shared" si="18"/>
        <v>0</v>
      </c>
      <c r="P33" s="130">
        <f t="shared" ca="1" si="19"/>
        <v>4.3982840000000003</v>
      </c>
      <c r="Q33" s="128">
        <f t="shared" si="11"/>
        <v>0</v>
      </c>
      <c r="R33" s="135" t="str">
        <f t="shared" si="12"/>
        <v>J=</v>
      </c>
      <c r="S33" s="131">
        <f t="shared" si="13"/>
        <v>43304</v>
      </c>
      <c r="T33" s="136" t="str">
        <f t="shared" si="2"/>
        <v>-</v>
      </c>
      <c r="U33" s="4"/>
      <c r="V33" s="18"/>
      <c r="W33" s="5"/>
      <c r="X33" s="2"/>
      <c r="Y33" s="3"/>
      <c r="Z33" s="9"/>
      <c r="AA33" s="9"/>
      <c r="AB33" s="119"/>
      <c r="AC33" s="9"/>
      <c r="AD33" s="18"/>
      <c r="AE33" s="109"/>
      <c r="AF33" s="5"/>
      <c r="AG33" s="9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</row>
    <row r="34" spans="1:198" x14ac:dyDescent="0.15">
      <c r="A34" s="126">
        <f t="shared" si="3"/>
        <v>43161</v>
      </c>
      <c r="B34" s="127">
        <f t="shared" ca="1" si="15"/>
        <v>1004.7374150000001</v>
      </c>
      <c r="C34" s="128">
        <f t="shared" si="4"/>
        <v>1000</v>
      </c>
      <c r="D34" s="129">
        <f ca="1">IF(A34&lt;$B$1,VLOOKUP(A34,[1]DI!$A$4:$B$15000,2),0)</f>
        <v>6.6400000000000001E-2</v>
      </c>
      <c r="E34" s="130">
        <f t="shared" ca="1" si="5"/>
        <v>1.0002551500000001</v>
      </c>
      <c r="F34" s="130">
        <f ca="1">(TRUNC(PRODUCT($E$12:$E33),16))</f>
        <v>1.00357803028907</v>
      </c>
      <c r="G34" s="130">
        <f t="shared" si="6"/>
        <v>1</v>
      </c>
      <c r="H34" s="130">
        <f t="shared" ca="1" si="7"/>
        <v>1.0035780299999999</v>
      </c>
      <c r="I34" s="129">
        <f t="shared" si="8"/>
        <v>2.1000000000000001E-2</v>
      </c>
      <c r="J34" s="131">
        <f t="shared" si="9"/>
        <v>43139</v>
      </c>
      <c r="K34" s="132">
        <f t="shared" si="16"/>
        <v>14</v>
      </c>
      <c r="L34" s="133">
        <f t="shared" si="10"/>
        <v>14</v>
      </c>
      <c r="M34" s="134">
        <f t="shared" si="17"/>
        <v>1.001155252</v>
      </c>
      <c r="N34" s="134">
        <f t="shared" ca="1" si="1"/>
        <v>1.004737416</v>
      </c>
      <c r="O34" s="133">
        <f t="shared" si="18"/>
        <v>0</v>
      </c>
      <c r="P34" s="130">
        <f t="shared" ca="1" si="19"/>
        <v>4.7374150000000004</v>
      </c>
      <c r="Q34" s="128">
        <f t="shared" si="11"/>
        <v>0</v>
      </c>
      <c r="R34" s="135" t="str">
        <f t="shared" si="12"/>
        <v>J=</v>
      </c>
      <c r="S34" s="131">
        <f t="shared" si="13"/>
        <v>43304</v>
      </c>
      <c r="T34" s="136" t="str">
        <f t="shared" si="2"/>
        <v>-</v>
      </c>
      <c r="U34" s="4"/>
      <c r="V34" s="18"/>
      <c r="W34" s="5"/>
      <c r="X34" s="2"/>
      <c r="Y34" s="3"/>
      <c r="Z34" s="9"/>
      <c r="AA34" s="9"/>
      <c r="AB34" s="119"/>
      <c r="AC34" s="9"/>
      <c r="AD34" s="18"/>
      <c r="AE34" s="109"/>
      <c r="AF34" s="5"/>
      <c r="AG34" s="9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</row>
    <row r="35" spans="1:198" x14ac:dyDescent="0.15">
      <c r="A35" s="126">
        <f t="shared" si="3"/>
        <v>43162</v>
      </c>
      <c r="B35" s="127">
        <f t="shared" ca="1" si="15"/>
        <v>1005.076657</v>
      </c>
      <c r="C35" s="128">
        <f t="shared" si="4"/>
        <v>1000</v>
      </c>
      <c r="D35" s="129">
        <f ca="1">IF(A35&lt;$B$1,VLOOKUP(A35,[1]DI!$A$4:$B$15000,2),0)</f>
        <v>0</v>
      </c>
      <c r="E35" s="130">
        <f t="shared" ca="1" si="5"/>
        <v>1</v>
      </c>
      <c r="F35" s="130">
        <f ca="1">(TRUNC(PRODUCT($E$12:$E34),16))</f>
        <v>1.0038340932234999</v>
      </c>
      <c r="G35" s="130">
        <f t="shared" si="6"/>
        <v>1</v>
      </c>
      <c r="H35" s="130">
        <f t="shared" ca="1" si="7"/>
        <v>1.00383409</v>
      </c>
      <c r="I35" s="129">
        <f t="shared" si="8"/>
        <v>2.1000000000000001E-2</v>
      </c>
      <c r="J35" s="131">
        <f t="shared" si="9"/>
        <v>43139</v>
      </c>
      <c r="K35" s="132">
        <f t="shared" si="16"/>
        <v>14</v>
      </c>
      <c r="L35" s="133">
        <f t="shared" si="10"/>
        <v>15</v>
      </c>
      <c r="M35" s="134">
        <f t="shared" si="17"/>
        <v>1.0012378209999999</v>
      </c>
      <c r="N35" s="134">
        <f t="shared" ca="1" si="1"/>
        <v>1.005076657</v>
      </c>
      <c r="O35" s="133">
        <f t="shared" si="18"/>
        <v>0</v>
      </c>
      <c r="P35" s="130">
        <f t="shared" ca="1" si="19"/>
        <v>5.076657</v>
      </c>
      <c r="Q35" s="128">
        <f t="shared" si="11"/>
        <v>0</v>
      </c>
      <c r="R35" s="135" t="str">
        <f t="shared" si="12"/>
        <v>J=</v>
      </c>
      <c r="S35" s="131">
        <f t="shared" si="13"/>
        <v>43304</v>
      </c>
      <c r="T35" s="136" t="str">
        <f t="shared" si="2"/>
        <v>-</v>
      </c>
      <c r="U35" s="4"/>
      <c r="V35" s="18"/>
      <c r="W35" s="5"/>
      <c r="X35" s="2"/>
      <c r="Y35" s="3"/>
      <c r="Z35" s="9"/>
      <c r="AA35" s="9"/>
      <c r="AB35" s="119"/>
      <c r="AC35" s="9"/>
      <c r="AD35" s="18"/>
      <c r="AE35" s="109"/>
      <c r="AF35" s="5"/>
      <c r="AG35" s="9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</row>
    <row r="36" spans="1:198" x14ac:dyDescent="0.15">
      <c r="A36" s="126">
        <f t="shared" si="3"/>
        <v>43163</v>
      </c>
      <c r="B36" s="127">
        <f t="shared" ca="1" si="15"/>
        <v>1005.076657</v>
      </c>
      <c r="C36" s="128">
        <f t="shared" si="4"/>
        <v>1000</v>
      </c>
      <c r="D36" s="129">
        <f ca="1">IF(A36&lt;$B$1,VLOOKUP(A36,[1]DI!$A$4:$B$15000,2),0)</f>
        <v>0</v>
      </c>
      <c r="E36" s="130">
        <f t="shared" ca="1" si="5"/>
        <v>1</v>
      </c>
      <c r="F36" s="130">
        <f ca="1">(TRUNC(PRODUCT($E$12:$E35),16))</f>
        <v>1.0038340932234999</v>
      </c>
      <c r="G36" s="130">
        <f t="shared" si="6"/>
        <v>1</v>
      </c>
      <c r="H36" s="130">
        <f t="shared" ca="1" si="7"/>
        <v>1.00383409</v>
      </c>
      <c r="I36" s="129">
        <f t="shared" si="8"/>
        <v>2.1000000000000001E-2</v>
      </c>
      <c r="J36" s="131">
        <f t="shared" si="9"/>
        <v>43139</v>
      </c>
      <c r="K36" s="132">
        <f t="shared" si="16"/>
        <v>14</v>
      </c>
      <c r="L36" s="133">
        <f t="shared" si="10"/>
        <v>15</v>
      </c>
      <c r="M36" s="134">
        <f t="shared" si="17"/>
        <v>1.0012378209999999</v>
      </c>
      <c r="N36" s="134">
        <f t="shared" ca="1" si="1"/>
        <v>1.005076657</v>
      </c>
      <c r="O36" s="133">
        <f t="shared" si="18"/>
        <v>0</v>
      </c>
      <c r="P36" s="130">
        <f t="shared" ca="1" si="19"/>
        <v>5.076657</v>
      </c>
      <c r="Q36" s="128">
        <f t="shared" si="11"/>
        <v>0</v>
      </c>
      <c r="R36" s="135" t="str">
        <f t="shared" si="12"/>
        <v>J=</v>
      </c>
      <c r="S36" s="131">
        <f t="shared" si="13"/>
        <v>43304</v>
      </c>
      <c r="T36" s="136" t="str">
        <f t="shared" si="2"/>
        <v>-</v>
      </c>
      <c r="U36" s="4"/>
      <c r="V36" s="18"/>
      <c r="W36" s="5"/>
      <c r="X36" s="2"/>
      <c r="Y36" s="3"/>
      <c r="Z36" s="9"/>
      <c r="AA36" s="9"/>
      <c r="AB36" s="119"/>
      <c r="AC36" s="9"/>
      <c r="AD36" s="18"/>
      <c r="AE36" s="109"/>
      <c r="AF36" s="5"/>
      <c r="AG36" s="9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</row>
    <row r="37" spans="1:198" x14ac:dyDescent="0.15">
      <c r="A37" s="126">
        <f t="shared" si="3"/>
        <v>43164</v>
      </c>
      <c r="B37" s="127">
        <f t="shared" ca="1" si="15"/>
        <v>1005.076657</v>
      </c>
      <c r="C37" s="128">
        <f t="shared" si="4"/>
        <v>1000</v>
      </c>
      <c r="D37" s="129">
        <f ca="1">IF(A37&lt;$B$1,VLOOKUP(A37,[1]DI!$A$4:$B$15000,2),0)</f>
        <v>6.6400000000000001E-2</v>
      </c>
      <c r="E37" s="130">
        <f t="shared" ca="1" si="5"/>
        <v>1.0002551500000001</v>
      </c>
      <c r="F37" s="130">
        <f ca="1">(TRUNC(PRODUCT($E$12:$E36),16))</f>
        <v>1.0038340932234999</v>
      </c>
      <c r="G37" s="130">
        <f t="shared" si="6"/>
        <v>1</v>
      </c>
      <c r="H37" s="130">
        <f t="shared" ca="1" si="7"/>
        <v>1.00383409</v>
      </c>
      <c r="I37" s="129">
        <f t="shared" si="8"/>
        <v>2.1000000000000001E-2</v>
      </c>
      <c r="J37" s="131">
        <f t="shared" si="9"/>
        <v>43139</v>
      </c>
      <c r="K37" s="132">
        <f t="shared" si="16"/>
        <v>15</v>
      </c>
      <c r="L37" s="133">
        <f t="shared" si="10"/>
        <v>15</v>
      </c>
      <c r="M37" s="134">
        <f t="shared" si="17"/>
        <v>1.0012378209999999</v>
      </c>
      <c r="N37" s="134">
        <f t="shared" ca="1" si="1"/>
        <v>1.005076657</v>
      </c>
      <c r="O37" s="133">
        <f t="shared" si="18"/>
        <v>0</v>
      </c>
      <c r="P37" s="130">
        <f t="shared" ca="1" si="19"/>
        <v>5.076657</v>
      </c>
      <c r="Q37" s="128">
        <f t="shared" si="11"/>
        <v>0</v>
      </c>
      <c r="R37" s="135" t="str">
        <f t="shared" si="12"/>
        <v>J=</v>
      </c>
      <c r="S37" s="131">
        <f t="shared" si="13"/>
        <v>43304</v>
      </c>
      <c r="T37" s="136" t="str">
        <f t="shared" si="2"/>
        <v>-</v>
      </c>
      <c r="U37" s="4"/>
      <c r="V37" s="18"/>
      <c r="W37" s="5"/>
      <c r="X37" s="2"/>
      <c r="Y37" s="3"/>
      <c r="Z37" s="9"/>
      <c r="AA37" s="9"/>
      <c r="AB37" s="119"/>
      <c r="AC37" s="9"/>
      <c r="AD37" s="18"/>
      <c r="AE37" s="109"/>
      <c r="AF37" s="5"/>
      <c r="AG37" s="9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</row>
    <row r="38" spans="1:198" x14ac:dyDescent="0.15">
      <c r="A38" s="126">
        <f t="shared" si="3"/>
        <v>43165</v>
      </c>
      <c r="B38" s="127">
        <f t="shared" ca="1" si="15"/>
        <v>1005.416018</v>
      </c>
      <c r="C38" s="128">
        <f t="shared" si="4"/>
        <v>1000</v>
      </c>
      <c r="D38" s="129">
        <f ca="1">IF(A38&lt;$B$1,VLOOKUP(A38,[1]DI!$A$4:$B$15000,2),0)</f>
        <v>6.6400000000000001E-2</v>
      </c>
      <c r="E38" s="130">
        <f t="shared" ca="1" si="5"/>
        <v>1.0002551500000001</v>
      </c>
      <c r="F38" s="130">
        <f ca="1">(TRUNC(PRODUCT($E$12:$E37),16))</f>
        <v>1.0040902214923899</v>
      </c>
      <c r="G38" s="130">
        <f t="shared" si="6"/>
        <v>1</v>
      </c>
      <c r="H38" s="130">
        <f t="shared" ca="1" si="7"/>
        <v>1.0040902199999999</v>
      </c>
      <c r="I38" s="129">
        <f t="shared" si="8"/>
        <v>2.1000000000000001E-2</v>
      </c>
      <c r="J38" s="131">
        <f t="shared" si="9"/>
        <v>43139</v>
      </c>
      <c r="K38" s="132">
        <f t="shared" si="16"/>
        <v>16</v>
      </c>
      <c r="L38" s="133">
        <f t="shared" si="10"/>
        <v>16</v>
      </c>
      <c r="M38" s="134">
        <f t="shared" si="17"/>
        <v>1.001320397</v>
      </c>
      <c r="N38" s="134">
        <f t="shared" ca="1" si="1"/>
        <v>1.005416018</v>
      </c>
      <c r="O38" s="133">
        <f t="shared" si="18"/>
        <v>0</v>
      </c>
      <c r="P38" s="130">
        <f t="shared" ca="1" si="19"/>
        <v>5.4160180000000002</v>
      </c>
      <c r="Q38" s="128">
        <f t="shared" si="11"/>
        <v>0</v>
      </c>
      <c r="R38" s="135" t="str">
        <f t="shared" si="12"/>
        <v>J=</v>
      </c>
      <c r="S38" s="131">
        <f t="shared" si="13"/>
        <v>43304</v>
      </c>
      <c r="T38" s="136" t="str">
        <f t="shared" si="2"/>
        <v>-</v>
      </c>
      <c r="U38" s="4"/>
      <c r="V38" s="18"/>
      <c r="W38" s="5"/>
      <c r="X38" s="2"/>
      <c r="Y38" s="3"/>
      <c r="Z38" s="9"/>
      <c r="AA38" s="9"/>
      <c r="AB38" s="119"/>
      <c r="AC38" s="9"/>
      <c r="AD38" s="18"/>
      <c r="AE38" s="109"/>
      <c r="AF38" s="5"/>
      <c r="AG38" s="9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</row>
    <row r="39" spans="1:198" x14ac:dyDescent="0.15">
      <c r="A39" s="126">
        <f t="shared" si="3"/>
        <v>43166</v>
      </c>
      <c r="B39" s="127">
        <f t="shared" ca="1" si="15"/>
        <v>1005.755498</v>
      </c>
      <c r="C39" s="128">
        <f t="shared" si="4"/>
        <v>1000</v>
      </c>
      <c r="D39" s="129">
        <f ca="1">IF(A39&lt;$B$1,VLOOKUP(A39,[1]DI!$A$4:$B$15000,2),0)</f>
        <v>6.6400000000000001E-2</v>
      </c>
      <c r="E39" s="130">
        <f t="shared" ca="1" si="5"/>
        <v>1.0002551500000001</v>
      </c>
      <c r="F39" s="130">
        <f ca="1">(TRUNC(PRODUCT($E$12:$E38),16))</f>
        <v>1.0043464151124</v>
      </c>
      <c r="G39" s="130">
        <f t="shared" si="6"/>
        <v>1</v>
      </c>
      <c r="H39" s="130">
        <f t="shared" ca="1" si="7"/>
        <v>1.0043464200000001</v>
      </c>
      <c r="I39" s="129">
        <f t="shared" si="8"/>
        <v>2.1000000000000001E-2</v>
      </c>
      <c r="J39" s="131">
        <f t="shared" si="9"/>
        <v>43139</v>
      </c>
      <c r="K39" s="132">
        <f t="shared" si="16"/>
        <v>17</v>
      </c>
      <c r="L39" s="133">
        <f t="shared" si="10"/>
        <v>17</v>
      </c>
      <c r="M39" s="134">
        <f t="shared" si="17"/>
        <v>1.0014029799999999</v>
      </c>
      <c r="N39" s="134">
        <f t="shared" ca="1" si="1"/>
        <v>1.0057554980000001</v>
      </c>
      <c r="O39" s="133">
        <f t="shared" si="18"/>
        <v>0</v>
      </c>
      <c r="P39" s="130">
        <f t="shared" ca="1" si="19"/>
        <v>5.7554980000000002</v>
      </c>
      <c r="Q39" s="128">
        <f t="shared" si="11"/>
        <v>0</v>
      </c>
      <c r="R39" s="135" t="str">
        <f t="shared" si="12"/>
        <v>J=</v>
      </c>
      <c r="S39" s="131">
        <f t="shared" si="13"/>
        <v>43304</v>
      </c>
      <c r="T39" s="136" t="str">
        <f t="shared" si="2"/>
        <v>-</v>
      </c>
      <c r="U39" s="4"/>
      <c r="V39" s="18"/>
      <c r="W39" s="5"/>
      <c r="X39" s="2"/>
      <c r="Y39" s="3"/>
      <c r="Z39" s="9"/>
      <c r="AA39" s="9"/>
      <c r="AB39" s="119"/>
      <c r="AC39" s="9"/>
      <c r="AD39" s="18"/>
      <c r="AE39" s="109"/>
      <c r="AF39" s="5"/>
      <c r="AG39" s="9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</row>
    <row r="40" spans="1:198" x14ac:dyDescent="0.15">
      <c r="A40" s="126">
        <f t="shared" si="3"/>
        <v>43167</v>
      </c>
      <c r="B40" s="127">
        <f t="shared" ca="1" si="15"/>
        <v>1006.0950759999999</v>
      </c>
      <c r="C40" s="128">
        <f t="shared" si="4"/>
        <v>1000</v>
      </c>
      <c r="D40" s="129">
        <f ca="1">IF(A40&lt;$B$1,VLOOKUP(A40,[1]DI!$A$4:$B$15000,2),0)</f>
        <v>6.6400000000000001E-2</v>
      </c>
      <c r="E40" s="130">
        <f t="shared" ca="1" si="5"/>
        <v>1.0002551500000001</v>
      </c>
      <c r="F40" s="130">
        <f ca="1">(TRUNC(PRODUCT($E$12:$E39),16))</f>
        <v>1.0046026741002201</v>
      </c>
      <c r="G40" s="130">
        <f t="shared" si="6"/>
        <v>1</v>
      </c>
      <c r="H40" s="130">
        <f t="shared" ca="1" si="7"/>
        <v>1.0046026699999999</v>
      </c>
      <c r="I40" s="129">
        <f t="shared" si="8"/>
        <v>2.1000000000000001E-2</v>
      </c>
      <c r="J40" s="131">
        <f t="shared" si="9"/>
        <v>43139</v>
      </c>
      <c r="K40" s="132">
        <f t="shared" si="16"/>
        <v>18</v>
      </c>
      <c r="L40" s="133">
        <f t="shared" si="10"/>
        <v>18</v>
      </c>
      <c r="M40" s="134">
        <f t="shared" si="17"/>
        <v>1.001485569</v>
      </c>
      <c r="N40" s="134">
        <f t="shared" ca="1" si="1"/>
        <v>1.0060950769999999</v>
      </c>
      <c r="O40" s="133">
        <f t="shared" si="18"/>
        <v>0</v>
      </c>
      <c r="P40" s="130">
        <f t="shared" ca="1" si="19"/>
        <v>6.0950759999999997</v>
      </c>
      <c r="Q40" s="128">
        <f t="shared" si="11"/>
        <v>0</v>
      </c>
      <c r="R40" s="135" t="str">
        <f t="shared" si="12"/>
        <v>J=</v>
      </c>
      <c r="S40" s="131">
        <f t="shared" si="13"/>
        <v>43304</v>
      </c>
      <c r="T40" s="136" t="str">
        <f t="shared" si="2"/>
        <v>-</v>
      </c>
      <c r="U40" s="4"/>
      <c r="V40" s="18"/>
      <c r="W40" s="5"/>
      <c r="X40" s="2"/>
      <c r="Y40" s="3"/>
      <c r="Z40" s="9"/>
      <c r="AA40" s="9"/>
      <c r="AB40" s="119"/>
      <c r="AC40" s="9"/>
      <c r="AD40" s="18"/>
      <c r="AE40" s="109"/>
      <c r="AF40" s="5"/>
      <c r="AG40" s="9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</row>
    <row r="41" spans="1:198" x14ac:dyDescent="0.15">
      <c r="A41" s="126">
        <f t="shared" si="3"/>
        <v>43168</v>
      </c>
      <c r="B41" s="127">
        <f t="shared" ca="1" si="15"/>
        <v>1006.434786</v>
      </c>
      <c r="C41" s="128">
        <f t="shared" si="4"/>
        <v>1000</v>
      </c>
      <c r="D41" s="129">
        <f ca="1">IF(A41&lt;$B$1,VLOOKUP(A41,[1]DI!$A$4:$B$15000,2),0)</f>
        <v>6.6400000000000001E-2</v>
      </c>
      <c r="E41" s="130">
        <f t="shared" ca="1" si="5"/>
        <v>1.0002551500000001</v>
      </c>
      <c r="F41" s="130">
        <f ca="1">(TRUNC(PRODUCT($E$12:$E40),16))</f>
        <v>1.00485899847251</v>
      </c>
      <c r="G41" s="130">
        <f t="shared" si="6"/>
        <v>1</v>
      </c>
      <c r="H41" s="130">
        <f t="shared" ca="1" si="7"/>
        <v>1.0048589999999999</v>
      </c>
      <c r="I41" s="129">
        <f t="shared" si="8"/>
        <v>2.1000000000000001E-2</v>
      </c>
      <c r="J41" s="131">
        <f t="shared" si="9"/>
        <v>43139</v>
      </c>
      <c r="K41" s="132">
        <f t="shared" si="16"/>
        <v>19</v>
      </c>
      <c r="L41" s="133">
        <f t="shared" si="10"/>
        <v>19</v>
      </c>
      <c r="M41" s="134">
        <f t="shared" si="17"/>
        <v>1.001568166</v>
      </c>
      <c r="N41" s="134">
        <f t="shared" ca="1" si="1"/>
        <v>1.006434786</v>
      </c>
      <c r="O41" s="133">
        <f t="shared" si="18"/>
        <v>0</v>
      </c>
      <c r="P41" s="130">
        <f t="shared" ca="1" si="19"/>
        <v>6.4347859999999999</v>
      </c>
      <c r="Q41" s="128">
        <f t="shared" si="11"/>
        <v>0</v>
      </c>
      <c r="R41" s="135" t="str">
        <f t="shared" si="12"/>
        <v>J=</v>
      </c>
      <c r="S41" s="131">
        <f t="shared" si="13"/>
        <v>43304</v>
      </c>
      <c r="T41" s="136" t="str">
        <f t="shared" si="2"/>
        <v>-</v>
      </c>
      <c r="U41" s="4"/>
      <c r="V41" s="18"/>
      <c r="W41" s="5"/>
      <c r="X41" s="2"/>
      <c r="Y41" s="3"/>
      <c r="Z41" s="9"/>
      <c r="AA41" s="9"/>
      <c r="AB41" s="119"/>
      <c r="AC41" s="9"/>
      <c r="AD41" s="18"/>
      <c r="AE41" s="109"/>
      <c r="AF41" s="5"/>
      <c r="AG41" s="9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</row>
    <row r="42" spans="1:198" x14ac:dyDescent="0.15">
      <c r="A42" s="126">
        <f t="shared" si="3"/>
        <v>43169</v>
      </c>
      <c r="B42" s="127">
        <f t="shared" ca="1" si="15"/>
        <v>1006.774602</v>
      </c>
      <c r="C42" s="128">
        <f t="shared" si="4"/>
        <v>1000</v>
      </c>
      <c r="D42" s="129">
        <f ca="1">IF(A42&lt;$B$1,VLOOKUP(A42,[1]DI!$A$4:$B$15000,2),0)</f>
        <v>0</v>
      </c>
      <c r="E42" s="130">
        <f t="shared" ca="1" si="5"/>
        <v>1</v>
      </c>
      <c r="F42" s="130">
        <f ca="1">(TRUNC(PRODUCT($E$12:$E41),16))</f>
        <v>1.00511538824597</v>
      </c>
      <c r="G42" s="130">
        <f t="shared" si="6"/>
        <v>1</v>
      </c>
      <c r="H42" s="130">
        <f t="shared" ca="1" si="7"/>
        <v>1.0051153900000001</v>
      </c>
      <c r="I42" s="129">
        <f t="shared" si="8"/>
        <v>2.1000000000000001E-2</v>
      </c>
      <c r="J42" s="131">
        <f t="shared" si="9"/>
        <v>43139</v>
      </c>
      <c r="K42" s="132">
        <f t="shared" si="16"/>
        <v>19</v>
      </c>
      <c r="L42" s="133">
        <f t="shared" si="10"/>
        <v>20</v>
      </c>
      <c r="M42" s="134">
        <f t="shared" si="17"/>
        <v>1.0016507690000001</v>
      </c>
      <c r="N42" s="134">
        <f t="shared" ca="1" si="1"/>
        <v>1.006774603</v>
      </c>
      <c r="O42" s="133">
        <f t="shared" si="18"/>
        <v>0</v>
      </c>
      <c r="P42" s="130">
        <f t="shared" ca="1" si="19"/>
        <v>6.7746019999999998</v>
      </c>
      <c r="Q42" s="128">
        <f t="shared" si="11"/>
        <v>0</v>
      </c>
      <c r="R42" s="135" t="str">
        <f t="shared" si="12"/>
        <v>J=</v>
      </c>
      <c r="S42" s="131">
        <f t="shared" si="13"/>
        <v>43304</v>
      </c>
      <c r="T42" s="136" t="str">
        <f t="shared" si="2"/>
        <v>-</v>
      </c>
      <c r="U42" s="4"/>
      <c r="V42" s="18"/>
      <c r="W42" s="5"/>
      <c r="X42" s="2"/>
      <c r="Y42" s="3"/>
      <c r="Z42" s="9"/>
      <c r="AA42" s="9"/>
      <c r="AB42" s="119"/>
      <c r="AC42" s="9"/>
      <c r="AD42" s="18"/>
      <c r="AE42" s="109"/>
      <c r="AF42" s="5"/>
      <c r="AG42" s="9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</row>
    <row r="43" spans="1:198" x14ac:dyDescent="0.15">
      <c r="A43" s="126">
        <f t="shared" si="3"/>
        <v>43170</v>
      </c>
      <c r="B43" s="127">
        <f t="shared" ca="1" si="15"/>
        <v>1006.774602</v>
      </c>
      <c r="C43" s="128">
        <f t="shared" si="4"/>
        <v>1000</v>
      </c>
      <c r="D43" s="129">
        <f ca="1">IF(A43&lt;$B$1,VLOOKUP(A43,[1]DI!$A$4:$B$15000,2),0)</f>
        <v>0</v>
      </c>
      <c r="E43" s="130">
        <f t="shared" ca="1" si="5"/>
        <v>1</v>
      </c>
      <c r="F43" s="130">
        <f ca="1">(TRUNC(PRODUCT($E$12:$E42),16))</f>
        <v>1.00511538824597</v>
      </c>
      <c r="G43" s="130">
        <f t="shared" si="6"/>
        <v>1</v>
      </c>
      <c r="H43" s="130">
        <f t="shared" ca="1" si="7"/>
        <v>1.0051153900000001</v>
      </c>
      <c r="I43" s="129">
        <f t="shared" si="8"/>
        <v>2.1000000000000001E-2</v>
      </c>
      <c r="J43" s="131">
        <f t="shared" si="9"/>
        <v>43139</v>
      </c>
      <c r="K43" s="132">
        <f t="shared" si="16"/>
        <v>19</v>
      </c>
      <c r="L43" s="133">
        <f t="shared" si="10"/>
        <v>20</v>
      </c>
      <c r="M43" s="134">
        <f t="shared" si="17"/>
        <v>1.0016507690000001</v>
      </c>
      <c r="N43" s="134">
        <f t="shared" ca="1" si="1"/>
        <v>1.006774603</v>
      </c>
      <c r="O43" s="133">
        <f t="shared" si="18"/>
        <v>0</v>
      </c>
      <c r="P43" s="130">
        <f t="shared" ca="1" si="19"/>
        <v>6.7746019999999998</v>
      </c>
      <c r="Q43" s="128">
        <f t="shared" si="11"/>
        <v>0</v>
      </c>
      <c r="R43" s="135" t="str">
        <f t="shared" si="12"/>
        <v>J=</v>
      </c>
      <c r="S43" s="131">
        <f t="shared" si="13"/>
        <v>43304</v>
      </c>
      <c r="T43" s="136" t="str">
        <f t="shared" si="2"/>
        <v>-</v>
      </c>
      <c r="U43" s="4"/>
      <c r="V43" s="18"/>
      <c r="W43" s="5"/>
      <c r="X43" s="2"/>
      <c r="Y43" s="3"/>
      <c r="Z43" s="9"/>
      <c r="AA43" s="9"/>
      <c r="AB43" s="119"/>
      <c r="AC43" s="9"/>
      <c r="AD43" s="18"/>
      <c r="AE43" s="109"/>
      <c r="AF43" s="5"/>
      <c r="AG43" s="9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</row>
    <row r="44" spans="1:198" x14ac:dyDescent="0.15">
      <c r="A44" s="126">
        <f t="shared" si="3"/>
        <v>43171</v>
      </c>
      <c r="B44" s="127">
        <f t="shared" ca="1" si="15"/>
        <v>1006.774602</v>
      </c>
      <c r="C44" s="128">
        <f t="shared" si="4"/>
        <v>1000</v>
      </c>
      <c r="D44" s="129">
        <f ca="1">IF(A44&lt;$B$1,VLOOKUP(A44,[1]DI!$A$4:$B$15000,2),0)</f>
        <v>6.6400000000000001E-2</v>
      </c>
      <c r="E44" s="130">
        <f t="shared" ca="1" si="5"/>
        <v>1.0002551500000001</v>
      </c>
      <c r="F44" s="130">
        <f ca="1">(TRUNC(PRODUCT($E$12:$E43),16))</f>
        <v>1.00511538824597</v>
      </c>
      <c r="G44" s="130">
        <f t="shared" si="6"/>
        <v>1</v>
      </c>
      <c r="H44" s="130">
        <f t="shared" ca="1" si="7"/>
        <v>1.0051153900000001</v>
      </c>
      <c r="I44" s="129">
        <f t="shared" si="8"/>
        <v>2.1000000000000001E-2</v>
      </c>
      <c r="J44" s="131">
        <f t="shared" si="9"/>
        <v>43139</v>
      </c>
      <c r="K44" s="132">
        <f t="shared" si="16"/>
        <v>20</v>
      </c>
      <c r="L44" s="133">
        <f t="shared" si="10"/>
        <v>20</v>
      </c>
      <c r="M44" s="134">
        <f t="shared" si="17"/>
        <v>1.0016507690000001</v>
      </c>
      <c r="N44" s="134">
        <f t="shared" ca="1" si="1"/>
        <v>1.006774603</v>
      </c>
      <c r="O44" s="133">
        <f t="shared" si="18"/>
        <v>0</v>
      </c>
      <c r="P44" s="130">
        <f t="shared" ca="1" si="19"/>
        <v>6.7746019999999998</v>
      </c>
      <c r="Q44" s="128">
        <f t="shared" si="11"/>
        <v>0</v>
      </c>
      <c r="R44" s="135" t="str">
        <f t="shared" si="12"/>
        <v>J=</v>
      </c>
      <c r="S44" s="131">
        <f t="shared" si="13"/>
        <v>43304</v>
      </c>
      <c r="T44" s="136" t="str">
        <f t="shared" si="2"/>
        <v>-</v>
      </c>
      <c r="U44" s="4"/>
      <c r="V44" s="18"/>
      <c r="W44" s="5"/>
      <c r="X44" s="2"/>
      <c r="Y44" s="3"/>
      <c r="Z44" s="9"/>
      <c r="AA44" s="2"/>
      <c r="AB44" s="9"/>
      <c r="AC44" s="9"/>
      <c r="AD44" s="18"/>
      <c r="AE44" s="109"/>
      <c r="AF44" s="5"/>
      <c r="AG44" s="9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</row>
    <row r="45" spans="1:198" x14ac:dyDescent="0.15">
      <c r="A45" s="126">
        <f t="shared" si="3"/>
        <v>43172</v>
      </c>
      <c r="B45" s="127">
        <f t="shared" ca="1" si="15"/>
        <v>1007.1145289999999</v>
      </c>
      <c r="C45" s="128">
        <f t="shared" si="4"/>
        <v>1000</v>
      </c>
      <c r="D45" s="129">
        <f ca="1">IF(A45&lt;$B$1,VLOOKUP(A45,[1]DI!$A$4:$B$15000,2),0)</f>
        <v>6.6400000000000001E-2</v>
      </c>
      <c r="E45" s="130">
        <f t="shared" ca="1" si="5"/>
        <v>1.0002551500000001</v>
      </c>
      <c r="F45" s="130">
        <f ca="1">(TRUNC(PRODUCT($E$12:$E44),16))</f>
        <v>1.00537184343728</v>
      </c>
      <c r="G45" s="130">
        <f t="shared" si="6"/>
        <v>1</v>
      </c>
      <c r="H45" s="130">
        <f t="shared" ca="1" si="7"/>
        <v>1.00537184</v>
      </c>
      <c r="I45" s="129">
        <f t="shared" si="8"/>
        <v>2.1000000000000001E-2</v>
      </c>
      <c r="J45" s="131">
        <f t="shared" si="9"/>
        <v>43139</v>
      </c>
      <c r="K45" s="132">
        <f t="shared" si="16"/>
        <v>21</v>
      </c>
      <c r="L45" s="133">
        <f t="shared" si="10"/>
        <v>21</v>
      </c>
      <c r="M45" s="134">
        <f t="shared" si="17"/>
        <v>1.001733379</v>
      </c>
      <c r="N45" s="134">
        <f t="shared" ca="1" si="1"/>
        <v>1.00711453</v>
      </c>
      <c r="O45" s="133">
        <f t="shared" si="18"/>
        <v>0</v>
      </c>
      <c r="P45" s="130">
        <f t="shared" ca="1" si="19"/>
        <v>7.1145290000000001</v>
      </c>
      <c r="Q45" s="128">
        <f t="shared" si="11"/>
        <v>0</v>
      </c>
      <c r="R45" s="135" t="str">
        <f t="shared" si="12"/>
        <v>J=</v>
      </c>
      <c r="S45" s="131">
        <f t="shared" si="13"/>
        <v>43304</v>
      </c>
      <c r="T45" s="136" t="str">
        <f t="shared" si="2"/>
        <v>-</v>
      </c>
      <c r="U45" s="4"/>
      <c r="V45" s="18"/>
      <c r="W45" s="5"/>
      <c r="X45" s="2"/>
      <c r="Y45" s="3"/>
      <c r="Z45" s="9"/>
      <c r="AA45" s="2"/>
      <c r="AB45" s="9"/>
      <c r="AC45" s="9"/>
      <c r="AD45" s="18"/>
      <c r="AE45" s="109"/>
      <c r="AF45" s="5"/>
      <c r="AG45" s="9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</row>
    <row r="46" spans="1:198" x14ac:dyDescent="0.15">
      <c r="A46" s="126">
        <f t="shared" si="3"/>
        <v>43173</v>
      </c>
      <c r="B46" s="127">
        <f t="shared" ca="1" si="15"/>
        <v>1007.454577</v>
      </c>
      <c r="C46" s="128">
        <f t="shared" si="4"/>
        <v>1000</v>
      </c>
      <c r="D46" s="129">
        <f ca="1">IF(A46&lt;$B$1,VLOOKUP(A46,[1]DI!$A$4:$B$15000,2),0)</f>
        <v>6.6400000000000001E-2</v>
      </c>
      <c r="E46" s="130">
        <f t="shared" ca="1" si="5"/>
        <v>1.0002551500000001</v>
      </c>
      <c r="F46" s="130">
        <f ca="1">(TRUNC(PRODUCT($E$12:$E45),16))</f>
        <v>1.00562836406314</v>
      </c>
      <c r="G46" s="130">
        <f t="shared" si="6"/>
        <v>1</v>
      </c>
      <c r="H46" s="130">
        <f t="shared" ca="1" si="7"/>
        <v>1.00562836</v>
      </c>
      <c r="I46" s="129">
        <f t="shared" si="8"/>
        <v>2.1000000000000001E-2</v>
      </c>
      <c r="J46" s="131">
        <f t="shared" si="9"/>
        <v>43139</v>
      </c>
      <c r="K46" s="132">
        <f t="shared" si="16"/>
        <v>22</v>
      </c>
      <c r="L46" s="133">
        <f t="shared" si="10"/>
        <v>22</v>
      </c>
      <c r="M46" s="134">
        <f t="shared" si="17"/>
        <v>1.0018159959999999</v>
      </c>
      <c r="N46" s="134">
        <f t="shared" ca="1" si="1"/>
        <v>1.0074545770000001</v>
      </c>
      <c r="O46" s="133">
        <f t="shared" si="18"/>
        <v>0</v>
      </c>
      <c r="P46" s="130">
        <f t="shared" ca="1" si="19"/>
        <v>7.4545769999999996</v>
      </c>
      <c r="Q46" s="128">
        <f t="shared" si="11"/>
        <v>0</v>
      </c>
      <c r="R46" s="135" t="str">
        <f t="shared" si="12"/>
        <v>J=</v>
      </c>
      <c r="S46" s="131">
        <f t="shared" si="13"/>
        <v>43304</v>
      </c>
      <c r="T46" s="136" t="str">
        <f t="shared" si="2"/>
        <v>-</v>
      </c>
      <c r="U46" s="4"/>
      <c r="V46" s="18"/>
      <c r="W46" s="5"/>
      <c r="X46" s="2"/>
      <c r="Y46" s="3"/>
      <c r="Z46" s="9"/>
      <c r="AA46" s="2"/>
      <c r="AB46" s="9"/>
      <c r="AC46" s="9"/>
      <c r="AD46" s="18"/>
      <c r="AE46" s="109"/>
      <c r="AF46" s="5"/>
      <c r="AG46" s="9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</row>
    <row r="47" spans="1:198" x14ac:dyDescent="0.15">
      <c r="A47" s="126">
        <f t="shared" si="3"/>
        <v>43174</v>
      </c>
      <c r="B47" s="127">
        <f t="shared" ca="1" si="15"/>
        <v>1007.794741</v>
      </c>
      <c r="C47" s="128">
        <f t="shared" si="4"/>
        <v>1000</v>
      </c>
      <c r="D47" s="129">
        <f ca="1">IF(A47&lt;$B$1,VLOOKUP(A47,[1]DI!$A$4:$B$15000,2),0)</f>
        <v>6.6400000000000001E-2</v>
      </c>
      <c r="E47" s="130">
        <f t="shared" ca="1" si="5"/>
        <v>1.0002551500000001</v>
      </c>
      <c r="F47" s="130">
        <f ca="1">(TRUNC(PRODUCT($E$12:$E46),16))</f>
        <v>1.00588495014023</v>
      </c>
      <c r="G47" s="130">
        <v>1</v>
      </c>
      <c r="H47" s="130">
        <f t="shared" ca="1" si="7"/>
        <v>1.00588495</v>
      </c>
      <c r="I47" s="129">
        <f t="shared" si="8"/>
        <v>2.1000000000000001E-2</v>
      </c>
      <c r="J47" s="131">
        <f t="shared" si="9"/>
        <v>43139</v>
      </c>
      <c r="K47" s="132">
        <f t="shared" si="16"/>
        <v>23</v>
      </c>
      <c r="L47" s="133">
        <f t="shared" si="10"/>
        <v>23</v>
      </c>
      <c r="M47" s="134">
        <f t="shared" si="17"/>
        <v>1.0018986190000001</v>
      </c>
      <c r="N47" s="134">
        <f t="shared" ca="1" si="1"/>
        <v>1.007794742</v>
      </c>
      <c r="O47" s="133">
        <f t="shared" si="18"/>
        <v>0</v>
      </c>
      <c r="P47" s="130">
        <f t="shared" ca="1" si="19"/>
        <v>7.7947410000000001</v>
      </c>
      <c r="Q47" s="128">
        <f t="shared" si="11"/>
        <v>0</v>
      </c>
      <c r="R47" s="135" t="str">
        <f t="shared" si="12"/>
        <v>J=</v>
      </c>
      <c r="S47" s="131">
        <f t="shared" si="13"/>
        <v>43304</v>
      </c>
      <c r="T47" s="136" t="str">
        <f t="shared" si="2"/>
        <v>-</v>
      </c>
      <c r="U47" s="28"/>
      <c r="V47" s="120"/>
      <c r="W47" s="121"/>
      <c r="X47" s="122"/>
      <c r="Y47" s="123"/>
      <c r="Z47" s="124"/>
      <c r="AA47" s="122"/>
      <c r="AB47" s="9"/>
      <c r="AC47" s="124"/>
      <c r="AD47" s="120"/>
      <c r="AE47" s="125"/>
      <c r="AF47" s="121"/>
      <c r="AG47" s="29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</row>
    <row r="48" spans="1:198" x14ac:dyDescent="0.15">
      <c r="A48" s="126">
        <f t="shared" si="3"/>
        <v>43175</v>
      </c>
      <c r="B48" s="127">
        <f t="shared" ca="1" si="15"/>
        <v>1008.1350169999999</v>
      </c>
      <c r="C48" s="128">
        <f t="shared" si="4"/>
        <v>1000</v>
      </c>
      <c r="D48" s="129">
        <f ca="1">IF(A48&lt;$B$1,VLOOKUP(A48,[1]DI!$A$4:$B$15000,2),0)</f>
        <v>6.6400000000000001E-2</v>
      </c>
      <c r="E48" s="130">
        <f t="shared" ca="1" si="5"/>
        <v>1.0002551500000001</v>
      </c>
      <c r="F48" s="130">
        <f ca="1">(TRUNC(PRODUCT($E$12:$E47),16))</f>
        <v>1.00614160168526</v>
      </c>
      <c r="G48" s="130">
        <f t="shared" ref="G48:G111" si="29">IF(O47&gt;0,F47,G47)</f>
        <v>1</v>
      </c>
      <c r="H48" s="130">
        <f t="shared" ca="1" si="7"/>
        <v>1.0061416000000001</v>
      </c>
      <c r="I48" s="129">
        <f t="shared" si="8"/>
        <v>2.1000000000000001E-2</v>
      </c>
      <c r="J48" s="131">
        <f t="shared" si="9"/>
        <v>43139</v>
      </c>
      <c r="K48" s="132">
        <f t="shared" si="16"/>
        <v>24</v>
      </c>
      <c r="L48" s="133">
        <f t="shared" si="10"/>
        <v>24</v>
      </c>
      <c r="M48" s="134">
        <f t="shared" si="17"/>
        <v>1.00198125</v>
      </c>
      <c r="N48" s="134">
        <f t="shared" ca="1" si="1"/>
        <v>1.0081350179999999</v>
      </c>
      <c r="O48" s="133">
        <f t="shared" si="18"/>
        <v>0</v>
      </c>
      <c r="P48" s="130">
        <f t="shared" ca="1" si="19"/>
        <v>8.1350169999999995</v>
      </c>
      <c r="Q48" s="128">
        <f t="shared" si="11"/>
        <v>0</v>
      </c>
      <c r="R48" s="135" t="str">
        <f t="shared" si="12"/>
        <v>J=</v>
      </c>
      <c r="S48" s="131">
        <f t="shared" si="13"/>
        <v>43304</v>
      </c>
      <c r="T48" s="136" t="str">
        <f t="shared" si="2"/>
        <v>-</v>
      </c>
      <c r="U48" s="4"/>
      <c r="V48" s="18"/>
      <c r="W48" s="5"/>
      <c r="X48" s="2"/>
      <c r="Y48" s="3"/>
      <c r="Z48" s="9"/>
      <c r="AA48" s="2"/>
      <c r="AB48" s="9"/>
      <c r="AC48" s="9"/>
      <c r="AD48" s="18"/>
      <c r="AE48" s="109"/>
      <c r="AF48" s="5"/>
      <c r="AG48" s="9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</row>
    <row r="49" spans="1:198" x14ac:dyDescent="0.15">
      <c r="A49" s="126">
        <f t="shared" si="3"/>
        <v>43176</v>
      </c>
      <c r="B49" s="127">
        <f t="shared" ca="1" si="15"/>
        <v>1008.475411</v>
      </c>
      <c r="C49" s="128">
        <f t="shared" si="4"/>
        <v>1000</v>
      </c>
      <c r="D49" s="129">
        <f ca="1">IF(A49&lt;$B$1,VLOOKUP(A49,[1]DI!$A$4:$B$15000,2),0)</f>
        <v>0</v>
      </c>
      <c r="E49" s="130">
        <f t="shared" ca="1" si="5"/>
        <v>1</v>
      </c>
      <c r="F49" s="130">
        <f ca="1">(TRUNC(PRODUCT($E$12:$E48),16))</f>
        <v>1.0063983187149299</v>
      </c>
      <c r="G49" s="130">
        <f t="shared" si="29"/>
        <v>1</v>
      </c>
      <c r="H49" s="130">
        <f t="shared" ca="1" si="7"/>
        <v>1.00639832</v>
      </c>
      <c r="I49" s="129">
        <f t="shared" si="8"/>
        <v>2.1000000000000001E-2</v>
      </c>
      <c r="J49" s="131">
        <f t="shared" si="9"/>
        <v>43139</v>
      </c>
      <c r="K49" s="132">
        <f t="shared" si="16"/>
        <v>24</v>
      </c>
      <c r="L49" s="133">
        <f t="shared" si="10"/>
        <v>25</v>
      </c>
      <c r="M49" s="134">
        <f t="shared" si="17"/>
        <v>1.002063887</v>
      </c>
      <c r="N49" s="134">
        <f t="shared" ca="1" si="1"/>
        <v>1.0084754119999999</v>
      </c>
      <c r="O49" s="133">
        <f t="shared" si="18"/>
        <v>0</v>
      </c>
      <c r="P49" s="130">
        <f t="shared" ca="1" si="19"/>
        <v>8.4754109999999994</v>
      </c>
      <c r="Q49" s="128">
        <f t="shared" si="11"/>
        <v>0</v>
      </c>
      <c r="R49" s="135" t="str">
        <f t="shared" si="12"/>
        <v>J=</v>
      </c>
      <c r="S49" s="131">
        <f t="shared" si="13"/>
        <v>43304</v>
      </c>
      <c r="T49" s="136" t="str">
        <f t="shared" si="2"/>
        <v>-</v>
      </c>
      <c r="U49" s="4"/>
      <c r="V49" s="1"/>
      <c r="W49" s="1"/>
      <c r="X49" s="1"/>
      <c r="Y49" s="1"/>
      <c r="Z49" s="1"/>
      <c r="AA49" s="1"/>
      <c r="AB49" s="1"/>
      <c r="AC49" s="5"/>
      <c r="AD49" s="18"/>
      <c r="AE49" s="109"/>
      <c r="AF49" s="5"/>
      <c r="AG49" s="9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</row>
    <row r="50" spans="1:198" x14ac:dyDescent="0.15">
      <c r="A50" s="126">
        <f t="shared" si="3"/>
        <v>43177</v>
      </c>
      <c r="B50" s="127">
        <f t="shared" ca="1" si="15"/>
        <v>1008.475411</v>
      </c>
      <c r="C50" s="128">
        <f t="shared" si="4"/>
        <v>1000</v>
      </c>
      <c r="D50" s="129">
        <f ca="1">IF(A50&lt;$B$1,VLOOKUP(A50,[1]DI!$A$4:$B$15000,2),0)</f>
        <v>0</v>
      </c>
      <c r="E50" s="130">
        <f t="shared" ca="1" si="5"/>
        <v>1</v>
      </c>
      <c r="F50" s="130">
        <f ca="1">(TRUNC(PRODUCT($E$12:$E49),16))</f>
        <v>1.0063983187149299</v>
      </c>
      <c r="G50" s="130">
        <f t="shared" si="29"/>
        <v>1</v>
      </c>
      <c r="H50" s="130">
        <f t="shared" ca="1" si="7"/>
        <v>1.00639832</v>
      </c>
      <c r="I50" s="129">
        <f t="shared" si="8"/>
        <v>2.1000000000000001E-2</v>
      </c>
      <c r="J50" s="131">
        <f t="shared" si="9"/>
        <v>43139</v>
      </c>
      <c r="K50" s="132">
        <f t="shared" si="16"/>
        <v>24</v>
      </c>
      <c r="L50" s="133">
        <f t="shared" si="10"/>
        <v>25</v>
      </c>
      <c r="M50" s="134">
        <f t="shared" si="17"/>
        <v>1.002063887</v>
      </c>
      <c r="N50" s="134">
        <f t="shared" ca="1" si="1"/>
        <v>1.0084754119999999</v>
      </c>
      <c r="O50" s="133">
        <f t="shared" si="18"/>
        <v>0</v>
      </c>
      <c r="P50" s="130">
        <f t="shared" ca="1" si="19"/>
        <v>8.4754109999999994</v>
      </c>
      <c r="Q50" s="128">
        <f t="shared" si="11"/>
        <v>0</v>
      </c>
      <c r="R50" s="135" t="str">
        <f t="shared" si="12"/>
        <v>J=</v>
      </c>
      <c r="S50" s="131">
        <f t="shared" si="13"/>
        <v>43304</v>
      </c>
      <c r="T50" s="136" t="str">
        <f t="shared" si="2"/>
        <v>-</v>
      </c>
      <c r="U50" s="4"/>
      <c r="V50" s="1"/>
      <c r="W50" s="1"/>
      <c r="X50" s="1"/>
      <c r="Y50" s="1"/>
      <c r="Z50" s="1"/>
      <c r="AA50" s="1"/>
      <c r="AB50" s="1"/>
      <c r="AC50" s="5"/>
      <c r="AD50" s="18"/>
      <c r="AE50" s="109"/>
      <c r="AF50" s="5"/>
      <c r="AG50" s="9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</row>
    <row r="51" spans="1:198" x14ac:dyDescent="0.15">
      <c r="A51" s="126">
        <f t="shared" si="3"/>
        <v>43178</v>
      </c>
      <c r="B51" s="127">
        <f t="shared" ca="1" si="15"/>
        <v>1008.475411</v>
      </c>
      <c r="C51" s="128">
        <f t="shared" si="4"/>
        <v>1000</v>
      </c>
      <c r="D51" s="129">
        <f ca="1">IF(A51&lt;$B$1,VLOOKUP(A51,[1]DI!$A$4:$B$15000,2),0)</f>
        <v>6.6400000000000001E-2</v>
      </c>
      <c r="E51" s="130">
        <f t="shared" ca="1" si="5"/>
        <v>1.0002551500000001</v>
      </c>
      <c r="F51" s="130">
        <f ca="1">(TRUNC(PRODUCT($E$12:$E50),16))</f>
        <v>1.0063983187149299</v>
      </c>
      <c r="G51" s="130">
        <f t="shared" si="29"/>
        <v>1</v>
      </c>
      <c r="H51" s="130">
        <f t="shared" ca="1" si="7"/>
        <v>1.00639832</v>
      </c>
      <c r="I51" s="129">
        <f t="shared" si="8"/>
        <v>2.1000000000000001E-2</v>
      </c>
      <c r="J51" s="131">
        <f t="shared" si="9"/>
        <v>43139</v>
      </c>
      <c r="K51" s="132">
        <f t="shared" si="16"/>
        <v>25</v>
      </c>
      <c r="L51" s="133">
        <f t="shared" si="10"/>
        <v>25</v>
      </c>
      <c r="M51" s="134">
        <f t="shared" si="17"/>
        <v>1.002063887</v>
      </c>
      <c r="N51" s="134">
        <f t="shared" ca="1" si="1"/>
        <v>1.0084754119999999</v>
      </c>
      <c r="O51" s="133">
        <f t="shared" si="18"/>
        <v>0</v>
      </c>
      <c r="P51" s="130">
        <f t="shared" ca="1" si="19"/>
        <v>8.4754109999999994</v>
      </c>
      <c r="Q51" s="128">
        <f t="shared" si="11"/>
        <v>0</v>
      </c>
      <c r="R51" s="135" t="str">
        <f t="shared" si="12"/>
        <v>J=</v>
      </c>
      <c r="S51" s="131">
        <f t="shared" si="13"/>
        <v>43304</v>
      </c>
      <c r="T51" s="136" t="str">
        <f t="shared" si="2"/>
        <v>-</v>
      </c>
      <c r="U51" s="4"/>
      <c r="V51" s="154" t="s">
        <v>56</v>
      </c>
      <c r="W51" s="154"/>
      <c r="X51" s="9"/>
      <c r="Y51" s="1"/>
      <c r="Z51" s="103" t="s">
        <v>57</v>
      </c>
      <c r="AA51" s="104" t="s">
        <v>58</v>
      </c>
      <c r="AB51" s="104" t="s">
        <v>59</v>
      </c>
      <c r="AC51" s="104" t="s">
        <v>60</v>
      </c>
      <c r="AD51" s="18"/>
      <c r="AE51" s="109"/>
      <c r="AF51" s="5"/>
      <c r="AG51" s="9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</row>
    <row r="52" spans="1:198" x14ac:dyDescent="0.15">
      <c r="A52" s="126">
        <f t="shared" si="3"/>
        <v>43179</v>
      </c>
      <c r="B52" s="127">
        <f t="shared" ca="1" si="15"/>
        <v>1008.815916</v>
      </c>
      <c r="C52" s="128">
        <f t="shared" si="4"/>
        <v>1000</v>
      </c>
      <c r="D52" s="129">
        <f ca="1">IF(A52&lt;$B$1,VLOOKUP(A52,[1]DI!$A$4:$B$15000,2),0)</f>
        <v>6.6400000000000001E-2</v>
      </c>
      <c r="E52" s="130">
        <f t="shared" ca="1" si="5"/>
        <v>1.0002551500000001</v>
      </c>
      <c r="F52" s="130">
        <f ca="1">(TRUNC(PRODUCT($E$12:$E51),16))</f>
        <v>1.0066551012459499</v>
      </c>
      <c r="G52" s="130">
        <f t="shared" si="29"/>
        <v>1</v>
      </c>
      <c r="H52" s="130">
        <f t="shared" ca="1" si="7"/>
        <v>1.0066550999999999</v>
      </c>
      <c r="I52" s="129">
        <f t="shared" si="8"/>
        <v>2.1000000000000001E-2</v>
      </c>
      <c r="J52" s="131">
        <f t="shared" si="9"/>
        <v>43139</v>
      </c>
      <c r="K52" s="132">
        <f t="shared" si="16"/>
        <v>26</v>
      </c>
      <c r="L52" s="133">
        <f t="shared" si="10"/>
        <v>26</v>
      </c>
      <c r="M52" s="134">
        <f t="shared" si="17"/>
        <v>1.002146531</v>
      </c>
      <c r="N52" s="134">
        <f t="shared" ca="1" si="1"/>
        <v>1.0088159160000001</v>
      </c>
      <c r="O52" s="133">
        <f t="shared" si="18"/>
        <v>0</v>
      </c>
      <c r="P52" s="130">
        <f t="shared" ca="1" si="19"/>
        <v>8.8159159999999996</v>
      </c>
      <c r="Q52" s="128">
        <f t="shared" si="11"/>
        <v>0</v>
      </c>
      <c r="R52" s="135" t="str">
        <f t="shared" si="12"/>
        <v>J=</v>
      </c>
      <c r="S52" s="131">
        <f t="shared" si="13"/>
        <v>43304</v>
      </c>
      <c r="T52" s="136" t="str">
        <f t="shared" si="2"/>
        <v>-</v>
      </c>
      <c r="U52" s="4"/>
      <c r="V52" s="112">
        <v>38602</v>
      </c>
      <c r="W52" s="113" t="s">
        <v>61</v>
      </c>
      <c r="X52" s="9"/>
      <c r="Y52" s="1"/>
      <c r="Z52" s="19"/>
      <c r="AA52" s="102">
        <f>WORKDAY(AB52,-1,V$52:V$168)</f>
        <v>43138</v>
      </c>
      <c r="AB52" s="102">
        <f>A12</f>
        <v>43139</v>
      </c>
      <c r="AC52" s="102">
        <f t="shared" ref="AC52:AC58" si="30">WORKDAY(AA52,1,V$52:V$168)</f>
        <v>43139</v>
      </c>
      <c r="AD52" s="18"/>
      <c r="AE52" s="109"/>
      <c r="AF52" s="5"/>
      <c r="AG52" s="9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</row>
    <row r="53" spans="1:198" x14ac:dyDescent="0.15">
      <c r="A53" s="126">
        <f t="shared" si="3"/>
        <v>43180</v>
      </c>
      <c r="B53" s="127">
        <f t="shared" ca="1" si="15"/>
        <v>1009.156539</v>
      </c>
      <c r="C53" s="128">
        <f t="shared" si="4"/>
        <v>1000</v>
      </c>
      <c r="D53" s="129">
        <f ca="1">IF(A53&lt;$B$1,VLOOKUP(A53,[1]DI!$A$4:$B$15000,2),0)</f>
        <v>6.6400000000000001E-2</v>
      </c>
      <c r="E53" s="130">
        <f t="shared" ca="1" si="5"/>
        <v>1.0002551500000001</v>
      </c>
      <c r="F53" s="130">
        <f ca="1">(TRUNC(PRODUCT($E$12:$E52),16))</f>
        <v>1.00691194929503</v>
      </c>
      <c r="G53" s="130">
        <f t="shared" si="29"/>
        <v>1</v>
      </c>
      <c r="H53" s="130">
        <f t="shared" ca="1" si="7"/>
        <v>1.0069119500000001</v>
      </c>
      <c r="I53" s="129">
        <f t="shared" si="8"/>
        <v>2.1000000000000001E-2</v>
      </c>
      <c r="J53" s="131">
        <f t="shared" si="9"/>
        <v>43139</v>
      </c>
      <c r="K53" s="132">
        <f t="shared" si="16"/>
        <v>27</v>
      </c>
      <c r="L53" s="133">
        <f t="shared" si="10"/>
        <v>27</v>
      </c>
      <c r="M53" s="134">
        <f t="shared" si="17"/>
        <v>1.002229182</v>
      </c>
      <c r="N53" s="134">
        <f t="shared" ca="1" si="1"/>
        <v>1.00915654</v>
      </c>
      <c r="O53" s="133">
        <f t="shared" si="18"/>
        <v>0</v>
      </c>
      <c r="P53" s="130">
        <f t="shared" ca="1" si="19"/>
        <v>9.1565390000000004</v>
      </c>
      <c r="Q53" s="128">
        <f t="shared" si="11"/>
        <v>0</v>
      </c>
      <c r="R53" s="135" t="str">
        <f t="shared" si="12"/>
        <v>J=</v>
      </c>
      <c r="S53" s="131">
        <f t="shared" si="13"/>
        <v>43304</v>
      </c>
      <c r="T53" s="136" t="str">
        <f t="shared" si="2"/>
        <v>-</v>
      </c>
      <c r="U53" s="4"/>
      <c r="V53" s="112">
        <v>38637</v>
      </c>
      <c r="W53" s="113" t="s">
        <v>62</v>
      </c>
      <c r="X53" s="9"/>
      <c r="Y53" s="1"/>
      <c r="Z53" s="19"/>
      <c r="AA53" s="102">
        <f t="shared" ref="AA53:AA58" si="31">WORKDAY(AB53,-1,V$52:V$168)</f>
        <v>43301</v>
      </c>
      <c r="AB53" s="102">
        <v>43303</v>
      </c>
      <c r="AC53" s="102">
        <f t="shared" si="30"/>
        <v>43304</v>
      </c>
      <c r="AD53" s="18"/>
      <c r="AE53" s="109"/>
      <c r="AF53" s="5"/>
      <c r="AG53" s="9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</row>
    <row r="54" spans="1:198" x14ac:dyDescent="0.15">
      <c r="A54" s="126">
        <f t="shared" si="3"/>
        <v>43181</v>
      </c>
      <c r="B54" s="127">
        <f t="shared" ca="1" si="15"/>
        <v>1009.497271</v>
      </c>
      <c r="C54" s="128">
        <f t="shared" si="4"/>
        <v>1000</v>
      </c>
      <c r="D54" s="129">
        <f ca="1">IF(A54&lt;$B$1,VLOOKUP(A54,[1]DI!$A$4:$B$15000,2),0)</f>
        <v>6.3899999999999998E-2</v>
      </c>
      <c r="E54" s="130">
        <f t="shared" ca="1" si="5"/>
        <v>1.0002458299999999</v>
      </c>
      <c r="F54" s="130">
        <f ca="1">(TRUNC(PRODUCT($E$12:$E53),16))</f>
        <v>1.00716886287889</v>
      </c>
      <c r="G54" s="130">
        <f t="shared" si="29"/>
        <v>1</v>
      </c>
      <c r="H54" s="130">
        <f t="shared" ca="1" si="7"/>
        <v>1.0071688599999999</v>
      </c>
      <c r="I54" s="129">
        <f t="shared" si="8"/>
        <v>2.1000000000000001E-2</v>
      </c>
      <c r="J54" s="131">
        <f t="shared" si="9"/>
        <v>43139</v>
      </c>
      <c r="K54" s="132">
        <f t="shared" si="16"/>
        <v>28</v>
      </c>
      <c r="L54" s="133">
        <f t="shared" si="10"/>
        <v>28</v>
      </c>
      <c r="M54" s="134">
        <f t="shared" si="17"/>
        <v>1.0023118390000001</v>
      </c>
      <c r="N54" s="134">
        <f t="shared" ca="1" si="1"/>
        <v>1.0094972719999999</v>
      </c>
      <c r="O54" s="133">
        <f t="shared" si="18"/>
        <v>0</v>
      </c>
      <c r="P54" s="130">
        <f t="shared" ca="1" si="19"/>
        <v>9.4972709999999996</v>
      </c>
      <c r="Q54" s="128">
        <f t="shared" si="11"/>
        <v>0</v>
      </c>
      <c r="R54" s="135" t="str">
        <f t="shared" si="12"/>
        <v>J=</v>
      </c>
      <c r="S54" s="131">
        <f t="shared" si="13"/>
        <v>43304</v>
      </c>
      <c r="T54" s="136" t="str">
        <f t="shared" si="2"/>
        <v>-</v>
      </c>
      <c r="U54" s="4"/>
      <c r="V54" s="112">
        <v>38658</v>
      </c>
      <c r="W54" s="113" t="s">
        <v>63</v>
      </c>
      <c r="X54" s="9"/>
      <c r="Y54" s="1"/>
      <c r="Z54" s="19"/>
      <c r="AA54" s="102">
        <f t="shared" si="31"/>
        <v>43486</v>
      </c>
      <c r="AB54" s="102">
        <f t="shared" ref="AB54:AB58" si="32">EDATE(AB53,6)</f>
        <v>43487</v>
      </c>
      <c r="AC54" s="102">
        <f t="shared" si="30"/>
        <v>43487</v>
      </c>
      <c r="AD54" s="18"/>
      <c r="AE54" s="109"/>
      <c r="AF54" s="5"/>
      <c r="AG54" s="9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</row>
    <row r="55" spans="1:198" x14ac:dyDescent="0.15">
      <c r="A55" s="126">
        <f t="shared" si="3"/>
        <v>43182</v>
      </c>
      <c r="B55" s="127">
        <f t="shared" ca="1" si="15"/>
        <v>1009.828723</v>
      </c>
      <c r="C55" s="128">
        <f t="shared" si="4"/>
        <v>1000</v>
      </c>
      <c r="D55" s="129">
        <f ca="1">IF(A55&lt;$B$1,VLOOKUP(A55,[1]DI!$A$4:$B$15000,2),0)</f>
        <v>6.3899999999999998E-2</v>
      </c>
      <c r="E55" s="130">
        <f t="shared" ca="1" si="5"/>
        <v>1.0002458299999999</v>
      </c>
      <c r="F55" s="130">
        <f ca="1">(TRUNC(PRODUCT($E$12:$E54),16))</f>
        <v>1.0074164552004501</v>
      </c>
      <c r="G55" s="130">
        <f t="shared" si="29"/>
        <v>1</v>
      </c>
      <c r="H55" s="130">
        <f t="shared" ca="1" si="7"/>
        <v>1.00741646</v>
      </c>
      <c r="I55" s="129">
        <f t="shared" si="8"/>
        <v>2.1000000000000001E-2</v>
      </c>
      <c r="J55" s="131">
        <f t="shared" si="9"/>
        <v>43139</v>
      </c>
      <c r="K55" s="132">
        <f t="shared" si="16"/>
        <v>29</v>
      </c>
      <c r="L55" s="133">
        <f t="shared" si="10"/>
        <v>29</v>
      </c>
      <c r="M55" s="134">
        <f t="shared" si="17"/>
        <v>1.002394504</v>
      </c>
      <c r="N55" s="134">
        <f t="shared" ca="1" si="1"/>
        <v>1.009828723</v>
      </c>
      <c r="O55" s="133">
        <f t="shared" si="18"/>
        <v>0</v>
      </c>
      <c r="P55" s="130">
        <f t="shared" ca="1" si="19"/>
        <v>9.8287230000000001</v>
      </c>
      <c r="Q55" s="128">
        <f t="shared" si="11"/>
        <v>0</v>
      </c>
      <c r="R55" s="135" t="str">
        <f t="shared" si="12"/>
        <v>J=</v>
      </c>
      <c r="S55" s="131">
        <f t="shared" si="13"/>
        <v>43304</v>
      </c>
      <c r="T55" s="136" t="str">
        <f t="shared" si="2"/>
        <v>-</v>
      </c>
      <c r="U55" s="4"/>
      <c r="V55" s="112">
        <v>38671</v>
      </c>
      <c r="W55" s="113" t="s">
        <v>64</v>
      </c>
      <c r="X55" s="9"/>
      <c r="Y55" s="1"/>
      <c r="Z55" s="19"/>
      <c r="AA55" s="102">
        <f t="shared" si="31"/>
        <v>43665</v>
      </c>
      <c r="AB55" s="102">
        <f t="shared" si="32"/>
        <v>43668</v>
      </c>
      <c r="AC55" s="102">
        <f t="shared" si="30"/>
        <v>43668</v>
      </c>
      <c r="AD55" s="18"/>
      <c r="AE55" s="109"/>
      <c r="AF55" s="5"/>
      <c r="AG55" s="9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</row>
    <row r="56" spans="1:198" x14ac:dyDescent="0.15">
      <c r="A56" s="126">
        <f t="shared" si="3"/>
        <v>43183</v>
      </c>
      <c r="B56" s="127">
        <f t="shared" ca="1" si="15"/>
        <v>1010.16027</v>
      </c>
      <c r="C56" s="128">
        <f t="shared" si="4"/>
        <v>1000</v>
      </c>
      <c r="D56" s="129">
        <f ca="1">IF(A56&lt;$B$1,VLOOKUP(A56,[1]DI!$A$4:$B$15000,2),0)</f>
        <v>0</v>
      </c>
      <c r="E56" s="130">
        <f t="shared" ca="1" si="5"/>
        <v>1</v>
      </c>
      <c r="F56" s="130">
        <f ca="1">(TRUNC(PRODUCT($E$12:$E55),16))</f>
        <v>1.0076641083876401</v>
      </c>
      <c r="G56" s="130">
        <f t="shared" si="29"/>
        <v>1</v>
      </c>
      <c r="H56" s="130">
        <f t="shared" ca="1" si="7"/>
        <v>1.0076641099999999</v>
      </c>
      <c r="I56" s="129">
        <f t="shared" si="8"/>
        <v>2.1000000000000001E-2</v>
      </c>
      <c r="J56" s="131">
        <f t="shared" si="9"/>
        <v>43139</v>
      </c>
      <c r="K56" s="132">
        <f t="shared" si="16"/>
        <v>29</v>
      </c>
      <c r="L56" s="133">
        <f t="shared" si="10"/>
        <v>30</v>
      </c>
      <c r="M56" s="134">
        <f t="shared" si="17"/>
        <v>1.0024771750000001</v>
      </c>
      <c r="N56" s="134">
        <f t="shared" ca="1" si="1"/>
        <v>1.0101602700000001</v>
      </c>
      <c r="O56" s="133">
        <f t="shared" si="18"/>
        <v>0</v>
      </c>
      <c r="P56" s="130">
        <f t="shared" ca="1" si="19"/>
        <v>10.160270000000001</v>
      </c>
      <c r="Q56" s="128">
        <f t="shared" si="11"/>
        <v>0</v>
      </c>
      <c r="R56" s="135" t="str">
        <f t="shared" si="12"/>
        <v>J=</v>
      </c>
      <c r="S56" s="131">
        <f t="shared" si="13"/>
        <v>43304</v>
      </c>
      <c r="T56" s="136" t="str">
        <f t="shared" si="2"/>
        <v>-</v>
      </c>
      <c r="U56" s="4"/>
      <c r="V56" s="112">
        <v>38775</v>
      </c>
      <c r="W56" s="113" t="s">
        <v>65</v>
      </c>
      <c r="X56" s="9"/>
      <c r="Y56" s="1"/>
      <c r="Z56" s="19"/>
      <c r="AA56" s="102">
        <f t="shared" si="31"/>
        <v>43851</v>
      </c>
      <c r="AB56" s="102">
        <f t="shared" si="32"/>
        <v>43852</v>
      </c>
      <c r="AC56" s="102">
        <f t="shared" si="30"/>
        <v>43852</v>
      </c>
      <c r="AD56" s="18"/>
      <c r="AE56" s="109"/>
      <c r="AF56" s="5"/>
      <c r="AG56" s="9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</row>
    <row r="57" spans="1:198" x14ac:dyDescent="0.15">
      <c r="A57" s="126">
        <f t="shared" si="3"/>
        <v>43184</v>
      </c>
      <c r="B57" s="127">
        <f t="shared" ca="1" si="15"/>
        <v>1010.16027</v>
      </c>
      <c r="C57" s="128">
        <f t="shared" si="4"/>
        <v>1000</v>
      </c>
      <c r="D57" s="129">
        <f ca="1">IF(A57&lt;$B$1,VLOOKUP(A57,[1]DI!$A$4:$B$15000,2),0)</f>
        <v>0</v>
      </c>
      <c r="E57" s="130">
        <f t="shared" ca="1" si="5"/>
        <v>1</v>
      </c>
      <c r="F57" s="130">
        <f ca="1">(TRUNC(PRODUCT($E$12:$E56),16))</f>
        <v>1.0076641083876401</v>
      </c>
      <c r="G57" s="130">
        <f t="shared" si="29"/>
        <v>1</v>
      </c>
      <c r="H57" s="130">
        <f t="shared" ca="1" si="7"/>
        <v>1.0076641099999999</v>
      </c>
      <c r="I57" s="129">
        <f t="shared" si="8"/>
        <v>2.1000000000000001E-2</v>
      </c>
      <c r="J57" s="131">
        <f t="shared" si="9"/>
        <v>43139</v>
      </c>
      <c r="K57" s="132">
        <f t="shared" si="16"/>
        <v>29</v>
      </c>
      <c r="L57" s="133">
        <f t="shared" si="10"/>
        <v>30</v>
      </c>
      <c r="M57" s="134">
        <f t="shared" si="17"/>
        <v>1.0024771750000001</v>
      </c>
      <c r="N57" s="134">
        <f t="shared" ca="1" si="1"/>
        <v>1.0101602700000001</v>
      </c>
      <c r="O57" s="133">
        <f t="shared" si="18"/>
        <v>0</v>
      </c>
      <c r="P57" s="130">
        <f t="shared" ca="1" si="19"/>
        <v>10.160270000000001</v>
      </c>
      <c r="Q57" s="128">
        <f t="shared" si="11"/>
        <v>0</v>
      </c>
      <c r="R57" s="135" t="str">
        <f t="shared" si="12"/>
        <v>J=</v>
      </c>
      <c r="S57" s="131">
        <f t="shared" si="13"/>
        <v>43304</v>
      </c>
      <c r="T57" s="136" t="str">
        <f t="shared" si="2"/>
        <v>-</v>
      </c>
      <c r="U57" s="4"/>
      <c r="V57" s="112">
        <v>38776</v>
      </c>
      <c r="W57" s="113" t="s">
        <v>65</v>
      </c>
      <c r="X57" s="9"/>
      <c r="Y57" s="1"/>
      <c r="Z57" s="19"/>
      <c r="AA57" s="102">
        <f t="shared" si="31"/>
        <v>44033</v>
      </c>
      <c r="AB57" s="102">
        <f t="shared" si="32"/>
        <v>44034</v>
      </c>
      <c r="AC57" s="102">
        <f t="shared" si="30"/>
        <v>44034</v>
      </c>
      <c r="AD57" s="18"/>
      <c r="AE57" s="109"/>
      <c r="AF57" s="5"/>
      <c r="AG57" s="9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</row>
    <row r="58" spans="1:198" x14ac:dyDescent="0.15">
      <c r="A58" s="126">
        <f t="shared" si="3"/>
        <v>43185</v>
      </c>
      <c r="B58" s="127">
        <f t="shared" ca="1" si="15"/>
        <v>1010.16027</v>
      </c>
      <c r="C58" s="128">
        <f t="shared" si="4"/>
        <v>1000</v>
      </c>
      <c r="D58" s="129">
        <f ca="1">IF(A58&lt;$B$1,VLOOKUP(A58,[1]DI!$A$4:$B$15000,2),0)</f>
        <v>6.3899999999999998E-2</v>
      </c>
      <c r="E58" s="130">
        <f t="shared" ca="1" si="5"/>
        <v>1.0002458299999999</v>
      </c>
      <c r="F58" s="130">
        <f ca="1">(TRUNC(PRODUCT($E$12:$E57),16))</f>
        <v>1.0076641083876401</v>
      </c>
      <c r="G58" s="130">
        <f t="shared" si="29"/>
        <v>1</v>
      </c>
      <c r="H58" s="130">
        <f t="shared" ca="1" si="7"/>
        <v>1.0076641099999999</v>
      </c>
      <c r="I58" s="129">
        <f t="shared" si="8"/>
        <v>2.1000000000000001E-2</v>
      </c>
      <c r="J58" s="131">
        <f t="shared" si="9"/>
        <v>43139</v>
      </c>
      <c r="K58" s="132">
        <f t="shared" si="16"/>
        <v>30</v>
      </c>
      <c r="L58" s="133">
        <f t="shared" si="10"/>
        <v>30</v>
      </c>
      <c r="M58" s="134">
        <f t="shared" si="17"/>
        <v>1.0024771750000001</v>
      </c>
      <c r="N58" s="134">
        <f t="shared" ca="1" si="1"/>
        <v>1.0101602700000001</v>
      </c>
      <c r="O58" s="133">
        <f t="shared" si="18"/>
        <v>0</v>
      </c>
      <c r="P58" s="130">
        <f t="shared" ca="1" si="19"/>
        <v>10.160270000000001</v>
      </c>
      <c r="Q58" s="128">
        <f t="shared" si="11"/>
        <v>0</v>
      </c>
      <c r="R58" s="135" t="str">
        <f t="shared" si="12"/>
        <v>J=</v>
      </c>
      <c r="S58" s="131">
        <f t="shared" si="13"/>
        <v>43304</v>
      </c>
      <c r="T58" s="136" t="str">
        <f t="shared" si="2"/>
        <v>-</v>
      </c>
      <c r="U58" s="4"/>
      <c r="V58" s="112">
        <v>38821</v>
      </c>
      <c r="W58" s="113" t="s">
        <v>66</v>
      </c>
      <c r="X58" s="9"/>
      <c r="Y58" s="1"/>
      <c r="Z58" s="19"/>
      <c r="AA58" s="102">
        <f t="shared" si="31"/>
        <v>44217</v>
      </c>
      <c r="AB58" s="102">
        <f t="shared" si="32"/>
        <v>44218</v>
      </c>
      <c r="AC58" s="102">
        <f t="shared" si="30"/>
        <v>44218</v>
      </c>
      <c r="AD58" s="18"/>
      <c r="AE58" s="109"/>
      <c r="AF58" s="5"/>
      <c r="AG58" s="9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</row>
    <row r="59" spans="1:198" x14ac:dyDescent="0.15">
      <c r="A59" s="126">
        <f t="shared" si="3"/>
        <v>43186</v>
      </c>
      <c r="B59" s="127">
        <f t="shared" ca="1" si="15"/>
        <v>1010.491926</v>
      </c>
      <c r="C59" s="128">
        <f t="shared" si="4"/>
        <v>1000</v>
      </c>
      <c r="D59" s="129">
        <f ca="1">IF(A59&lt;$B$1,VLOOKUP(A59,[1]DI!$A$4:$B$15000,2),0)</f>
        <v>6.3899999999999998E-2</v>
      </c>
      <c r="E59" s="130">
        <f t="shared" ca="1" si="5"/>
        <v>1.0002458299999999</v>
      </c>
      <c r="F59" s="130">
        <f ca="1">(TRUNC(PRODUCT($E$12:$E58),16))</f>
        <v>1.0079118224554</v>
      </c>
      <c r="G59" s="130">
        <f t="shared" si="29"/>
        <v>1</v>
      </c>
      <c r="H59" s="130">
        <f t="shared" ca="1" si="7"/>
        <v>1.0079118199999999</v>
      </c>
      <c r="I59" s="129">
        <f t="shared" si="8"/>
        <v>2.1000000000000001E-2</v>
      </c>
      <c r="J59" s="131">
        <f t="shared" si="9"/>
        <v>43139</v>
      </c>
      <c r="K59" s="132">
        <f t="shared" si="16"/>
        <v>31</v>
      </c>
      <c r="L59" s="133">
        <f t="shared" si="10"/>
        <v>31</v>
      </c>
      <c r="M59" s="134">
        <f t="shared" si="17"/>
        <v>1.0025598529999999</v>
      </c>
      <c r="N59" s="134">
        <f t="shared" ca="1" si="1"/>
        <v>1.010491926</v>
      </c>
      <c r="O59" s="133">
        <f t="shared" si="18"/>
        <v>0</v>
      </c>
      <c r="P59" s="130">
        <f t="shared" ca="1" si="19"/>
        <v>10.491925999999999</v>
      </c>
      <c r="Q59" s="128">
        <f t="shared" si="11"/>
        <v>0</v>
      </c>
      <c r="R59" s="135" t="str">
        <f t="shared" si="12"/>
        <v>J=</v>
      </c>
      <c r="S59" s="131">
        <f t="shared" si="13"/>
        <v>43304</v>
      </c>
      <c r="T59" s="136" t="str">
        <f t="shared" si="2"/>
        <v>-</v>
      </c>
      <c r="U59" s="4"/>
      <c r="V59" s="112">
        <v>38828</v>
      </c>
      <c r="W59" s="113" t="s">
        <v>67</v>
      </c>
      <c r="X59" s="9"/>
      <c r="Y59" s="1"/>
      <c r="Z59" s="19"/>
      <c r="AA59" s="102"/>
      <c r="AB59" s="102"/>
      <c r="AC59" s="102"/>
      <c r="AD59" s="18"/>
      <c r="AE59" s="109"/>
      <c r="AF59" s="5"/>
      <c r="AG59" s="9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</row>
    <row r="60" spans="1:198" x14ac:dyDescent="0.15">
      <c r="A60" s="126">
        <f t="shared" si="3"/>
        <v>43187</v>
      </c>
      <c r="B60" s="127">
        <f t="shared" ca="1" si="15"/>
        <v>1010.8237</v>
      </c>
      <c r="C60" s="128">
        <f t="shared" si="4"/>
        <v>1000</v>
      </c>
      <c r="D60" s="129">
        <f ca="1">IF(A60&lt;$B$1,VLOOKUP(A60,[1]DI!$A$4:$B$15000,2),0)</f>
        <v>6.3899999999999998E-2</v>
      </c>
      <c r="E60" s="130">
        <f t="shared" ca="1" si="5"/>
        <v>1.0002458299999999</v>
      </c>
      <c r="F60" s="130">
        <f ca="1">(TRUNC(PRODUCT($E$12:$E59),16))</f>
        <v>1.0081595974187201</v>
      </c>
      <c r="G60" s="130">
        <f t="shared" si="29"/>
        <v>1</v>
      </c>
      <c r="H60" s="130">
        <f t="shared" ca="1" si="7"/>
        <v>1.0081595999999999</v>
      </c>
      <c r="I60" s="129">
        <f t="shared" si="8"/>
        <v>2.1000000000000001E-2</v>
      </c>
      <c r="J60" s="131">
        <f t="shared" si="9"/>
        <v>43139</v>
      </c>
      <c r="K60" s="132">
        <f t="shared" si="16"/>
        <v>32</v>
      </c>
      <c r="L60" s="133">
        <f t="shared" si="10"/>
        <v>32</v>
      </c>
      <c r="M60" s="134">
        <f t="shared" si="17"/>
        <v>1.0026425379999999</v>
      </c>
      <c r="N60" s="134">
        <f t="shared" ca="1" si="1"/>
        <v>1.0108237</v>
      </c>
      <c r="O60" s="133">
        <f t="shared" si="18"/>
        <v>0</v>
      </c>
      <c r="P60" s="130">
        <f t="shared" ca="1" si="19"/>
        <v>10.823700000000001</v>
      </c>
      <c r="Q60" s="128">
        <f t="shared" si="11"/>
        <v>0</v>
      </c>
      <c r="R60" s="135" t="str">
        <f t="shared" si="12"/>
        <v>J=</v>
      </c>
      <c r="S60" s="131">
        <f t="shared" si="13"/>
        <v>43304</v>
      </c>
      <c r="T60" s="136" t="str">
        <f t="shared" si="2"/>
        <v>-</v>
      </c>
      <c r="U60" s="4"/>
      <c r="V60" s="112">
        <v>38838</v>
      </c>
      <c r="W60" s="113" t="s">
        <v>68</v>
      </c>
      <c r="X60" s="9"/>
      <c r="Y60" s="1"/>
      <c r="Z60" s="19"/>
      <c r="AA60" s="102"/>
      <c r="AB60" s="102"/>
      <c r="AC60" s="102"/>
      <c r="AD60" s="18"/>
      <c r="AE60" s="109"/>
      <c r="AF60" s="5"/>
      <c r="AG60" s="9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</row>
    <row r="61" spans="1:198" x14ac:dyDescent="0.15">
      <c r="A61" s="126">
        <f t="shared" si="3"/>
        <v>43188</v>
      </c>
      <c r="B61" s="127">
        <f t="shared" ca="1" si="15"/>
        <v>1011.155572</v>
      </c>
      <c r="C61" s="128">
        <f t="shared" si="4"/>
        <v>1000</v>
      </c>
      <c r="D61" s="129">
        <f ca="1">IF(A61&lt;$B$1,VLOOKUP(A61,[1]DI!$A$4:$B$15000,2),0)</f>
        <v>6.3899999999999998E-2</v>
      </c>
      <c r="E61" s="130">
        <f t="shared" ca="1" si="5"/>
        <v>1.0002458299999999</v>
      </c>
      <c r="F61" s="130">
        <f ca="1">(TRUNC(PRODUCT($E$12:$E60),16))</f>
        <v>1.0084074332925499</v>
      </c>
      <c r="G61" s="130">
        <f t="shared" si="29"/>
        <v>1</v>
      </c>
      <c r="H61" s="130">
        <f t="shared" ca="1" si="7"/>
        <v>1.0084074300000001</v>
      </c>
      <c r="I61" s="129">
        <f t="shared" si="8"/>
        <v>2.1000000000000001E-2</v>
      </c>
      <c r="J61" s="131">
        <f t="shared" si="9"/>
        <v>43139</v>
      </c>
      <c r="K61" s="132">
        <f t="shared" si="16"/>
        <v>33</v>
      </c>
      <c r="L61" s="133">
        <f t="shared" si="10"/>
        <v>33</v>
      </c>
      <c r="M61" s="134">
        <f t="shared" si="17"/>
        <v>1.00272523</v>
      </c>
      <c r="N61" s="134">
        <f t="shared" ca="1" si="1"/>
        <v>1.0111555720000001</v>
      </c>
      <c r="O61" s="133">
        <f t="shared" si="18"/>
        <v>0</v>
      </c>
      <c r="P61" s="130">
        <f t="shared" ca="1" si="19"/>
        <v>11.155571999999999</v>
      </c>
      <c r="Q61" s="128">
        <f t="shared" si="11"/>
        <v>0</v>
      </c>
      <c r="R61" s="135" t="str">
        <f t="shared" si="12"/>
        <v>J=</v>
      </c>
      <c r="S61" s="131">
        <f t="shared" si="13"/>
        <v>43304</v>
      </c>
      <c r="T61" s="136" t="str">
        <f t="shared" si="2"/>
        <v>-</v>
      </c>
      <c r="U61" s="4"/>
      <c r="V61" s="112">
        <v>38883</v>
      </c>
      <c r="W61" s="113" t="s">
        <v>69</v>
      </c>
      <c r="X61" s="9"/>
      <c r="Y61" s="1"/>
      <c r="Z61" s="18"/>
      <c r="AA61" s="101"/>
      <c r="AB61" s="101"/>
      <c r="AC61" s="101"/>
      <c r="AD61" s="18"/>
      <c r="AE61" s="109"/>
      <c r="AF61" s="5"/>
      <c r="AG61" s="9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</row>
    <row r="62" spans="1:198" x14ac:dyDescent="0.15">
      <c r="A62" s="126">
        <f t="shared" si="3"/>
        <v>43189</v>
      </c>
      <c r="B62" s="127">
        <f t="shared" ca="1" si="15"/>
        <v>1011.487561</v>
      </c>
      <c r="C62" s="128">
        <f t="shared" si="4"/>
        <v>1000</v>
      </c>
      <c r="D62" s="129">
        <f ca="1">IF(A62&lt;$B$1,VLOOKUP(A62,[1]DI!$A$4:$B$15000,2),0)</f>
        <v>0</v>
      </c>
      <c r="E62" s="130">
        <f t="shared" ca="1" si="5"/>
        <v>1</v>
      </c>
      <c r="F62" s="130">
        <f ca="1">(TRUNC(PRODUCT($E$12:$E61),16))</f>
        <v>1.0086553300918699</v>
      </c>
      <c r="G62" s="130">
        <f t="shared" si="29"/>
        <v>1</v>
      </c>
      <c r="H62" s="130">
        <f t="shared" ca="1" si="7"/>
        <v>1.0086553300000001</v>
      </c>
      <c r="I62" s="129">
        <f t="shared" si="8"/>
        <v>2.1000000000000001E-2</v>
      </c>
      <c r="J62" s="131">
        <f t="shared" si="9"/>
        <v>43139</v>
      </c>
      <c r="K62" s="132">
        <f t="shared" si="16"/>
        <v>33</v>
      </c>
      <c r="L62" s="133">
        <f t="shared" si="10"/>
        <v>34</v>
      </c>
      <c r="M62" s="134">
        <f t="shared" si="17"/>
        <v>1.002807928</v>
      </c>
      <c r="N62" s="134">
        <f t="shared" ca="1" si="1"/>
        <v>1.0114875619999999</v>
      </c>
      <c r="O62" s="133">
        <f t="shared" si="18"/>
        <v>0</v>
      </c>
      <c r="P62" s="130">
        <f t="shared" ca="1" si="19"/>
        <v>11.487560999999999</v>
      </c>
      <c r="Q62" s="128">
        <f t="shared" si="11"/>
        <v>0</v>
      </c>
      <c r="R62" s="135" t="str">
        <f t="shared" si="12"/>
        <v>J=</v>
      </c>
      <c r="S62" s="131">
        <f t="shared" si="13"/>
        <v>43304</v>
      </c>
      <c r="T62" s="136" t="str">
        <f t="shared" si="2"/>
        <v>-</v>
      </c>
      <c r="U62" s="4"/>
      <c r="V62" s="112">
        <v>38967</v>
      </c>
      <c r="W62" s="113" t="s">
        <v>61</v>
      </c>
      <c r="X62" s="9"/>
      <c r="Y62" s="1"/>
      <c r="Z62" s="18"/>
      <c r="AA62" s="101"/>
      <c r="AB62" s="101"/>
      <c r="AC62" s="101"/>
      <c r="AD62" s="18"/>
      <c r="AE62" s="109"/>
      <c r="AF62" s="5"/>
      <c r="AG62" s="9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</row>
    <row r="63" spans="1:198" x14ac:dyDescent="0.15">
      <c r="A63" s="126">
        <f t="shared" si="3"/>
        <v>43190</v>
      </c>
      <c r="B63" s="127">
        <f t="shared" ca="1" si="15"/>
        <v>1011.487561</v>
      </c>
      <c r="C63" s="128">
        <f t="shared" si="4"/>
        <v>1000</v>
      </c>
      <c r="D63" s="129">
        <f ca="1">IF(A63&lt;$B$1,VLOOKUP(A63,[1]DI!$A$4:$B$15000,2),0)</f>
        <v>0</v>
      </c>
      <c r="E63" s="130">
        <f t="shared" ca="1" si="5"/>
        <v>1</v>
      </c>
      <c r="F63" s="130">
        <f ca="1">(TRUNC(PRODUCT($E$12:$E62),16))</f>
        <v>1.0086553300918699</v>
      </c>
      <c r="G63" s="130">
        <f t="shared" si="29"/>
        <v>1</v>
      </c>
      <c r="H63" s="130">
        <f t="shared" ca="1" si="7"/>
        <v>1.0086553300000001</v>
      </c>
      <c r="I63" s="129">
        <f t="shared" si="8"/>
        <v>2.1000000000000001E-2</v>
      </c>
      <c r="J63" s="131">
        <f t="shared" si="9"/>
        <v>43139</v>
      </c>
      <c r="K63" s="132">
        <f t="shared" si="16"/>
        <v>33</v>
      </c>
      <c r="L63" s="133">
        <f t="shared" si="10"/>
        <v>34</v>
      </c>
      <c r="M63" s="134">
        <f t="shared" si="17"/>
        <v>1.002807928</v>
      </c>
      <c r="N63" s="134">
        <f t="shared" ca="1" si="1"/>
        <v>1.0114875619999999</v>
      </c>
      <c r="O63" s="133">
        <f t="shared" si="18"/>
        <v>0</v>
      </c>
      <c r="P63" s="130">
        <f t="shared" ca="1" si="19"/>
        <v>11.487560999999999</v>
      </c>
      <c r="Q63" s="128">
        <f t="shared" si="11"/>
        <v>0</v>
      </c>
      <c r="R63" s="135" t="str">
        <f t="shared" si="12"/>
        <v>J=</v>
      </c>
      <c r="S63" s="131">
        <f t="shared" si="13"/>
        <v>43304</v>
      </c>
      <c r="T63" s="136" t="str">
        <f t="shared" si="2"/>
        <v>-</v>
      </c>
      <c r="U63" s="4"/>
      <c r="V63" s="112">
        <v>39002</v>
      </c>
      <c r="W63" s="113" t="s">
        <v>62</v>
      </c>
      <c r="X63" s="9"/>
      <c r="Y63" s="1"/>
      <c r="Z63" s="18"/>
      <c r="AA63" s="101"/>
      <c r="AB63" s="101"/>
      <c r="AC63" s="101"/>
      <c r="AD63" s="18"/>
      <c r="AE63" s="109"/>
      <c r="AF63" s="5"/>
      <c r="AG63" s="9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</row>
    <row r="64" spans="1:198" x14ac:dyDescent="0.15">
      <c r="A64" s="126">
        <f t="shared" si="3"/>
        <v>43191</v>
      </c>
      <c r="B64" s="127">
        <f t="shared" ca="1" si="15"/>
        <v>1011.487561</v>
      </c>
      <c r="C64" s="128">
        <f t="shared" si="4"/>
        <v>1000</v>
      </c>
      <c r="D64" s="129">
        <f ca="1">IF(A64&lt;$B$1,VLOOKUP(A64,[1]DI!$A$4:$B$15000,2),0)</f>
        <v>0</v>
      </c>
      <c r="E64" s="130">
        <f t="shared" ca="1" si="5"/>
        <v>1</v>
      </c>
      <c r="F64" s="130">
        <f ca="1">(TRUNC(PRODUCT($E$12:$E63),16))</f>
        <v>1.0086553300918699</v>
      </c>
      <c r="G64" s="130">
        <f t="shared" si="29"/>
        <v>1</v>
      </c>
      <c r="H64" s="130">
        <f t="shared" ca="1" si="7"/>
        <v>1.0086553300000001</v>
      </c>
      <c r="I64" s="129">
        <f t="shared" si="8"/>
        <v>2.1000000000000001E-2</v>
      </c>
      <c r="J64" s="131">
        <f t="shared" si="9"/>
        <v>43139</v>
      </c>
      <c r="K64" s="132">
        <f t="shared" si="16"/>
        <v>33</v>
      </c>
      <c r="L64" s="133">
        <f t="shared" si="10"/>
        <v>34</v>
      </c>
      <c r="M64" s="134">
        <f t="shared" si="17"/>
        <v>1.002807928</v>
      </c>
      <c r="N64" s="134">
        <f t="shared" ca="1" si="1"/>
        <v>1.0114875619999999</v>
      </c>
      <c r="O64" s="133">
        <f t="shared" si="18"/>
        <v>0</v>
      </c>
      <c r="P64" s="130">
        <f t="shared" ca="1" si="19"/>
        <v>11.487560999999999</v>
      </c>
      <c r="Q64" s="128">
        <f t="shared" si="11"/>
        <v>0</v>
      </c>
      <c r="R64" s="135" t="str">
        <f t="shared" si="12"/>
        <v>J=</v>
      </c>
      <c r="S64" s="131">
        <f t="shared" si="13"/>
        <v>43304</v>
      </c>
      <c r="T64" s="136" t="str">
        <f t="shared" si="2"/>
        <v>-</v>
      </c>
      <c r="U64" s="4"/>
      <c r="V64" s="112">
        <v>39023</v>
      </c>
      <c r="W64" s="113" t="s">
        <v>63</v>
      </c>
      <c r="X64" s="9"/>
      <c r="Y64" s="1"/>
      <c r="Z64" s="18"/>
      <c r="AA64" s="101"/>
      <c r="AB64" s="101"/>
      <c r="AC64" s="101"/>
      <c r="AD64" s="18"/>
      <c r="AE64" s="109"/>
      <c r="AF64" s="5"/>
      <c r="AG64" s="9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</row>
    <row r="65" spans="1:201" x14ac:dyDescent="0.15">
      <c r="A65" s="126">
        <f t="shared" si="3"/>
        <v>43192</v>
      </c>
      <c r="B65" s="127">
        <f t="shared" ca="1" si="15"/>
        <v>1011.487561</v>
      </c>
      <c r="C65" s="128">
        <f t="shared" si="4"/>
        <v>1000</v>
      </c>
      <c r="D65" s="129">
        <f ca="1">IF(A65&lt;$B$1,VLOOKUP(A65,[1]DI!$A$4:$B$15000,2),0)</f>
        <v>6.3899999999999998E-2</v>
      </c>
      <c r="E65" s="130">
        <f t="shared" ca="1" si="5"/>
        <v>1.0002458299999999</v>
      </c>
      <c r="F65" s="130">
        <f ca="1">(TRUNC(PRODUCT($E$12:$E64),16))</f>
        <v>1.0086553300918699</v>
      </c>
      <c r="G65" s="130">
        <f t="shared" si="29"/>
        <v>1</v>
      </c>
      <c r="H65" s="130">
        <f t="shared" ca="1" si="7"/>
        <v>1.0086553300000001</v>
      </c>
      <c r="I65" s="129">
        <f t="shared" si="8"/>
        <v>2.1000000000000001E-2</v>
      </c>
      <c r="J65" s="131">
        <f t="shared" si="9"/>
        <v>43139</v>
      </c>
      <c r="K65" s="132">
        <f t="shared" si="16"/>
        <v>34</v>
      </c>
      <c r="L65" s="133">
        <f t="shared" si="10"/>
        <v>34</v>
      </c>
      <c r="M65" s="134">
        <f t="shared" si="17"/>
        <v>1.002807928</v>
      </c>
      <c r="N65" s="134">
        <f t="shared" ca="1" si="1"/>
        <v>1.0114875619999999</v>
      </c>
      <c r="O65" s="133">
        <f t="shared" si="18"/>
        <v>0</v>
      </c>
      <c r="P65" s="130">
        <f t="shared" ca="1" si="19"/>
        <v>11.487560999999999</v>
      </c>
      <c r="Q65" s="128">
        <f t="shared" si="11"/>
        <v>0</v>
      </c>
      <c r="R65" s="135" t="str">
        <f t="shared" si="12"/>
        <v>J=</v>
      </c>
      <c r="S65" s="131">
        <f t="shared" si="13"/>
        <v>43304</v>
      </c>
      <c r="T65" s="136" t="str">
        <f t="shared" si="2"/>
        <v>-</v>
      </c>
      <c r="U65" s="4"/>
      <c r="V65" s="112">
        <v>39036</v>
      </c>
      <c r="W65" s="113" t="s">
        <v>64</v>
      </c>
      <c r="X65" s="9"/>
      <c r="Y65" s="1"/>
      <c r="Z65" s="18"/>
      <c r="AA65" s="101"/>
      <c r="AB65" s="101"/>
      <c r="AC65" s="101"/>
      <c r="AD65" s="18"/>
      <c r="AE65" s="109"/>
      <c r="AF65" s="5"/>
      <c r="AG65" s="9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</row>
    <row r="66" spans="1:201" x14ac:dyDescent="0.15">
      <c r="A66" s="126">
        <f t="shared" si="3"/>
        <v>43193</v>
      </c>
      <c r="B66" s="127">
        <f t="shared" ca="1" si="15"/>
        <v>1011.81966</v>
      </c>
      <c r="C66" s="128">
        <f t="shared" si="4"/>
        <v>1000</v>
      </c>
      <c r="D66" s="129">
        <f ca="1">IF(A66&lt;$B$1,VLOOKUP(A66,[1]DI!$A$4:$B$15000,2),0)</f>
        <v>6.3899999999999998E-2</v>
      </c>
      <c r="E66" s="130">
        <f t="shared" ca="1" si="5"/>
        <v>1.0002458299999999</v>
      </c>
      <c r="F66" s="130">
        <f ca="1">(TRUNC(PRODUCT($E$12:$E65),16))</f>
        <v>1.0089032878316699</v>
      </c>
      <c r="G66" s="130">
        <f t="shared" si="29"/>
        <v>1</v>
      </c>
      <c r="H66" s="130">
        <f t="shared" ca="1" si="7"/>
        <v>1.0089032899999999</v>
      </c>
      <c r="I66" s="129">
        <f t="shared" si="8"/>
        <v>2.1000000000000001E-2</v>
      </c>
      <c r="J66" s="131">
        <f t="shared" si="9"/>
        <v>43139</v>
      </c>
      <c r="K66" s="132">
        <f t="shared" si="16"/>
        <v>35</v>
      </c>
      <c r="L66" s="133">
        <f t="shared" si="10"/>
        <v>35</v>
      </c>
      <c r="M66" s="134">
        <f t="shared" si="17"/>
        <v>1.0028906339999999</v>
      </c>
      <c r="N66" s="134">
        <f t="shared" ca="1" si="1"/>
        <v>1.01181966</v>
      </c>
      <c r="O66" s="133">
        <f t="shared" si="18"/>
        <v>0</v>
      </c>
      <c r="P66" s="130">
        <f t="shared" ca="1" si="19"/>
        <v>11.819660000000001</v>
      </c>
      <c r="Q66" s="128">
        <f t="shared" si="11"/>
        <v>0</v>
      </c>
      <c r="R66" s="135" t="str">
        <f t="shared" si="12"/>
        <v>J=</v>
      </c>
      <c r="S66" s="131">
        <f t="shared" si="13"/>
        <v>43304</v>
      </c>
      <c r="T66" s="136" t="str">
        <f t="shared" si="2"/>
        <v>-</v>
      </c>
      <c r="U66" s="4"/>
      <c r="V66" s="112">
        <v>39076</v>
      </c>
      <c r="W66" s="113" t="s">
        <v>70</v>
      </c>
      <c r="X66" s="9"/>
      <c r="Y66" s="1"/>
      <c r="Z66" s="18"/>
      <c r="AA66" s="101"/>
      <c r="AB66" s="101"/>
      <c r="AC66" s="101"/>
      <c r="AD66" s="18"/>
      <c r="AE66" s="109"/>
      <c r="AF66" s="5"/>
      <c r="AG66" s="9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</row>
    <row r="67" spans="1:201" x14ac:dyDescent="0.15">
      <c r="A67" s="126">
        <f t="shared" si="3"/>
        <v>43194</v>
      </c>
      <c r="B67" s="127">
        <f t="shared" ca="1" si="15"/>
        <v>1012.151866</v>
      </c>
      <c r="C67" s="128">
        <f t="shared" si="4"/>
        <v>1000</v>
      </c>
      <c r="D67" s="129">
        <f ca="1">IF(A67&lt;$B$1,VLOOKUP(A67,[1]DI!$A$4:$B$15000,2),0)</f>
        <v>6.3899999999999998E-2</v>
      </c>
      <c r="E67" s="130">
        <f t="shared" ca="1" si="5"/>
        <v>1.0002458299999999</v>
      </c>
      <c r="F67" s="130">
        <f ca="1">(TRUNC(PRODUCT($E$12:$E66),16))</f>
        <v>1.00915130652692</v>
      </c>
      <c r="G67" s="130">
        <f t="shared" si="29"/>
        <v>1</v>
      </c>
      <c r="H67" s="130">
        <f t="shared" ca="1" si="7"/>
        <v>1.00915131</v>
      </c>
      <c r="I67" s="129">
        <f t="shared" si="8"/>
        <v>2.1000000000000001E-2</v>
      </c>
      <c r="J67" s="131">
        <f t="shared" si="9"/>
        <v>43139</v>
      </c>
      <c r="K67" s="132">
        <f t="shared" si="16"/>
        <v>36</v>
      </c>
      <c r="L67" s="133">
        <f t="shared" si="10"/>
        <v>36</v>
      </c>
      <c r="M67" s="134">
        <f t="shared" si="17"/>
        <v>1.0029733460000001</v>
      </c>
      <c r="N67" s="134">
        <f t="shared" ca="1" si="1"/>
        <v>1.012151866</v>
      </c>
      <c r="O67" s="133">
        <f t="shared" si="18"/>
        <v>0</v>
      </c>
      <c r="P67" s="130">
        <f t="shared" ca="1" si="19"/>
        <v>12.151866</v>
      </c>
      <c r="Q67" s="128">
        <f t="shared" si="11"/>
        <v>0</v>
      </c>
      <c r="R67" s="135" t="str">
        <f t="shared" si="12"/>
        <v>J=</v>
      </c>
      <c r="S67" s="131">
        <f t="shared" si="13"/>
        <v>43304</v>
      </c>
      <c r="T67" s="136" t="str">
        <f t="shared" si="2"/>
        <v>-</v>
      </c>
      <c r="U67" s="4"/>
      <c r="V67" s="112">
        <v>39083</v>
      </c>
      <c r="W67" s="113" t="s">
        <v>71</v>
      </c>
      <c r="X67" s="9"/>
      <c r="Y67" s="1"/>
      <c r="Z67" s="18"/>
      <c r="AA67" s="101"/>
      <c r="AB67" s="101"/>
      <c r="AC67" s="101"/>
      <c r="AD67" s="18"/>
      <c r="AE67" s="109"/>
      <c r="AF67" s="5"/>
      <c r="AG67" s="9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</row>
    <row r="68" spans="1:201" x14ac:dyDescent="0.15">
      <c r="A68" s="126">
        <f t="shared" si="3"/>
        <v>43195</v>
      </c>
      <c r="B68" s="127">
        <f t="shared" ca="1" si="15"/>
        <v>1012.48418</v>
      </c>
      <c r="C68" s="128">
        <f t="shared" si="4"/>
        <v>1000</v>
      </c>
      <c r="D68" s="129">
        <f ca="1">IF(A68&lt;$B$1,VLOOKUP(A68,[1]DI!$A$4:$B$15000,2),0)</f>
        <v>6.3899999999999998E-2</v>
      </c>
      <c r="E68" s="130">
        <f t="shared" ca="1" si="5"/>
        <v>1.0002458299999999</v>
      </c>
      <c r="F68" s="130">
        <f ca="1">(TRUNC(PRODUCT($E$12:$E67),16))</f>
        <v>1.0093993861926001</v>
      </c>
      <c r="G68" s="130">
        <f t="shared" si="29"/>
        <v>1</v>
      </c>
      <c r="H68" s="130">
        <f t="shared" ca="1" si="7"/>
        <v>1.00939939</v>
      </c>
      <c r="I68" s="129">
        <f t="shared" si="8"/>
        <v>2.1000000000000001E-2</v>
      </c>
      <c r="J68" s="131">
        <f t="shared" si="9"/>
        <v>43139</v>
      </c>
      <c r="K68" s="132">
        <f t="shared" si="16"/>
        <v>37</v>
      </c>
      <c r="L68" s="133">
        <f t="shared" si="10"/>
        <v>37</v>
      </c>
      <c r="M68" s="134">
        <f t="shared" si="17"/>
        <v>1.003056065</v>
      </c>
      <c r="N68" s="134">
        <f t="shared" ca="1" si="1"/>
        <v>1.01248418</v>
      </c>
      <c r="O68" s="133">
        <f t="shared" si="18"/>
        <v>0</v>
      </c>
      <c r="P68" s="130">
        <f t="shared" ca="1" si="19"/>
        <v>12.48418</v>
      </c>
      <c r="Q68" s="128">
        <f t="shared" si="11"/>
        <v>0</v>
      </c>
      <c r="R68" s="135" t="str">
        <f t="shared" si="12"/>
        <v>J=</v>
      </c>
      <c r="S68" s="131">
        <f t="shared" si="13"/>
        <v>43304</v>
      </c>
      <c r="T68" s="136" t="str">
        <f t="shared" si="2"/>
        <v>-</v>
      </c>
      <c r="U68" s="4"/>
      <c r="V68" s="112">
        <v>39132</v>
      </c>
      <c r="W68" s="113" t="s">
        <v>65</v>
      </c>
      <c r="X68" s="9"/>
      <c r="Y68" s="1"/>
      <c r="Z68" s="18"/>
      <c r="AA68" s="101"/>
      <c r="AB68" s="101"/>
      <c r="AC68" s="101"/>
      <c r="AD68" s="18"/>
      <c r="AE68" s="109"/>
      <c r="AF68" s="5"/>
      <c r="AG68" s="9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</row>
    <row r="69" spans="1:201" x14ac:dyDescent="0.15">
      <c r="A69" s="126">
        <f t="shared" si="3"/>
        <v>43196</v>
      </c>
      <c r="B69" s="127">
        <f t="shared" ca="1" si="15"/>
        <v>1012.816603</v>
      </c>
      <c r="C69" s="128">
        <f t="shared" si="4"/>
        <v>1000</v>
      </c>
      <c r="D69" s="129">
        <f ca="1">IF(A69&lt;$B$1,VLOOKUP(A69,[1]DI!$A$4:$B$15000,2),0)</f>
        <v>6.3899999999999998E-2</v>
      </c>
      <c r="E69" s="130">
        <f t="shared" ca="1" si="5"/>
        <v>1.0002458299999999</v>
      </c>
      <c r="F69" s="130">
        <f ca="1">(TRUNC(PRODUCT($E$12:$E68),16))</f>
        <v>1.00964752684371</v>
      </c>
      <c r="G69" s="130">
        <f t="shared" si="29"/>
        <v>1</v>
      </c>
      <c r="H69" s="130">
        <f t="shared" ca="1" si="7"/>
        <v>1.0096475300000001</v>
      </c>
      <c r="I69" s="129">
        <f t="shared" si="8"/>
        <v>2.1000000000000001E-2</v>
      </c>
      <c r="J69" s="131">
        <f t="shared" si="9"/>
        <v>43139</v>
      </c>
      <c r="K69" s="132">
        <f t="shared" si="16"/>
        <v>38</v>
      </c>
      <c r="L69" s="133">
        <f t="shared" si="10"/>
        <v>38</v>
      </c>
      <c r="M69" s="134">
        <f t="shared" si="17"/>
        <v>1.003138791</v>
      </c>
      <c r="N69" s="134">
        <f t="shared" ca="1" si="1"/>
        <v>1.0128166030000001</v>
      </c>
      <c r="O69" s="133">
        <f t="shared" si="18"/>
        <v>0</v>
      </c>
      <c r="P69" s="130">
        <f t="shared" ca="1" si="19"/>
        <v>12.816603000000001</v>
      </c>
      <c r="Q69" s="128">
        <f t="shared" si="11"/>
        <v>0</v>
      </c>
      <c r="R69" s="135" t="str">
        <f t="shared" si="12"/>
        <v>J=</v>
      </c>
      <c r="S69" s="131">
        <f t="shared" si="13"/>
        <v>43304</v>
      </c>
      <c r="T69" s="136" t="str">
        <f t="shared" si="2"/>
        <v>-</v>
      </c>
      <c r="U69" s="4"/>
      <c r="V69" s="112">
        <v>39133</v>
      </c>
      <c r="W69" s="113" t="s">
        <v>65</v>
      </c>
      <c r="X69" s="9"/>
      <c r="Y69" s="1"/>
      <c r="Z69" s="18"/>
      <c r="AA69" s="101"/>
      <c r="AB69" s="101"/>
      <c r="AC69" s="101"/>
      <c r="AD69" s="18"/>
      <c r="AE69" s="109"/>
      <c r="AF69" s="5"/>
      <c r="AG69" s="9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</row>
    <row r="70" spans="1:201" x14ac:dyDescent="0.15">
      <c r="A70" s="126">
        <f t="shared" si="3"/>
        <v>43197</v>
      </c>
      <c r="B70" s="127">
        <f t="shared" ca="1" si="15"/>
        <v>1013.149131</v>
      </c>
      <c r="C70" s="128">
        <f t="shared" si="4"/>
        <v>1000</v>
      </c>
      <c r="D70" s="129">
        <f ca="1">IF(A70&lt;$B$1,VLOOKUP(A70,[1]DI!$A$4:$B$15000,2),0)</f>
        <v>0</v>
      </c>
      <c r="E70" s="130">
        <f t="shared" ca="1" si="5"/>
        <v>1</v>
      </c>
      <c r="F70" s="130">
        <f ca="1">(TRUNC(PRODUCT($E$12:$E69),16))</f>
        <v>1.0098957284952299</v>
      </c>
      <c r="G70" s="130">
        <f t="shared" si="29"/>
        <v>1</v>
      </c>
      <c r="H70" s="130">
        <f t="shared" ca="1" si="7"/>
        <v>1.00989573</v>
      </c>
      <c r="I70" s="129">
        <f t="shared" si="8"/>
        <v>2.1000000000000001E-2</v>
      </c>
      <c r="J70" s="131">
        <f t="shared" si="9"/>
        <v>43139</v>
      </c>
      <c r="K70" s="132">
        <f t="shared" si="16"/>
        <v>38</v>
      </c>
      <c r="L70" s="133">
        <f t="shared" si="10"/>
        <v>39</v>
      </c>
      <c r="M70" s="134">
        <f t="shared" si="17"/>
        <v>1.0032215229999999</v>
      </c>
      <c r="N70" s="134">
        <f t="shared" ca="1" si="1"/>
        <v>1.0131491319999999</v>
      </c>
      <c r="O70" s="133">
        <f t="shared" si="18"/>
        <v>0</v>
      </c>
      <c r="P70" s="130">
        <f t="shared" ca="1" si="19"/>
        <v>13.149131000000001</v>
      </c>
      <c r="Q70" s="128">
        <f t="shared" si="11"/>
        <v>0</v>
      </c>
      <c r="R70" s="135" t="str">
        <f t="shared" si="12"/>
        <v>J=</v>
      </c>
      <c r="S70" s="131">
        <f t="shared" si="13"/>
        <v>43304</v>
      </c>
      <c r="T70" s="136" t="str">
        <f t="shared" si="2"/>
        <v>-</v>
      </c>
      <c r="U70" s="4"/>
      <c r="V70" s="112">
        <v>39178</v>
      </c>
      <c r="W70" s="113" t="s">
        <v>66</v>
      </c>
      <c r="X70" s="9"/>
      <c r="Y70" s="1"/>
      <c r="Z70" s="18"/>
      <c r="AA70" s="101"/>
      <c r="AB70" s="101"/>
      <c r="AC70" s="101"/>
      <c r="AD70" s="18"/>
      <c r="AE70" s="109"/>
      <c r="AF70" s="5"/>
      <c r="AG70" s="9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</row>
    <row r="71" spans="1:201" x14ac:dyDescent="0.15">
      <c r="A71" s="126">
        <f t="shared" si="3"/>
        <v>43198</v>
      </c>
      <c r="B71" s="127">
        <f t="shared" ca="1" si="15"/>
        <v>1013.149131</v>
      </c>
      <c r="C71" s="128">
        <f t="shared" si="4"/>
        <v>1000</v>
      </c>
      <c r="D71" s="129">
        <f ca="1">IF(A71&lt;$B$1,VLOOKUP(A71,[1]DI!$A$4:$B$15000,2),0)</f>
        <v>0</v>
      </c>
      <c r="E71" s="130">
        <f t="shared" ca="1" si="5"/>
        <v>1</v>
      </c>
      <c r="F71" s="130">
        <f ca="1">(TRUNC(PRODUCT($E$12:$E70),16))</f>
        <v>1.0098957284952299</v>
      </c>
      <c r="G71" s="130">
        <f t="shared" si="29"/>
        <v>1</v>
      </c>
      <c r="H71" s="130">
        <f t="shared" ca="1" si="7"/>
        <v>1.00989573</v>
      </c>
      <c r="I71" s="129">
        <f t="shared" si="8"/>
        <v>2.1000000000000001E-2</v>
      </c>
      <c r="J71" s="131">
        <f t="shared" si="9"/>
        <v>43139</v>
      </c>
      <c r="K71" s="132">
        <f t="shared" si="16"/>
        <v>38</v>
      </c>
      <c r="L71" s="133">
        <f t="shared" si="10"/>
        <v>39</v>
      </c>
      <c r="M71" s="134">
        <f t="shared" si="17"/>
        <v>1.0032215229999999</v>
      </c>
      <c r="N71" s="134">
        <f t="shared" ca="1" si="1"/>
        <v>1.0131491319999999</v>
      </c>
      <c r="O71" s="133">
        <f t="shared" si="18"/>
        <v>0</v>
      </c>
      <c r="P71" s="130">
        <f t="shared" ca="1" si="19"/>
        <v>13.149131000000001</v>
      </c>
      <c r="Q71" s="128">
        <f t="shared" si="11"/>
        <v>0</v>
      </c>
      <c r="R71" s="135" t="str">
        <f t="shared" si="12"/>
        <v>J=</v>
      </c>
      <c r="S71" s="131">
        <f t="shared" si="13"/>
        <v>43304</v>
      </c>
      <c r="T71" s="136" t="str">
        <f t="shared" si="2"/>
        <v>-</v>
      </c>
      <c r="U71" s="4"/>
      <c r="V71" s="112">
        <v>39203</v>
      </c>
      <c r="W71" s="113" t="s">
        <v>68</v>
      </c>
      <c r="X71" s="9"/>
      <c r="Y71" s="1"/>
      <c r="Z71" s="18"/>
      <c r="AA71" s="101"/>
      <c r="AB71" s="101"/>
      <c r="AC71" s="101"/>
      <c r="AD71" s="18"/>
      <c r="AE71" s="109"/>
      <c r="AF71" s="5"/>
      <c r="AG71" s="9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</row>
    <row r="72" spans="1:201" x14ac:dyDescent="0.15">
      <c r="A72" s="126">
        <f t="shared" si="3"/>
        <v>43199</v>
      </c>
      <c r="B72" s="127">
        <f t="shared" ca="1" si="15"/>
        <v>1013.149131</v>
      </c>
      <c r="C72" s="128">
        <f t="shared" si="4"/>
        <v>1000</v>
      </c>
      <c r="D72" s="129">
        <f ca="1">IF(A72&lt;$B$1,VLOOKUP(A72,[1]DI!$A$4:$B$15000,2),0)</f>
        <v>6.3899999999999998E-2</v>
      </c>
      <c r="E72" s="130">
        <f t="shared" ca="1" si="5"/>
        <v>1.0002458299999999</v>
      </c>
      <c r="F72" s="130">
        <f ca="1">(TRUNC(PRODUCT($E$12:$E71),16))</f>
        <v>1.0098957284952299</v>
      </c>
      <c r="G72" s="130">
        <f t="shared" si="29"/>
        <v>1</v>
      </c>
      <c r="H72" s="130">
        <f t="shared" ca="1" si="7"/>
        <v>1.00989573</v>
      </c>
      <c r="I72" s="129">
        <f t="shared" si="8"/>
        <v>2.1000000000000001E-2</v>
      </c>
      <c r="J72" s="131">
        <f t="shared" si="9"/>
        <v>43139</v>
      </c>
      <c r="K72" s="132">
        <f t="shared" si="16"/>
        <v>39</v>
      </c>
      <c r="L72" s="133">
        <f t="shared" si="10"/>
        <v>39</v>
      </c>
      <c r="M72" s="134">
        <f t="shared" si="17"/>
        <v>1.0032215229999999</v>
      </c>
      <c r="N72" s="134">
        <f t="shared" ca="1" si="1"/>
        <v>1.0131491319999999</v>
      </c>
      <c r="O72" s="133">
        <f t="shared" si="18"/>
        <v>0</v>
      </c>
      <c r="P72" s="130">
        <f t="shared" ca="1" si="19"/>
        <v>13.149131000000001</v>
      </c>
      <c r="Q72" s="128">
        <f t="shared" si="11"/>
        <v>0</v>
      </c>
      <c r="R72" s="135" t="str">
        <f t="shared" si="12"/>
        <v>J=</v>
      </c>
      <c r="S72" s="131">
        <f t="shared" si="13"/>
        <v>43304</v>
      </c>
      <c r="T72" s="136" t="str">
        <f t="shared" si="2"/>
        <v>-</v>
      </c>
      <c r="U72" s="4"/>
      <c r="V72" s="112">
        <v>39240</v>
      </c>
      <c r="W72" s="113" t="s">
        <v>69</v>
      </c>
      <c r="X72" s="9"/>
      <c r="Y72" s="1"/>
      <c r="Z72" s="18"/>
      <c r="AA72" s="101"/>
      <c r="AB72" s="101"/>
      <c r="AC72" s="101"/>
      <c r="AD72" s="18"/>
      <c r="AE72" s="109"/>
      <c r="AF72" s="5"/>
      <c r="AG72" s="9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</row>
    <row r="73" spans="1:201" x14ac:dyDescent="0.15">
      <c r="A73" s="126">
        <f t="shared" si="3"/>
        <v>43200</v>
      </c>
      <c r="B73" s="127">
        <f t="shared" ca="1" si="15"/>
        <v>1013.48177</v>
      </c>
      <c r="C73" s="128">
        <f t="shared" si="4"/>
        <v>1000</v>
      </c>
      <c r="D73" s="129">
        <f ca="1">IF(A73&lt;$B$1,VLOOKUP(A73,[1]DI!$A$4:$B$15000,2),0)</f>
        <v>6.3899999999999998E-2</v>
      </c>
      <c r="E73" s="130">
        <f t="shared" ca="1" si="5"/>
        <v>1.0002458299999999</v>
      </c>
      <c r="F73" s="130">
        <f ca="1">(TRUNC(PRODUCT($E$12:$E72),16))</f>
        <v>1.0101439911621699</v>
      </c>
      <c r="G73" s="130">
        <f t="shared" si="29"/>
        <v>1</v>
      </c>
      <c r="H73" s="130">
        <f t="shared" ca="1" si="7"/>
        <v>1.01014399</v>
      </c>
      <c r="I73" s="129">
        <f t="shared" si="8"/>
        <v>2.1000000000000001E-2</v>
      </c>
      <c r="J73" s="131">
        <f t="shared" si="9"/>
        <v>43139</v>
      </c>
      <c r="K73" s="132">
        <f t="shared" si="16"/>
        <v>40</v>
      </c>
      <c r="L73" s="133">
        <f t="shared" si="10"/>
        <v>40</v>
      </c>
      <c r="M73" s="134">
        <f t="shared" si="17"/>
        <v>1.003304263</v>
      </c>
      <c r="N73" s="134">
        <f t="shared" ca="1" si="1"/>
        <v>1.0134817709999999</v>
      </c>
      <c r="O73" s="133">
        <f t="shared" si="18"/>
        <v>0</v>
      </c>
      <c r="P73" s="130">
        <f t="shared" ca="1" si="19"/>
        <v>13.481769999999999</v>
      </c>
      <c r="Q73" s="128">
        <f t="shared" si="11"/>
        <v>0</v>
      </c>
      <c r="R73" s="135" t="str">
        <f t="shared" si="12"/>
        <v>J=</v>
      </c>
      <c r="S73" s="131">
        <f t="shared" si="13"/>
        <v>43304</v>
      </c>
      <c r="T73" s="136" t="str">
        <f t="shared" si="2"/>
        <v>-</v>
      </c>
      <c r="U73" s="28"/>
      <c r="V73" s="112">
        <v>39332</v>
      </c>
      <c r="W73" s="113" t="s">
        <v>61</v>
      </c>
      <c r="X73" s="29"/>
      <c r="Y73" s="31"/>
      <c r="Z73" s="36"/>
      <c r="AA73" s="101"/>
      <c r="AB73" s="101"/>
      <c r="AC73" s="101"/>
      <c r="AD73" s="36"/>
      <c r="AE73" s="110"/>
      <c r="AF73" s="14"/>
      <c r="AG73" s="29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</row>
    <row r="74" spans="1:201" x14ac:dyDescent="0.15">
      <c r="A74" s="126">
        <f t="shared" si="3"/>
        <v>43201</v>
      </c>
      <c r="B74" s="127">
        <f t="shared" ca="1" si="15"/>
        <v>1013.814518</v>
      </c>
      <c r="C74" s="128">
        <f t="shared" si="4"/>
        <v>1000</v>
      </c>
      <c r="D74" s="129">
        <f ca="1">IF(A74&lt;$B$1,VLOOKUP(A74,[1]DI!$A$4:$B$15000,2),0)</f>
        <v>6.3899999999999998E-2</v>
      </c>
      <c r="E74" s="130">
        <f t="shared" ca="1" si="5"/>
        <v>1.0002458299999999</v>
      </c>
      <c r="F74" s="130">
        <f ca="1">(TRUNC(PRODUCT($E$12:$E73),16))</f>
        <v>1.01039231485952</v>
      </c>
      <c r="G74" s="130">
        <f t="shared" si="29"/>
        <v>1</v>
      </c>
      <c r="H74" s="130">
        <f t="shared" ca="1" si="7"/>
        <v>1.0103923100000001</v>
      </c>
      <c r="I74" s="129">
        <f t="shared" si="8"/>
        <v>2.1000000000000001E-2</v>
      </c>
      <c r="J74" s="131">
        <f t="shared" si="9"/>
        <v>43139</v>
      </c>
      <c r="K74" s="132">
        <f t="shared" si="16"/>
        <v>41</v>
      </c>
      <c r="L74" s="133">
        <f t="shared" si="10"/>
        <v>41</v>
      </c>
      <c r="M74" s="134">
        <f t="shared" si="17"/>
        <v>1.0033870090000001</v>
      </c>
      <c r="N74" s="134">
        <f t="shared" ca="1" si="1"/>
        <v>1.013814518</v>
      </c>
      <c r="O74" s="133">
        <f t="shared" si="18"/>
        <v>0</v>
      </c>
      <c r="P74" s="130">
        <f t="shared" ca="1" si="19"/>
        <v>13.814518</v>
      </c>
      <c r="Q74" s="128">
        <f t="shared" si="11"/>
        <v>0</v>
      </c>
      <c r="R74" s="135" t="str">
        <f t="shared" si="12"/>
        <v>J=</v>
      </c>
      <c r="S74" s="131">
        <f t="shared" si="13"/>
        <v>43304</v>
      </c>
      <c r="T74" s="136" t="str">
        <f t="shared" si="2"/>
        <v>-</v>
      </c>
      <c r="U74" s="4"/>
      <c r="V74" s="112">
        <v>39367</v>
      </c>
      <c r="W74" s="113" t="s">
        <v>62</v>
      </c>
      <c r="X74" s="9"/>
      <c r="Y74" s="1"/>
      <c r="Z74" s="18"/>
      <c r="AA74" s="101"/>
      <c r="AB74" s="101"/>
      <c r="AC74" s="101"/>
      <c r="AD74" s="3"/>
      <c r="AE74" s="4"/>
      <c r="AF74" s="5"/>
      <c r="AG74" s="9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</row>
    <row r="75" spans="1:201" x14ac:dyDescent="0.15">
      <c r="A75" s="126">
        <f t="shared" si="3"/>
        <v>43202</v>
      </c>
      <c r="B75" s="127">
        <f t="shared" ca="1" si="15"/>
        <v>1014.147383</v>
      </c>
      <c r="C75" s="128">
        <f t="shared" si="4"/>
        <v>1000</v>
      </c>
      <c r="D75" s="129">
        <f ca="1">IF(A75&lt;$B$1,VLOOKUP(A75,[1]DI!$A$4:$B$15000,2),0)</f>
        <v>6.3899999999999998E-2</v>
      </c>
      <c r="E75" s="130">
        <f t="shared" ca="1" si="5"/>
        <v>1.0002458299999999</v>
      </c>
      <c r="F75" s="130">
        <f ca="1">(TRUNC(PRODUCT($E$12:$E74),16))</f>
        <v>1.0106406996022801</v>
      </c>
      <c r="G75" s="130">
        <f t="shared" si="29"/>
        <v>1</v>
      </c>
      <c r="H75" s="130">
        <f t="shared" ca="1" si="7"/>
        <v>1.0106406999999999</v>
      </c>
      <c r="I75" s="129">
        <f t="shared" si="8"/>
        <v>2.1000000000000001E-2</v>
      </c>
      <c r="J75" s="131">
        <f t="shared" si="9"/>
        <v>43139</v>
      </c>
      <c r="K75" s="132">
        <f t="shared" si="16"/>
        <v>42</v>
      </c>
      <c r="L75" s="133">
        <f t="shared" si="10"/>
        <v>42</v>
      </c>
      <c r="M75" s="134">
        <f t="shared" si="17"/>
        <v>1.0034697619999999</v>
      </c>
      <c r="N75" s="134">
        <f t="shared" ca="1" si="1"/>
        <v>1.0141473830000001</v>
      </c>
      <c r="O75" s="133">
        <f t="shared" si="18"/>
        <v>0</v>
      </c>
      <c r="P75" s="130">
        <f t="shared" ca="1" si="19"/>
        <v>14.147383</v>
      </c>
      <c r="Q75" s="128">
        <f t="shared" si="11"/>
        <v>0</v>
      </c>
      <c r="R75" s="135" t="str">
        <f t="shared" si="12"/>
        <v>J=</v>
      </c>
      <c r="S75" s="131">
        <f t="shared" si="13"/>
        <v>43304</v>
      </c>
      <c r="T75" s="136" t="str">
        <f t="shared" si="2"/>
        <v>-</v>
      </c>
      <c r="U75" s="4"/>
      <c r="V75" s="112">
        <v>39388</v>
      </c>
      <c r="W75" s="113" t="s">
        <v>63</v>
      </c>
      <c r="X75" s="9"/>
      <c r="Y75" s="1"/>
      <c r="Z75" s="18"/>
      <c r="AA75" s="101"/>
      <c r="AB75" s="101"/>
      <c r="AC75" s="101"/>
      <c r="AD75" s="3"/>
      <c r="AE75" s="4"/>
      <c r="AF75" s="5"/>
      <c r="AG75" s="9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</row>
    <row r="76" spans="1:201" x14ac:dyDescent="0.15">
      <c r="A76" s="126">
        <f t="shared" si="3"/>
        <v>43203</v>
      </c>
      <c r="B76" s="127">
        <f t="shared" ca="1" si="15"/>
        <v>1014.480356</v>
      </c>
      <c r="C76" s="128">
        <f t="shared" si="4"/>
        <v>1000</v>
      </c>
      <c r="D76" s="129">
        <f ca="1">IF(A76&lt;$B$1,VLOOKUP(A76,[1]DI!$A$4:$B$15000,2),0)</f>
        <v>6.3899999999999998E-2</v>
      </c>
      <c r="E76" s="130">
        <f t="shared" ref="E76:E139" ca="1" si="33">IF(A76&lt;A$10,1,ROUND(((1+D76)^(1/252)),8))</f>
        <v>1.0002458299999999</v>
      </c>
      <c r="F76" s="130">
        <f ca="1">(TRUNC(PRODUCT($E$12:$E75),16))</f>
        <v>1.01088914540546</v>
      </c>
      <c r="G76" s="130">
        <f t="shared" si="29"/>
        <v>1</v>
      </c>
      <c r="H76" s="130">
        <f t="shared" ref="H76:H139" ca="1" si="34">ROUND(F76/G76,8)</f>
        <v>1.0108891499999999</v>
      </c>
      <c r="I76" s="129">
        <f t="shared" si="8"/>
        <v>2.1000000000000001E-2</v>
      </c>
      <c r="J76" s="131">
        <f t="shared" si="9"/>
        <v>43139</v>
      </c>
      <c r="K76" s="132">
        <f t="shared" si="16"/>
        <v>43</v>
      </c>
      <c r="L76" s="133">
        <f t="shared" si="10"/>
        <v>43</v>
      </c>
      <c r="M76" s="134">
        <f t="shared" ref="M76:M139" si="35">ROUND((I76+1)^(L76/252),9)</f>
        <v>1.0035525219999999</v>
      </c>
      <c r="N76" s="134">
        <f t="shared" ref="N76:N139" ca="1" si="36">ROUND(H76*M76,9)</f>
        <v>1.014480356</v>
      </c>
      <c r="O76" s="133">
        <f t="shared" si="18"/>
        <v>0</v>
      </c>
      <c r="P76" s="130">
        <f t="shared" ref="P76:P139" ca="1" si="37">TRUNC(((N76-1)*C76),6)</f>
        <v>14.480356</v>
      </c>
      <c r="Q76" s="128">
        <f t="shared" si="11"/>
        <v>0</v>
      </c>
      <c r="R76" s="135" t="str">
        <f t="shared" si="12"/>
        <v>J=</v>
      </c>
      <c r="S76" s="131">
        <f t="shared" si="13"/>
        <v>43304</v>
      </c>
      <c r="T76" s="136" t="str">
        <f t="shared" ref="T76:T139" si="38">IF(O76&gt;0,(P76+Q76)*T$9,"-")</f>
        <v>-</v>
      </c>
      <c r="U76" s="4"/>
      <c r="V76" s="112">
        <v>39401</v>
      </c>
      <c r="W76" s="113" t="s">
        <v>64</v>
      </c>
      <c r="X76" s="9"/>
      <c r="Y76" s="1"/>
      <c r="Z76" s="18"/>
      <c r="AA76" s="101"/>
      <c r="AB76" s="101"/>
      <c r="AC76" s="101"/>
      <c r="AD76" s="3"/>
      <c r="AE76" s="4"/>
      <c r="AF76" s="5"/>
      <c r="AG76" s="9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</row>
    <row r="77" spans="1:201" x14ac:dyDescent="0.15">
      <c r="A77" s="126">
        <f t="shared" ref="A77:A140" si="39">(A76+1)</f>
        <v>43204</v>
      </c>
      <c r="B77" s="127">
        <f t="shared" ca="1" si="15"/>
        <v>1014.813428</v>
      </c>
      <c r="C77" s="128">
        <f t="shared" ref="C77:C140" si="40">(C76-Q76)</f>
        <v>1000</v>
      </c>
      <c r="D77" s="129">
        <f ca="1">IF(A77&lt;$B$1,VLOOKUP(A77,[1]DI!$A$4:$B$15000,2),0)</f>
        <v>0</v>
      </c>
      <c r="E77" s="130">
        <f t="shared" ca="1" si="33"/>
        <v>1</v>
      </c>
      <c r="F77" s="130">
        <f ca="1">(TRUNC(PRODUCT($E$12:$E76),16))</f>
        <v>1.01113765228408</v>
      </c>
      <c r="G77" s="130">
        <f t="shared" si="29"/>
        <v>1</v>
      </c>
      <c r="H77" s="130">
        <f t="shared" ca="1" si="34"/>
        <v>1.01113765</v>
      </c>
      <c r="I77" s="129">
        <f t="shared" ref="I77:I140" si="41">I76</f>
        <v>2.1000000000000001E-2</v>
      </c>
      <c r="J77" s="131">
        <f t="shared" ref="J77:J140" si="42">IF(O76&gt;0,VLOOKUP(O76,V$12:AF$48,2),J76)</f>
        <v>43139</v>
      </c>
      <c r="K77" s="132">
        <f t="shared" ref="K77:K140" si="43">IF(A77&gt;J77,IF(NETWORKDAYS(J77,A77,$V$52:$V$436)-1=0,1,NETWORKDAYS(J77,A77,$V$52:$V$436)-1),0)</f>
        <v>43</v>
      </c>
      <c r="L77" s="133">
        <f t="shared" ref="L77:L140" si="44">IF(AND(K77=1,K76=1),1,IF(K77&gt;0,IF(K77=K76,K77+1,K77),0))</f>
        <v>44</v>
      </c>
      <c r="M77" s="134">
        <f t="shared" si="35"/>
        <v>1.003635289</v>
      </c>
      <c r="N77" s="134">
        <f t="shared" ca="1" si="36"/>
        <v>1.0148134280000001</v>
      </c>
      <c r="O77" s="133">
        <f t="shared" si="18"/>
        <v>0</v>
      </c>
      <c r="P77" s="130">
        <f t="shared" ca="1" si="37"/>
        <v>14.813428</v>
      </c>
      <c r="Q77" s="128">
        <f t="shared" ref="Q77:Q140" si="45">IF(O77&gt;0,VLOOKUP(O77,$V$12:$AA$48,6),0)</f>
        <v>0</v>
      </c>
      <c r="R77" s="135" t="str">
        <f t="shared" ref="R77:R140" si="46">IF(O76&gt;0,VLOOKUP(O76,V$12:AF$48,10),R76)</f>
        <v>J=</v>
      </c>
      <c r="S77" s="131">
        <f t="shared" ref="S77:S140" si="47">IF(O76&gt;0,VLOOKUP(O76,V$12:AF$48,11),S76)</f>
        <v>43304</v>
      </c>
      <c r="T77" s="136" t="str">
        <f t="shared" si="38"/>
        <v>-</v>
      </c>
      <c r="U77" s="4"/>
      <c r="V77" s="112">
        <v>39441</v>
      </c>
      <c r="W77" s="113" t="s">
        <v>70</v>
      </c>
      <c r="X77" s="9"/>
      <c r="Y77" s="1"/>
      <c r="Z77" s="18"/>
      <c r="AA77" s="101"/>
      <c r="AB77" s="101"/>
      <c r="AC77" s="101"/>
      <c r="AD77" s="3"/>
      <c r="AE77" s="4"/>
      <c r="AF77" s="5"/>
      <c r="AG77" s="9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</row>
    <row r="78" spans="1:201" x14ac:dyDescent="0.15">
      <c r="A78" s="126">
        <f t="shared" si="39"/>
        <v>43205</v>
      </c>
      <c r="B78" s="127">
        <f t="shared" ref="B78:B141" ca="1" si="48">IF(A78&lt;=TODAY(),C78+P78,IF(AND(A78&gt;TODAY(),A78&lt;=$B$1),IF(VLOOKUP(TODAY(),$A$10:$D$10000,4,FALSE)=0,"n.d",C78+P78),"n.d"))</f>
        <v>1014.813428</v>
      </c>
      <c r="C78" s="128">
        <f t="shared" si="40"/>
        <v>1000</v>
      </c>
      <c r="D78" s="129">
        <f ca="1">IF(A78&lt;$B$1,VLOOKUP(A78,[1]DI!$A$4:$B$15000,2),0)</f>
        <v>0</v>
      </c>
      <c r="E78" s="130">
        <f t="shared" ca="1" si="33"/>
        <v>1</v>
      </c>
      <c r="F78" s="130">
        <f ca="1">(TRUNC(PRODUCT($E$12:$E77),16))</f>
        <v>1.01113765228408</v>
      </c>
      <c r="G78" s="130">
        <f t="shared" si="29"/>
        <v>1</v>
      </c>
      <c r="H78" s="130">
        <f t="shared" ca="1" si="34"/>
        <v>1.01113765</v>
      </c>
      <c r="I78" s="129">
        <f t="shared" si="41"/>
        <v>2.1000000000000001E-2</v>
      </c>
      <c r="J78" s="131">
        <f t="shared" si="42"/>
        <v>43139</v>
      </c>
      <c r="K78" s="132">
        <f t="shared" si="43"/>
        <v>43</v>
      </c>
      <c r="L78" s="133">
        <f t="shared" si="44"/>
        <v>44</v>
      </c>
      <c r="M78" s="134">
        <f t="shared" si="35"/>
        <v>1.003635289</v>
      </c>
      <c r="N78" s="134">
        <f t="shared" ca="1" si="36"/>
        <v>1.0148134280000001</v>
      </c>
      <c r="O78" s="133">
        <f t="shared" ref="O78:O141" si="49">IF(VLOOKUP(A78,W$12:AD$48,8)=VLOOKUP(A77,W$12:AD$48,8),0,VLOOKUP(A78,W$12:AD$48,8))</f>
        <v>0</v>
      </c>
      <c r="P78" s="130">
        <f t="shared" ca="1" si="37"/>
        <v>14.813428</v>
      </c>
      <c r="Q78" s="128">
        <f t="shared" si="45"/>
        <v>0</v>
      </c>
      <c r="R78" s="135" t="str">
        <f t="shared" si="46"/>
        <v>J=</v>
      </c>
      <c r="S78" s="131">
        <f t="shared" si="47"/>
        <v>43304</v>
      </c>
      <c r="T78" s="136" t="str">
        <f t="shared" si="38"/>
        <v>-</v>
      </c>
      <c r="U78" s="4"/>
      <c r="V78" s="112">
        <v>39448</v>
      </c>
      <c r="W78" s="113" t="s">
        <v>71</v>
      </c>
      <c r="X78" s="9"/>
      <c r="Y78" s="1"/>
      <c r="Z78" s="18"/>
      <c r="AA78" s="101"/>
      <c r="AB78" s="101"/>
      <c r="AC78" s="101"/>
      <c r="AD78" s="3"/>
      <c r="AE78" s="4"/>
      <c r="AF78" s="5"/>
      <c r="AG78" s="9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</row>
    <row r="79" spans="1:201" x14ac:dyDescent="0.15">
      <c r="A79" s="126">
        <f t="shared" si="39"/>
        <v>43206</v>
      </c>
      <c r="B79" s="127">
        <f t="shared" ca="1" si="48"/>
        <v>1014.813428</v>
      </c>
      <c r="C79" s="128">
        <f t="shared" si="40"/>
        <v>1000</v>
      </c>
      <c r="D79" s="129">
        <f ca="1">IF(A79&lt;$B$1,VLOOKUP(A79,[1]DI!$A$4:$B$15000,2),0)</f>
        <v>6.3899999999999998E-2</v>
      </c>
      <c r="E79" s="130">
        <f t="shared" ca="1" si="33"/>
        <v>1.0002458299999999</v>
      </c>
      <c r="F79" s="130">
        <f ca="1">(TRUNC(PRODUCT($E$12:$E78),16))</f>
        <v>1.01113765228408</v>
      </c>
      <c r="G79" s="130">
        <f t="shared" si="29"/>
        <v>1</v>
      </c>
      <c r="H79" s="130">
        <f t="shared" ca="1" si="34"/>
        <v>1.01113765</v>
      </c>
      <c r="I79" s="129">
        <f t="shared" si="41"/>
        <v>2.1000000000000001E-2</v>
      </c>
      <c r="J79" s="131">
        <f t="shared" si="42"/>
        <v>43139</v>
      </c>
      <c r="K79" s="132">
        <f t="shared" si="43"/>
        <v>44</v>
      </c>
      <c r="L79" s="133">
        <f t="shared" si="44"/>
        <v>44</v>
      </c>
      <c r="M79" s="134">
        <f t="shared" si="35"/>
        <v>1.003635289</v>
      </c>
      <c r="N79" s="134">
        <f t="shared" ca="1" si="36"/>
        <v>1.0148134280000001</v>
      </c>
      <c r="O79" s="133">
        <f t="shared" si="49"/>
        <v>0</v>
      </c>
      <c r="P79" s="130">
        <f t="shared" ca="1" si="37"/>
        <v>14.813428</v>
      </c>
      <c r="Q79" s="128">
        <f t="shared" si="45"/>
        <v>0</v>
      </c>
      <c r="R79" s="135" t="str">
        <f t="shared" si="46"/>
        <v>J=</v>
      </c>
      <c r="S79" s="131">
        <f t="shared" si="47"/>
        <v>43304</v>
      </c>
      <c r="T79" s="136" t="str">
        <f t="shared" si="38"/>
        <v>-</v>
      </c>
      <c r="U79" s="4"/>
      <c r="V79" s="112">
        <v>39482</v>
      </c>
      <c r="W79" s="113" t="s">
        <v>65</v>
      </c>
      <c r="X79" s="9"/>
      <c r="Y79" s="1"/>
      <c r="Z79" s="18"/>
      <c r="AA79" s="101"/>
      <c r="AB79" s="101"/>
      <c r="AC79" s="101"/>
      <c r="AD79" s="3"/>
      <c r="AE79" s="4"/>
      <c r="AF79" s="5"/>
      <c r="AG79" s="9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</row>
    <row r="80" spans="1:201" x14ac:dyDescent="0.15">
      <c r="A80" s="126">
        <f t="shared" si="39"/>
        <v>43207</v>
      </c>
      <c r="B80" s="127">
        <f t="shared" ca="1" si="48"/>
        <v>1015.146617</v>
      </c>
      <c r="C80" s="128">
        <f t="shared" si="40"/>
        <v>1000</v>
      </c>
      <c r="D80" s="129">
        <f ca="1">IF(A80&lt;$B$1,VLOOKUP(A80,[1]DI!$A$4:$B$15000,2),0)</f>
        <v>6.3899999999999998E-2</v>
      </c>
      <c r="E80" s="130">
        <f t="shared" ca="1" si="33"/>
        <v>1.0002458299999999</v>
      </c>
      <c r="F80" s="130">
        <f ca="1">(TRUNC(PRODUCT($E$12:$E79),16))</f>
        <v>1.0113862202531401</v>
      </c>
      <c r="G80" s="130">
        <f t="shared" si="29"/>
        <v>1</v>
      </c>
      <c r="H80" s="130">
        <f t="shared" ca="1" si="34"/>
        <v>1.0113862199999999</v>
      </c>
      <c r="I80" s="129">
        <f t="shared" si="41"/>
        <v>2.1000000000000001E-2</v>
      </c>
      <c r="J80" s="131">
        <f t="shared" si="42"/>
        <v>43139</v>
      </c>
      <c r="K80" s="132">
        <f t="shared" si="43"/>
        <v>45</v>
      </c>
      <c r="L80" s="133">
        <f t="shared" si="44"/>
        <v>45</v>
      </c>
      <c r="M80" s="134">
        <f t="shared" si="35"/>
        <v>1.003718063</v>
      </c>
      <c r="N80" s="134">
        <f t="shared" ca="1" si="36"/>
        <v>1.0151466179999999</v>
      </c>
      <c r="O80" s="133">
        <f t="shared" si="49"/>
        <v>0</v>
      </c>
      <c r="P80" s="130">
        <f t="shared" ca="1" si="37"/>
        <v>15.146617000000001</v>
      </c>
      <c r="Q80" s="128">
        <f t="shared" si="45"/>
        <v>0</v>
      </c>
      <c r="R80" s="135" t="str">
        <f t="shared" si="46"/>
        <v>J=</v>
      </c>
      <c r="S80" s="131">
        <f t="shared" si="47"/>
        <v>43304</v>
      </c>
      <c r="T80" s="136" t="str">
        <f t="shared" si="38"/>
        <v>-</v>
      </c>
      <c r="U80" s="4"/>
      <c r="V80" s="112">
        <v>39483</v>
      </c>
      <c r="W80" s="113" t="s">
        <v>65</v>
      </c>
      <c r="X80" s="9"/>
      <c r="Y80" s="1"/>
      <c r="Z80" s="18"/>
      <c r="AA80" s="101"/>
      <c r="AB80" s="101"/>
      <c r="AC80" s="101"/>
      <c r="AD80" s="3"/>
      <c r="AE80" s="4"/>
      <c r="AF80" s="5"/>
      <c r="AG80" s="9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</row>
    <row r="81" spans="1:198" x14ac:dyDescent="0.15">
      <c r="A81" s="126">
        <f t="shared" si="39"/>
        <v>43208</v>
      </c>
      <c r="B81" s="127">
        <f t="shared" ca="1" si="48"/>
        <v>1015.479915</v>
      </c>
      <c r="C81" s="128">
        <f t="shared" si="40"/>
        <v>1000</v>
      </c>
      <c r="D81" s="129">
        <f ca="1">IF(A81&lt;$B$1,VLOOKUP(A81,[1]DI!$A$4:$B$15000,2),0)</f>
        <v>6.3899999999999998E-2</v>
      </c>
      <c r="E81" s="130">
        <f t="shared" ca="1" si="33"/>
        <v>1.0002458299999999</v>
      </c>
      <c r="F81" s="130">
        <f ca="1">(TRUNC(PRODUCT($E$12:$E80),16))</f>
        <v>1.0116348493276599</v>
      </c>
      <c r="G81" s="130">
        <f t="shared" si="29"/>
        <v>1</v>
      </c>
      <c r="H81" s="130">
        <f t="shared" ca="1" si="34"/>
        <v>1.0116348500000001</v>
      </c>
      <c r="I81" s="129">
        <f t="shared" si="41"/>
        <v>2.1000000000000001E-2</v>
      </c>
      <c r="J81" s="131">
        <f t="shared" si="42"/>
        <v>43139</v>
      </c>
      <c r="K81" s="132">
        <f t="shared" si="43"/>
        <v>46</v>
      </c>
      <c r="L81" s="133">
        <f t="shared" si="44"/>
        <v>46</v>
      </c>
      <c r="M81" s="134">
        <f t="shared" si="35"/>
        <v>1.0038008430000001</v>
      </c>
      <c r="N81" s="134">
        <f t="shared" ca="1" si="36"/>
        <v>1.015479915</v>
      </c>
      <c r="O81" s="133">
        <f t="shared" si="49"/>
        <v>0</v>
      </c>
      <c r="P81" s="130">
        <f t="shared" ca="1" si="37"/>
        <v>15.479915</v>
      </c>
      <c r="Q81" s="128">
        <f t="shared" si="45"/>
        <v>0</v>
      </c>
      <c r="R81" s="135" t="str">
        <f t="shared" si="46"/>
        <v>J=</v>
      </c>
      <c r="S81" s="131">
        <f t="shared" si="47"/>
        <v>43304</v>
      </c>
      <c r="T81" s="136" t="str">
        <f t="shared" si="38"/>
        <v>-</v>
      </c>
      <c r="U81" s="4"/>
      <c r="V81" s="112">
        <v>39528</v>
      </c>
      <c r="W81" s="113" t="s">
        <v>66</v>
      </c>
      <c r="X81" s="9"/>
      <c r="Y81" s="1"/>
      <c r="Z81" s="18"/>
      <c r="AA81" s="101"/>
      <c r="AB81" s="101"/>
      <c r="AC81" s="101"/>
      <c r="AD81" s="3"/>
      <c r="AE81" s="4"/>
      <c r="AF81" s="5"/>
      <c r="AG81" s="9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</row>
    <row r="82" spans="1:198" x14ac:dyDescent="0.15">
      <c r="A82" s="126">
        <f t="shared" si="39"/>
        <v>43209</v>
      </c>
      <c r="B82" s="127">
        <f t="shared" ca="1" si="48"/>
        <v>1015.813321</v>
      </c>
      <c r="C82" s="128">
        <f t="shared" si="40"/>
        <v>1000</v>
      </c>
      <c r="D82" s="129">
        <f ca="1">IF(A82&lt;$B$1,VLOOKUP(A82,[1]DI!$A$4:$B$15000,2),0)</f>
        <v>6.3899999999999998E-2</v>
      </c>
      <c r="E82" s="130">
        <f t="shared" ca="1" si="33"/>
        <v>1.0002458299999999</v>
      </c>
      <c r="F82" s="130">
        <f ca="1">(TRUNC(PRODUCT($E$12:$E81),16))</f>
        <v>1.01188353952267</v>
      </c>
      <c r="G82" s="130">
        <f t="shared" si="29"/>
        <v>1</v>
      </c>
      <c r="H82" s="130">
        <f t="shared" ca="1" si="34"/>
        <v>1.0118835399999999</v>
      </c>
      <c r="I82" s="129">
        <f t="shared" si="41"/>
        <v>2.1000000000000001E-2</v>
      </c>
      <c r="J82" s="131">
        <f t="shared" si="42"/>
        <v>43139</v>
      </c>
      <c r="K82" s="132">
        <f t="shared" si="43"/>
        <v>47</v>
      </c>
      <c r="L82" s="133">
        <f t="shared" si="44"/>
        <v>47</v>
      </c>
      <c r="M82" s="134">
        <f t="shared" si="35"/>
        <v>1.00388363</v>
      </c>
      <c r="N82" s="134">
        <f t="shared" ca="1" si="36"/>
        <v>1.015813321</v>
      </c>
      <c r="O82" s="133">
        <f t="shared" si="49"/>
        <v>0</v>
      </c>
      <c r="P82" s="130">
        <f t="shared" ca="1" si="37"/>
        <v>15.813321</v>
      </c>
      <c r="Q82" s="128">
        <f t="shared" si="45"/>
        <v>0</v>
      </c>
      <c r="R82" s="135" t="str">
        <f t="shared" si="46"/>
        <v>J=</v>
      </c>
      <c r="S82" s="131">
        <f t="shared" si="47"/>
        <v>43304</v>
      </c>
      <c r="T82" s="136" t="str">
        <f t="shared" si="38"/>
        <v>-</v>
      </c>
      <c r="U82" s="4"/>
      <c r="V82" s="112">
        <v>39559</v>
      </c>
      <c r="W82" s="113" t="s">
        <v>67</v>
      </c>
      <c r="X82" s="9"/>
      <c r="Y82" s="1"/>
      <c r="Z82" s="18"/>
      <c r="AA82" s="101"/>
      <c r="AB82" s="101"/>
      <c r="AC82" s="101"/>
      <c r="AD82" s="3"/>
      <c r="AE82" s="4"/>
      <c r="AF82" s="5"/>
      <c r="AG82" s="9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</row>
    <row r="83" spans="1:198" x14ac:dyDescent="0.15">
      <c r="A83" s="126">
        <f t="shared" si="39"/>
        <v>43210</v>
      </c>
      <c r="B83" s="127">
        <f t="shared" ca="1" si="48"/>
        <v>1016.146836</v>
      </c>
      <c r="C83" s="128">
        <f t="shared" si="40"/>
        <v>1000</v>
      </c>
      <c r="D83" s="129">
        <f ca="1">IF(A83&lt;$B$1,VLOOKUP(A83,[1]DI!$A$4:$B$15000,2),0)</f>
        <v>6.3899999999999998E-2</v>
      </c>
      <c r="E83" s="130">
        <f t="shared" ca="1" si="33"/>
        <v>1.0002458299999999</v>
      </c>
      <c r="F83" s="130">
        <f ca="1">(TRUNC(PRODUCT($E$12:$E82),16))</f>
        <v>1.01213229085319</v>
      </c>
      <c r="G83" s="130">
        <f t="shared" si="29"/>
        <v>1</v>
      </c>
      <c r="H83" s="130">
        <f t="shared" ca="1" si="34"/>
        <v>1.01213229</v>
      </c>
      <c r="I83" s="129">
        <f t="shared" si="41"/>
        <v>2.1000000000000001E-2</v>
      </c>
      <c r="J83" s="131">
        <f t="shared" si="42"/>
        <v>43139</v>
      </c>
      <c r="K83" s="132">
        <f t="shared" si="43"/>
        <v>48</v>
      </c>
      <c r="L83" s="133">
        <f t="shared" si="44"/>
        <v>48</v>
      </c>
      <c r="M83" s="134">
        <f t="shared" si="35"/>
        <v>1.0039664239999999</v>
      </c>
      <c r="N83" s="134">
        <f t="shared" ca="1" si="36"/>
        <v>1.0161468360000001</v>
      </c>
      <c r="O83" s="133">
        <f t="shared" si="49"/>
        <v>0</v>
      </c>
      <c r="P83" s="130">
        <f t="shared" ca="1" si="37"/>
        <v>16.146836</v>
      </c>
      <c r="Q83" s="128">
        <f t="shared" si="45"/>
        <v>0</v>
      </c>
      <c r="R83" s="135" t="str">
        <f t="shared" si="46"/>
        <v>J=</v>
      </c>
      <c r="S83" s="131">
        <f t="shared" si="47"/>
        <v>43304</v>
      </c>
      <c r="T83" s="136" t="str">
        <f t="shared" si="38"/>
        <v>-</v>
      </c>
      <c r="U83" s="4"/>
      <c r="V83" s="112">
        <v>39569</v>
      </c>
      <c r="W83" s="113" t="s">
        <v>68</v>
      </c>
      <c r="X83" s="9"/>
      <c r="Y83" s="1"/>
      <c r="Z83" s="18"/>
      <c r="AA83" s="101"/>
      <c r="AB83" s="101"/>
      <c r="AC83" s="101"/>
      <c r="AD83" s="3"/>
      <c r="AE83" s="4"/>
      <c r="AF83" s="5"/>
      <c r="AG83" s="9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</row>
    <row r="84" spans="1:198" x14ac:dyDescent="0.15">
      <c r="A84" s="126">
        <f t="shared" si="39"/>
        <v>43211</v>
      </c>
      <c r="B84" s="127">
        <f t="shared" ca="1" si="48"/>
        <v>1016.480459</v>
      </c>
      <c r="C84" s="128">
        <f t="shared" si="40"/>
        <v>1000</v>
      </c>
      <c r="D84" s="129">
        <f ca="1">IF(A84&lt;$B$1,VLOOKUP(A84,[1]DI!$A$4:$B$15000,2),0)</f>
        <v>0</v>
      </c>
      <c r="E84" s="130">
        <f t="shared" ca="1" si="33"/>
        <v>1</v>
      </c>
      <c r="F84" s="130">
        <f ca="1">(TRUNC(PRODUCT($E$12:$E83),16))</f>
        <v>1.01238110333425</v>
      </c>
      <c r="G84" s="130">
        <f t="shared" si="29"/>
        <v>1</v>
      </c>
      <c r="H84" s="130">
        <f t="shared" ca="1" si="34"/>
        <v>1.0123811</v>
      </c>
      <c r="I84" s="129">
        <f t="shared" si="41"/>
        <v>2.1000000000000001E-2</v>
      </c>
      <c r="J84" s="131">
        <f t="shared" si="42"/>
        <v>43139</v>
      </c>
      <c r="K84" s="132">
        <f t="shared" si="43"/>
        <v>48</v>
      </c>
      <c r="L84" s="133">
        <f t="shared" si="44"/>
        <v>49</v>
      </c>
      <c r="M84" s="134">
        <f t="shared" si="35"/>
        <v>1.0040492249999999</v>
      </c>
      <c r="N84" s="134">
        <f t="shared" ca="1" si="36"/>
        <v>1.0164804590000001</v>
      </c>
      <c r="O84" s="133">
        <f t="shared" si="49"/>
        <v>0</v>
      </c>
      <c r="P84" s="130">
        <f t="shared" ca="1" si="37"/>
        <v>16.480459</v>
      </c>
      <c r="Q84" s="128">
        <f t="shared" si="45"/>
        <v>0</v>
      </c>
      <c r="R84" s="135" t="str">
        <f t="shared" si="46"/>
        <v>J=</v>
      </c>
      <c r="S84" s="131">
        <f t="shared" si="47"/>
        <v>43304</v>
      </c>
      <c r="T84" s="136" t="str">
        <f t="shared" si="38"/>
        <v>-</v>
      </c>
      <c r="U84" s="4"/>
      <c r="V84" s="112">
        <v>39590</v>
      </c>
      <c r="W84" s="113" t="s">
        <v>69</v>
      </c>
      <c r="X84" s="9"/>
      <c r="Y84" s="1"/>
      <c r="Z84" s="18"/>
      <c r="AA84" s="5"/>
      <c r="AB84" s="5"/>
      <c r="AC84" s="5"/>
      <c r="AD84" s="3"/>
      <c r="AE84" s="4"/>
      <c r="AF84" s="5"/>
      <c r="AG84" s="9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</row>
    <row r="85" spans="1:198" x14ac:dyDescent="0.15">
      <c r="A85" s="126">
        <f t="shared" si="39"/>
        <v>43212</v>
      </c>
      <c r="B85" s="127">
        <f t="shared" ca="1" si="48"/>
        <v>1016.480459</v>
      </c>
      <c r="C85" s="128">
        <f t="shared" si="40"/>
        <v>1000</v>
      </c>
      <c r="D85" s="129">
        <f ca="1">IF(A85&lt;$B$1,VLOOKUP(A85,[1]DI!$A$4:$B$15000,2),0)</f>
        <v>0</v>
      </c>
      <c r="E85" s="130">
        <f t="shared" ca="1" si="33"/>
        <v>1</v>
      </c>
      <c r="F85" s="130">
        <f ca="1">(TRUNC(PRODUCT($E$12:$E84),16))</f>
        <v>1.01238110333425</v>
      </c>
      <c r="G85" s="130">
        <f t="shared" si="29"/>
        <v>1</v>
      </c>
      <c r="H85" s="130">
        <f t="shared" ca="1" si="34"/>
        <v>1.0123811</v>
      </c>
      <c r="I85" s="129">
        <f t="shared" si="41"/>
        <v>2.1000000000000001E-2</v>
      </c>
      <c r="J85" s="131">
        <f t="shared" si="42"/>
        <v>43139</v>
      </c>
      <c r="K85" s="132">
        <f t="shared" si="43"/>
        <v>48</v>
      </c>
      <c r="L85" s="133">
        <f t="shared" si="44"/>
        <v>49</v>
      </c>
      <c r="M85" s="134">
        <f t="shared" si="35"/>
        <v>1.0040492249999999</v>
      </c>
      <c r="N85" s="134">
        <f t="shared" ca="1" si="36"/>
        <v>1.0164804590000001</v>
      </c>
      <c r="O85" s="133">
        <f t="shared" si="49"/>
        <v>0</v>
      </c>
      <c r="P85" s="130">
        <f t="shared" ca="1" si="37"/>
        <v>16.480459</v>
      </c>
      <c r="Q85" s="128">
        <f t="shared" si="45"/>
        <v>0</v>
      </c>
      <c r="R85" s="135" t="str">
        <f t="shared" si="46"/>
        <v>J=</v>
      </c>
      <c r="S85" s="131">
        <f t="shared" si="47"/>
        <v>43304</v>
      </c>
      <c r="T85" s="136" t="str">
        <f t="shared" si="38"/>
        <v>-</v>
      </c>
      <c r="U85" s="4"/>
      <c r="V85" s="112">
        <v>39807</v>
      </c>
      <c r="W85" s="113" t="s">
        <v>70</v>
      </c>
      <c r="X85" s="9"/>
      <c r="Y85" s="1"/>
      <c r="Z85" s="18"/>
      <c r="AA85" s="5"/>
      <c r="AB85" s="5"/>
      <c r="AC85" s="5"/>
      <c r="AD85" s="3"/>
      <c r="AE85" s="4"/>
      <c r="AF85" s="5"/>
      <c r="AG85" s="9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</row>
    <row r="86" spans="1:198" x14ac:dyDescent="0.15">
      <c r="A86" s="126">
        <f t="shared" si="39"/>
        <v>43213</v>
      </c>
      <c r="B86" s="127">
        <f t="shared" ca="1" si="48"/>
        <v>1016.480459</v>
      </c>
      <c r="C86" s="128">
        <f t="shared" si="40"/>
        <v>1000</v>
      </c>
      <c r="D86" s="129">
        <f ca="1">IF(A86&lt;$B$1,VLOOKUP(A86,[1]DI!$A$4:$B$15000,2),0)</f>
        <v>6.3899999999999998E-2</v>
      </c>
      <c r="E86" s="130">
        <f t="shared" ca="1" si="33"/>
        <v>1.0002458299999999</v>
      </c>
      <c r="F86" s="130">
        <f ca="1">(TRUNC(PRODUCT($E$12:$E85),16))</f>
        <v>1.01238110333425</v>
      </c>
      <c r="G86" s="130">
        <f t="shared" si="29"/>
        <v>1</v>
      </c>
      <c r="H86" s="130">
        <f t="shared" ca="1" si="34"/>
        <v>1.0123811</v>
      </c>
      <c r="I86" s="129">
        <f t="shared" si="41"/>
        <v>2.1000000000000001E-2</v>
      </c>
      <c r="J86" s="131">
        <f t="shared" si="42"/>
        <v>43139</v>
      </c>
      <c r="K86" s="132">
        <f t="shared" si="43"/>
        <v>49</v>
      </c>
      <c r="L86" s="133">
        <f t="shared" si="44"/>
        <v>49</v>
      </c>
      <c r="M86" s="134">
        <f t="shared" si="35"/>
        <v>1.0040492249999999</v>
      </c>
      <c r="N86" s="134">
        <f t="shared" ca="1" si="36"/>
        <v>1.0164804590000001</v>
      </c>
      <c r="O86" s="133">
        <f t="shared" si="49"/>
        <v>0</v>
      </c>
      <c r="P86" s="130">
        <f t="shared" ca="1" si="37"/>
        <v>16.480459</v>
      </c>
      <c r="Q86" s="128">
        <f t="shared" si="45"/>
        <v>0</v>
      </c>
      <c r="R86" s="135" t="str">
        <f t="shared" si="46"/>
        <v>J=</v>
      </c>
      <c r="S86" s="131">
        <f t="shared" si="47"/>
        <v>43304</v>
      </c>
      <c r="T86" s="136" t="str">
        <f t="shared" si="38"/>
        <v>-</v>
      </c>
      <c r="U86" s="4"/>
      <c r="V86" s="112">
        <v>39814</v>
      </c>
      <c r="W86" s="113" t="s">
        <v>71</v>
      </c>
      <c r="X86" s="9"/>
      <c r="Y86" s="1"/>
      <c r="Z86" s="18"/>
      <c r="AA86" s="5"/>
      <c r="AB86" s="5"/>
      <c r="AC86" s="5"/>
      <c r="AD86" s="3"/>
      <c r="AE86" s="4"/>
      <c r="AF86" s="5"/>
      <c r="AG86" s="9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</row>
    <row r="87" spans="1:198" x14ac:dyDescent="0.15">
      <c r="A87" s="126">
        <f t="shared" si="39"/>
        <v>43214</v>
      </c>
      <c r="B87" s="127">
        <f t="shared" ca="1" si="48"/>
        <v>1016.8142</v>
      </c>
      <c r="C87" s="128">
        <f t="shared" si="40"/>
        <v>1000</v>
      </c>
      <c r="D87" s="129">
        <f ca="1">IF(A87&lt;$B$1,VLOOKUP(A87,[1]DI!$A$4:$B$15000,2),0)</f>
        <v>6.3899999999999998E-2</v>
      </c>
      <c r="E87" s="130">
        <f t="shared" ca="1" si="33"/>
        <v>1.0002458299999999</v>
      </c>
      <c r="F87" s="130">
        <f ca="1">(TRUNC(PRODUCT($E$12:$E86),16))</f>
        <v>1.01262997698089</v>
      </c>
      <c r="G87" s="130">
        <f t="shared" si="29"/>
        <v>1</v>
      </c>
      <c r="H87" s="130">
        <f t="shared" ca="1" si="34"/>
        <v>1.01262998</v>
      </c>
      <c r="I87" s="129">
        <f t="shared" si="41"/>
        <v>2.1000000000000001E-2</v>
      </c>
      <c r="J87" s="131">
        <f t="shared" si="42"/>
        <v>43139</v>
      </c>
      <c r="K87" s="132">
        <f t="shared" si="43"/>
        <v>50</v>
      </c>
      <c r="L87" s="133">
        <f t="shared" si="44"/>
        <v>50</v>
      </c>
      <c r="M87" s="134">
        <f t="shared" si="35"/>
        <v>1.0041320330000001</v>
      </c>
      <c r="N87" s="134">
        <f t="shared" ca="1" si="36"/>
        <v>1.0168142</v>
      </c>
      <c r="O87" s="133">
        <f t="shared" si="49"/>
        <v>0</v>
      </c>
      <c r="P87" s="130">
        <f t="shared" ca="1" si="37"/>
        <v>16.8142</v>
      </c>
      <c r="Q87" s="128">
        <f t="shared" si="45"/>
        <v>0</v>
      </c>
      <c r="R87" s="135" t="str">
        <f t="shared" si="46"/>
        <v>J=</v>
      </c>
      <c r="S87" s="131">
        <f t="shared" si="47"/>
        <v>43304</v>
      </c>
      <c r="T87" s="136" t="str">
        <f t="shared" si="38"/>
        <v>-</v>
      </c>
      <c r="U87" s="4"/>
      <c r="V87" s="112">
        <v>39867</v>
      </c>
      <c r="W87" s="113" t="s">
        <v>65</v>
      </c>
      <c r="X87" s="9"/>
      <c r="Y87" s="1"/>
      <c r="Z87" s="18"/>
      <c r="AA87" s="5"/>
      <c r="AB87" s="5"/>
      <c r="AC87" s="5"/>
      <c r="AD87" s="3"/>
      <c r="AE87" s="4"/>
      <c r="AF87" s="5"/>
      <c r="AG87" s="9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</row>
    <row r="88" spans="1:198" x14ac:dyDescent="0.15">
      <c r="A88" s="126">
        <f t="shared" si="39"/>
        <v>43215</v>
      </c>
      <c r="B88" s="127">
        <f t="shared" ca="1" si="48"/>
        <v>1017.148041</v>
      </c>
      <c r="C88" s="128">
        <f t="shared" si="40"/>
        <v>1000</v>
      </c>
      <c r="D88" s="129">
        <f ca="1">IF(A88&lt;$B$1,VLOOKUP(A88,[1]DI!$A$4:$B$15000,2),0)</f>
        <v>6.3899999999999998E-2</v>
      </c>
      <c r="E88" s="130">
        <f t="shared" ca="1" si="33"/>
        <v>1.0002458299999999</v>
      </c>
      <c r="F88" s="130">
        <f ca="1">(TRUNC(PRODUCT($E$12:$E87),16))</f>
        <v>1.0128789118081301</v>
      </c>
      <c r="G88" s="130">
        <f t="shared" si="29"/>
        <v>1</v>
      </c>
      <c r="H88" s="130">
        <f t="shared" ca="1" si="34"/>
        <v>1.01287891</v>
      </c>
      <c r="I88" s="129">
        <f t="shared" si="41"/>
        <v>2.1000000000000001E-2</v>
      </c>
      <c r="J88" s="131">
        <f t="shared" si="42"/>
        <v>43139</v>
      </c>
      <c r="K88" s="132">
        <f t="shared" si="43"/>
        <v>51</v>
      </c>
      <c r="L88" s="133">
        <f t="shared" si="44"/>
        <v>51</v>
      </c>
      <c r="M88" s="134">
        <f t="shared" si="35"/>
        <v>1.0042148479999999</v>
      </c>
      <c r="N88" s="134">
        <f t="shared" ca="1" si="36"/>
        <v>1.017148041</v>
      </c>
      <c r="O88" s="133">
        <f t="shared" si="49"/>
        <v>0</v>
      </c>
      <c r="P88" s="130">
        <f t="shared" ca="1" si="37"/>
        <v>17.148040999999999</v>
      </c>
      <c r="Q88" s="128">
        <f t="shared" si="45"/>
        <v>0</v>
      </c>
      <c r="R88" s="135" t="str">
        <f t="shared" si="46"/>
        <v>J=</v>
      </c>
      <c r="S88" s="131">
        <f t="shared" si="47"/>
        <v>43304</v>
      </c>
      <c r="T88" s="136" t="str">
        <f t="shared" si="38"/>
        <v>-</v>
      </c>
      <c r="U88" s="4"/>
      <c r="V88" s="112">
        <v>39868</v>
      </c>
      <c r="W88" s="113" t="s">
        <v>65</v>
      </c>
      <c r="X88" s="9"/>
      <c r="Y88" s="1"/>
      <c r="Z88" s="18"/>
      <c r="AA88" s="5"/>
      <c r="AB88" s="5"/>
      <c r="AC88" s="5"/>
      <c r="AD88" s="3"/>
      <c r="AE88" s="4"/>
      <c r="AF88" s="5"/>
      <c r="AG88" s="9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</row>
    <row r="89" spans="1:198" x14ac:dyDescent="0.15">
      <c r="A89" s="126">
        <f t="shared" si="39"/>
        <v>43216</v>
      </c>
      <c r="B89" s="127">
        <f t="shared" ca="1" si="48"/>
        <v>1017.481998</v>
      </c>
      <c r="C89" s="128">
        <f t="shared" si="40"/>
        <v>1000</v>
      </c>
      <c r="D89" s="129">
        <f ca="1">IF(A89&lt;$B$1,VLOOKUP(A89,[1]DI!$A$4:$B$15000,2),0)</f>
        <v>6.3899999999999998E-2</v>
      </c>
      <c r="E89" s="130">
        <f t="shared" ca="1" si="33"/>
        <v>1.0002458299999999</v>
      </c>
      <c r="F89" s="130">
        <f ca="1">(TRUNC(PRODUCT($E$12:$E88),16))</f>
        <v>1.01312790783102</v>
      </c>
      <c r="G89" s="130">
        <f t="shared" si="29"/>
        <v>1</v>
      </c>
      <c r="H89" s="130">
        <f t="shared" ca="1" si="34"/>
        <v>1.0131279099999999</v>
      </c>
      <c r="I89" s="129">
        <f t="shared" si="41"/>
        <v>2.1000000000000001E-2</v>
      </c>
      <c r="J89" s="131">
        <f t="shared" si="42"/>
        <v>43139</v>
      </c>
      <c r="K89" s="132">
        <f t="shared" si="43"/>
        <v>52</v>
      </c>
      <c r="L89" s="133">
        <f t="shared" si="44"/>
        <v>52</v>
      </c>
      <c r="M89" s="134">
        <f t="shared" si="35"/>
        <v>1.0042976690000001</v>
      </c>
      <c r="N89" s="134">
        <f t="shared" ca="1" si="36"/>
        <v>1.0174819980000001</v>
      </c>
      <c r="O89" s="133">
        <f t="shared" si="49"/>
        <v>0</v>
      </c>
      <c r="P89" s="130">
        <f t="shared" ca="1" si="37"/>
        <v>17.481998000000001</v>
      </c>
      <c r="Q89" s="128">
        <f t="shared" si="45"/>
        <v>0</v>
      </c>
      <c r="R89" s="135" t="str">
        <f t="shared" si="46"/>
        <v>J=</v>
      </c>
      <c r="S89" s="131">
        <f t="shared" si="47"/>
        <v>43304</v>
      </c>
      <c r="T89" s="136" t="str">
        <f t="shared" si="38"/>
        <v>-</v>
      </c>
      <c r="U89" s="4"/>
      <c r="V89" s="112">
        <v>39913</v>
      </c>
      <c r="W89" s="113" t="s">
        <v>66</v>
      </c>
      <c r="X89" s="9"/>
      <c r="Y89" s="1"/>
      <c r="Z89" s="9"/>
      <c r="AA89" s="9"/>
      <c r="AB89" s="9"/>
      <c r="AC89" s="9"/>
      <c r="AD89" s="3"/>
      <c r="AE89" s="4"/>
      <c r="AF89" s="5"/>
      <c r="AG89" s="9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</row>
    <row r="90" spans="1:198" x14ac:dyDescent="0.15">
      <c r="A90" s="126">
        <f t="shared" si="39"/>
        <v>43217</v>
      </c>
      <c r="B90" s="127">
        <f t="shared" ca="1" si="48"/>
        <v>1017.816065</v>
      </c>
      <c r="C90" s="128">
        <f t="shared" si="40"/>
        <v>1000</v>
      </c>
      <c r="D90" s="129">
        <f ca="1">IF(A90&lt;$B$1,VLOOKUP(A90,[1]DI!$A$4:$B$15000,2),0)</f>
        <v>6.3899999999999998E-2</v>
      </c>
      <c r="E90" s="130">
        <f t="shared" ca="1" si="33"/>
        <v>1.0002458299999999</v>
      </c>
      <c r="F90" s="130">
        <f ca="1">(TRUNC(PRODUCT($E$12:$E89),16))</f>
        <v>1.0133769650646001</v>
      </c>
      <c r="G90" s="130">
        <f t="shared" si="29"/>
        <v>1</v>
      </c>
      <c r="H90" s="130">
        <f t="shared" ca="1" si="34"/>
        <v>1.0133769699999999</v>
      </c>
      <c r="I90" s="129">
        <f t="shared" si="41"/>
        <v>2.1000000000000001E-2</v>
      </c>
      <c r="J90" s="131">
        <f t="shared" si="42"/>
        <v>43139</v>
      </c>
      <c r="K90" s="132">
        <f t="shared" si="43"/>
        <v>53</v>
      </c>
      <c r="L90" s="133">
        <f t="shared" si="44"/>
        <v>53</v>
      </c>
      <c r="M90" s="134">
        <f t="shared" si="35"/>
        <v>1.0043804970000001</v>
      </c>
      <c r="N90" s="134">
        <f t="shared" ca="1" si="36"/>
        <v>1.0178160650000001</v>
      </c>
      <c r="O90" s="133">
        <f t="shared" si="49"/>
        <v>0</v>
      </c>
      <c r="P90" s="130">
        <f t="shared" ca="1" si="37"/>
        <v>17.816064999999998</v>
      </c>
      <c r="Q90" s="128">
        <f t="shared" si="45"/>
        <v>0</v>
      </c>
      <c r="R90" s="135" t="str">
        <f t="shared" si="46"/>
        <v>J=</v>
      </c>
      <c r="S90" s="131">
        <f t="shared" si="47"/>
        <v>43304</v>
      </c>
      <c r="T90" s="136" t="str">
        <f t="shared" si="38"/>
        <v>-</v>
      </c>
      <c r="U90" s="4"/>
      <c r="V90" s="112">
        <v>39924</v>
      </c>
      <c r="W90" s="113" t="s">
        <v>67</v>
      </c>
      <c r="X90" s="9"/>
      <c r="Y90" s="1"/>
      <c r="Z90" s="9"/>
      <c r="AA90" s="9"/>
      <c r="AB90" s="9"/>
      <c r="AC90" s="9"/>
      <c r="AD90" s="3"/>
      <c r="AE90" s="4"/>
      <c r="AF90" s="5"/>
      <c r="AG90" s="9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</row>
    <row r="91" spans="1:198" x14ac:dyDescent="0.15">
      <c r="A91" s="126">
        <f t="shared" si="39"/>
        <v>43218</v>
      </c>
      <c r="B91" s="127">
        <f t="shared" ca="1" si="48"/>
        <v>1018.15023</v>
      </c>
      <c r="C91" s="128">
        <f t="shared" si="40"/>
        <v>1000</v>
      </c>
      <c r="D91" s="129">
        <f ca="1">IF(A91&lt;$B$1,VLOOKUP(A91,[1]DI!$A$4:$B$15000,2),0)</f>
        <v>0</v>
      </c>
      <c r="E91" s="130">
        <f t="shared" ca="1" si="33"/>
        <v>1</v>
      </c>
      <c r="F91" s="130">
        <f ca="1">(TRUNC(PRODUCT($E$12:$E90),16))</f>
        <v>1.0136260835239199</v>
      </c>
      <c r="G91" s="130">
        <f t="shared" si="29"/>
        <v>1</v>
      </c>
      <c r="H91" s="130">
        <f t="shared" ca="1" si="34"/>
        <v>1.0136260800000001</v>
      </c>
      <c r="I91" s="129">
        <f t="shared" si="41"/>
        <v>2.1000000000000001E-2</v>
      </c>
      <c r="J91" s="131">
        <f t="shared" si="42"/>
        <v>43139</v>
      </c>
      <c r="K91" s="132">
        <f t="shared" si="43"/>
        <v>53</v>
      </c>
      <c r="L91" s="133">
        <f t="shared" si="44"/>
        <v>54</v>
      </c>
      <c r="M91" s="134">
        <f t="shared" si="35"/>
        <v>1.004463332</v>
      </c>
      <c r="N91" s="134">
        <f t="shared" ca="1" si="36"/>
        <v>1.01815023</v>
      </c>
      <c r="O91" s="133">
        <f t="shared" si="49"/>
        <v>0</v>
      </c>
      <c r="P91" s="130">
        <f t="shared" ca="1" si="37"/>
        <v>18.150230000000001</v>
      </c>
      <c r="Q91" s="128">
        <f t="shared" si="45"/>
        <v>0</v>
      </c>
      <c r="R91" s="135" t="str">
        <f t="shared" si="46"/>
        <v>J=</v>
      </c>
      <c r="S91" s="131">
        <f t="shared" si="47"/>
        <v>43304</v>
      </c>
      <c r="T91" s="136" t="str">
        <f t="shared" si="38"/>
        <v>-</v>
      </c>
      <c r="U91" s="4"/>
      <c r="V91" s="112">
        <v>39934</v>
      </c>
      <c r="W91" s="113" t="s">
        <v>68</v>
      </c>
      <c r="X91" s="9"/>
      <c r="Y91" s="1"/>
      <c r="Z91" s="9"/>
      <c r="AA91" s="9"/>
      <c r="AB91" s="9"/>
      <c r="AC91" s="9"/>
      <c r="AD91" s="3"/>
      <c r="AE91" s="4"/>
      <c r="AF91" s="5"/>
      <c r="AG91" s="9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</row>
    <row r="92" spans="1:198" x14ac:dyDescent="0.15">
      <c r="A92" s="126">
        <f t="shared" si="39"/>
        <v>43219</v>
      </c>
      <c r="B92" s="127">
        <f t="shared" ca="1" si="48"/>
        <v>1018.15023</v>
      </c>
      <c r="C92" s="128">
        <f t="shared" si="40"/>
        <v>1000</v>
      </c>
      <c r="D92" s="129">
        <f ca="1">IF(A92&lt;$B$1,VLOOKUP(A92,[1]DI!$A$4:$B$15000,2),0)</f>
        <v>0</v>
      </c>
      <c r="E92" s="130">
        <f t="shared" ca="1" si="33"/>
        <v>1</v>
      </c>
      <c r="F92" s="130">
        <f ca="1">(TRUNC(PRODUCT($E$12:$E91),16))</f>
        <v>1.0136260835239199</v>
      </c>
      <c r="G92" s="130">
        <f t="shared" si="29"/>
        <v>1</v>
      </c>
      <c r="H92" s="130">
        <f t="shared" ca="1" si="34"/>
        <v>1.0136260800000001</v>
      </c>
      <c r="I92" s="129">
        <f t="shared" si="41"/>
        <v>2.1000000000000001E-2</v>
      </c>
      <c r="J92" s="131">
        <f t="shared" si="42"/>
        <v>43139</v>
      </c>
      <c r="K92" s="132">
        <f t="shared" si="43"/>
        <v>53</v>
      </c>
      <c r="L92" s="133">
        <f t="shared" si="44"/>
        <v>54</v>
      </c>
      <c r="M92" s="134">
        <f t="shared" si="35"/>
        <v>1.004463332</v>
      </c>
      <c r="N92" s="134">
        <f t="shared" ca="1" si="36"/>
        <v>1.01815023</v>
      </c>
      <c r="O92" s="133">
        <f t="shared" si="49"/>
        <v>0</v>
      </c>
      <c r="P92" s="130">
        <f t="shared" ca="1" si="37"/>
        <v>18.150230000000001</v>
      </c>
      <c r="Q92" s="128">
        <f t="shared" si="45"/>
        <v>0</v>
      </c>
      <c r="R92" s="135" t="str">
        <f t="shared" si="46"/>
        <v>J=</v>
      </c>
      <c r="S92" s="131">
        <f t="shared" si="47"/>
        <v>43304</v>
      </c>
      <c r="T92" s="136" t="str">
        <f t="shared" si="38"/>
        <v>-</v>
      </c>
      <c r="U92" s="4"/>
      <c r="V92" s="112">
        <v>39975</v>
      </c>
      <c r="W92" s="113" t="s">
        <v>69</v>
      </c>
      <c r="X92" s="9"/>
      <c r="Y92" s="1"/>
      <c r="Z92" s="9"/>
      <c r="AA92" s="9"/>
      <c r="AB92" s="9"/>
      <c r="AC92" s="9"/>
      <c r="AD92" s="3"/>
      <c r="AE92" s="4"/>
      <c r="AF92" s="5"/>
      <c r="AG92" s="9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</row>
    <row r="93" spans="1:198" x14ac:dyDescent="0.15">
      <c r="A93" s="126">
        <f t="shared" si="39"/>
        <v>43220</v>
      </c>
      <c r="B93" s="127">
        <f t="shared" ca="1" si="48"/>
        <v>1018.15023</v>
      </c>
      <c r="C93" s="128">
        <f t="shared" si="40"/>
        <v>1000</v>
      </c>
      <c r="D93" s="129">
        <f ca="1">IF(A93&lt;$B$1,VLOOKUP(A93,[1]DI!$A$4:$B$15000,2),0)</f>
        <v>6.3899999999999998E-2</v>
      </c>
      <c r="E93" s="130">
        <f t="shared" ca="1" si="33"/>
        <v>1.0002458299999999</v>
      </c>
      <c r="F93" s="130">
        <f ca="1">(TRUNC(PRODUCT($E$12:$E92),16))</f>
        <v>1.0136260835239199</v>
      </c>
      <c r="G93" s="130">
        <f t="shared" si="29"/>
        <v>1</v>
      </c>
      <c r="H93" s="130">
        <f t="shared" ca="1" si="34"/>
        <v>1.0136260800000001</v>
      </c>
      <c r="I93" s="129">
        <f t="shared" si="41"/>
        <v>2.1000000000000001E-2</v>
      </c>
      <c r="J93" s="131">
        <f t="shared" si="42"/>
        <v>43139</v>
      </c>
      <c r="K93" s="132">
        <f t="shared" si="43"/>
        <v>54</v>
      </c>
      <c r="L93" s="133">
        <f t="shared" si="44"/>
        <v>54</v>
      </c>
      <c r="M93" s="134">
        <f t="shared" si="35"/>
        <v>1.004463332</v>
      </c>
      <c r="N93" s="134">
        <f t="shared" ca="1" si="36"/>
        <v>1.01815023</v>
      </c>
      <c r="O93" s="133">
        <f t="shared" si="49"/>
        <v>0</v>
      </c>
      <c r="P93" s="130">
        <f t="shared" ca="1" si="37"/>
        <v>18.150230000000001</v>
      </c>
      <c r="Q93" s="128">
        <f t="shared" si="45"/>
        <v>0</v>
      </c>
      <c r="R93" s="135" t="str">
        <f t="shared" si="46"/>
        <v>J=</v>
      </c>
      <c r="S93" s="131">
        <f t="shared" si="47"/>
        <v>43304</v>
      </c>
      <c r="T93" s="136" t="str">
        <f t="shared" si="38"/>
        <v>-</v>
      </c>
      <c r="U93" s="4"/>
      <c r="V93" s="112">
        <v>40063</v>
      </c>
      <c r="W93" s="113" t="s">
        <v>61</v>
      </c>
      <c r="X93" s="9"/>
      <c r="Y93" s="1"/>
      <c r="Z93" s="9"/>
      <c r="AA93" s="9"/>
      <c r="AB93" s="9"/>
      <c r="AC93" s="9"/>
      <c r="AD93" s="3"/>
      <c r="AE93" s="4"/>
      <c r="AF93" s="5"/>
      <c r="AG93" s="9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</row>
    <row r="94" spans="1:198" x14ac:dyDescent="0.15">
      <c r="A94" s="126">
        <f t="shared" si="39"/>
        <v>43221</v>
      </c>
      <c r="B94" s="127">
        <f t="shared" ca="1" si="48"/>
        <v>1018.484513</v>
      </c>
      <c r="C94" s="128">
        <f t="shared" si="40"/>
        <v>1000</v>
      </c>
      <c r="D94" s="129">
        <f ca="1">IF(A94&lt;$B$1,VLOOKUP(A94,[1]DI!$A$4:$B$15000,2),0)</f>
        <v>0</v>
      </c>
      <c r="E94" s="130">
        <f t="shared" ca="1" si="33"/>
        <v>1</v>
      </c>
      <c r="F94" s="130">
        <f ca="1">(TRUNC(PRODUCT($E$12:$E93),16))</f>
        <v>1.01387526322403</v>
      </c>
      <c r="G94" s="130">
        <f t="shared" si="29"/>
        <v>1</v>
      </c>
      <c r="H94" s="130">
        <f t="shared" ca="1" si="34"/>
        <v>1.0138752600000001</v>
      </c>
      <c r="I94" s="129">
        <f t="shared" si="41"/>
        <v>2.1000000000000001E-2</v>
      </c>
      <c r="J94" s="131">
        <f t="shared" si="42"/>
        <v>43139</v>
      </c>
      <c r="K94" s="132">
        <f t="shared" si="43"/>
        <v>54</v>
      </c>
      <c r="L94" s="133">
        <f t="shared" si="44"/>
        <v>55</v>
      </c>
      <c r="M94" s="134">
        <f t="shared" si="35"/>
        <v>1.0045461739999999</v>
      </c>
      <c r="N94" s="134">
        <f t="shared" ca="1" si="36"/>
        <v>1.018484513</v>
      </c>
      <c r="O94" s="133">
        <f t="shared" si="49"/>
        <v>0</v>
      </c>
      <c r="P94" s="130">
        <f t="shared" ca="1" si="37"/>
        <v>18.484513</v>
      </c>
      <c r="Q94" s="128">
        <f t="shared" si="45"/>
        <v>0</v>
      </c>
      <c r="R94" s="135" t="str">
        <f t="shared" si="46"/>
        <v>J=</v>
      </c>
      <c r="S94" s="131">
        <f t="shared" si="47"/>
        <v>43304</v>
      </c>
      <c r="T94" s="136" t="str">
        <f t="shared" si="38"/>
        <v>-</v>
      </c>
      <c r="U94" s="4"/>
      <c r="V94" s="112">
        <v>40098</v>
      </c>
      <c r="W94" s="113" t="s">
        <v>62</v>
      </c>
      <c r="X94" s="9"/>
      <c r="Y94" s="1"/>
      <c r="Z94" s="9"/>
      <c r="AA94" s="9"/>
      <c r="AB94" s="9"/>
      <c r="AC94" s="9"/>
      <c r="AD94" s="3"/>
      <c r="AE94" s="4"/>
      <c r="AF94" s="5"/>
      <c r="AG94" s="9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</row>
    <row r="95" spans="1:198" x14ac:dyDescent="0.15">
      <c r="A95" s="126">
        <f t="shared" si="39"/>
        <v>43222</v>
      </c>
      <c r="B95" s="127">
        <f t="shared" ca="1" si="48"/>
        <v>1018.484513</v>
      </c>
      <c r="C95" s="128">
        <f t="shared" si="40"/>
        <v>1000</v>
      </c>
      <c r="D95" s="129">
        <f ca="1">IF(A95&lt;$B$1,VLOOKUP(A95,[1]DI!$A$4:$B$15000,2),0)</f>
        <v>6.3899999999999998E-2</v>
      </c>
      <c r="E95" s="130">
        <f t="shared" ca="1" si="33"/>
        <v>1.0002458299999999</v>
      </c>
      <c r="F95" s="130">
        <f ca="1">(TRUNC(PRODUCT($E$12:$E94),16))</f>
        <v>1.01387526322403</v>
      </c>
      <c r="G95" s="130">
        <f t="shared" si="29"/>
        <v>1</v>
      </c>
      <c r="H95" s="130">
        <f t="shared" ca="1" si="34"/>
        <v>1.0138752600000001</v>
      </c>
      <c r="I95" s="129">
        <f t="shared" si="41"/>
        <v>2.1000000000000001E-2</v>
      </c>
      <c r="J95" s="131">
        <f t="shared" si="42"/>
        <v>43139</v>
      </c>
      <c r="K95" s="132">
        <f t="shared" si="43"/>
        <v>55</v>
      </c>
      <c r="L95" s="133">
        <f t="shared" si="44"/>
        <v>55</v>
      </c>
      <c r="M95" s="134">
        <f t="shared" si="35"/>
        <v>1.0045461739999999</v>
      </c>
      <c r="N95" s="134">
        <f t="shared" ca="1" si="36"/>
        <v>1.018484513</v>
      </c>
      <c r="O95" s="133">
        <f t="shared" si="49"/>
        <v>0</v>
      </c>
      <c r="P95" s="130">
        <f t="shared" ca="1" si="37"/>
        <v>18.484513</v>
      </c>
      <c r="Q95" s="128">
        <f t="shared" si="45"/>
        <v>0</v>
      </c>
      <c r="R95" s="135" t="str">
        <f t="shared" si="46"/>
        <v>J=</v>
      </c>
      <c r="S95" s="131">
        <f t="shared" si="47"/>
        <v>43304</v>
      </c>
      <c r="T95" s="136" t="str">
        <f t="shared" si="38"/>
        <v>-</v>
      </c>
      <c r="U95" s="4"/>
      <c r="V95" s="112">
        <v>40119</v>
      </c>
      <c r="W95" s="113" t="s">
        <v>63</v>
      </c>
      <c r="X95" s="9"/>
      <c r="Y95" s="1"/>
      <c r="Z95" s="9"/>
      <c r="AA95" s="9"/>
      <c r="AB95" s="9"/>
      <c r="AC95" s="9"/>
      <c r="AD95" s="3"/>
      <c r="AE95" s="4"/>
      <c r="AF95" s="5"/>
      <c r="AG95" s="9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</row>
    <row r="96" spans="1:198" x14ac:dyDescent="0.15">
      <c r="A96" s="126">
        <f t="shared" si="39"/>
        <v>43223</v>
      </c>
      <c r="B96" s="127">
        <f t="shared" ca="1" si="48"/>
        <v>1018.818905</v>
      </c>
      <c r="C96" s="128">
        <f t="shared" si="40"/>
        <v>1000</v>
      </c>
      <c r="D96" s="129">
        <f ca="1">IF(A96&lt;$B$1,VLOOKUP(A96,[1]DI!$A$4:$B$15000,2),0)</f>
        <v>6.3899999999999998E-2</v>
      </c>
      <c r="E96" s="130">
        <f t="shared" ca="1" si="33"/>
        <v>1.0002458299999999</v>
      </c>
      <c r="F96" s="130">
        <f ca="1">(TRUNC(PRODUCT($E$12:$E95),16))</f>
        <v>1.01412450417999</v>
      </c>
      <c r="G96" s="130">
        <f t="shared" si="29"/>
        <v>1</v>
      </c>
      <c r="H96" s="130">
        <f t="shared" ca="1" si="34"/>
        <v>1.0141245000000001</v>
      </c>
      <c r="I96" s="129">
        <f t="shared" si="41"/>
        <v>2.1000000000000001E-2</v>
      </c>
      <c r="J96" s="131">
        <f t="shared" si="42"/>
        <v>43139</v>
      </c>
      <c r="K96" s="132">
        <f t="shared" si="43"/>
        <v>56</v>
      </c>
      <c r="L96" s="133">
        <f t="shared" si="44"/>
        <v>56</v>
      </c>
      <c r="M96" s="134">
        <f t="shared" si="35"/>
        <v>1.0046290229999999</v>
      </c>
      <c r="N96" s="134">
        <f t="shared" ca="1" si="36"/>
        <v>1.0188189059999999</v>
      </c>
      <c r="O96" s="133">
        <f t="shared" si="49"/>
        <v>0</v>
      </c>
      <c r="P96" s="130">
        <f t="shared" ca="1" si="37"/>
        <v>18.818905000000001</v>
      </c>
      <c r="Q96" s="128">
        <f t="shared" si="45"/>
        <v>0</v>
      </c>
      <c r="R96" s="135" t="str">
        <f t="shared" si="46"/>
        <v>J=</v>
      </c>
      <c r="S96" s="131">
        <f t="shared" si="47"/>
        <v>43304</v>
      </c>
      <c r="T96" s="136" t="str">
        <f t="shared" si="38"/>
        <v>-</v>
      </c>
      <c r="U96" s="4"/>
      <c r="V96" s="112">
        <v>40172</v>
      </c>
      <c r="W96" s="113" t="s">
        <v>70</v>
      </c>
      <c r="X96" s="9"/>
      <c r="Y96" s="1"/>
      <c r="Z96" s="9"/>
      <c r="AA96" s="9"/>
      <c r="AB96" s="9"/>
      <c r="AC96" s="9"/>
      <c r="AD96" s="3"/>
      <c r="AE96" s="4"/>
      <c r="AF96" s="5"/>
      <c r="AG96" s="9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</row>
    <row r="97" spans="1:201" x14ac:dyDescent="0.15">
      <c r="A97" s="126">
        <f t="shared" si="39"/>
        <v>43224</v>
      </c>
      <c r="B97" s="127">
        <f t="shared" ca="1" si="48"/>
        <v>1019.153417</v>
      </c>
      <c r="C97" s="128">
        <f t="shared" si="40"/>
        <v>1000</v>
      </c>
      <c r="D97" s="129">
        <f ca="1">IF(A97&lt;$B$1,VLOOKUP(A97,[1]DI!$A$4:$B$15000,2),0)</f>
        <v>6.3899999999999998E-2</v>
      </c>
      <c r="E97" s="130">
        <f t="shared" ca="1" si="33"/>
        <v>1.0002458299999999</v>
      </c>
      <c r="F97" s="130">
        <f ca="1">(TRUNC(PRODUCT($E$12:$E96),16))</f>
        <v>1.0143738064068499</v>
      </c>
      <c r="G97" s="130">
        <f t="shared" si="29"/>
        <v>1</v>
      </c>
      <c r="H97" s="130">
        <f t="shared" ca="1" si="34"/>
        <v>1.0143738099999999</v>
      </c>
      <c r="I97" s="129">
        <f t="shared" si="41"/>
        <v>2.1000000000000001E-2</v>
      </c>
      <c r="J97" s="131">
        <f t="shared" si="42"/>
        <v>43139</v>
      </c>
      <c r="K97" s="132">
        <f t="shared" si="43"/>
        <v>57</v>
      </c>
      <c r="L97" s="133">
        <f t="shared" si="44"/>
        <v>57</v>
      </c>
      <c r="M97" s="134">
        <f t="shared" si="35"/>
        <v>1.004711879</v>
      </c>
      <c r="N97" s="134">
        <f t="shared" ca="1" si="36"/>
        <v>1.0191534170000001</v>
      </c>
      <c r="O97" s="133">
        <f t="shared" si="49"/>
        <v>0</v>
      </c>
      <c r="P97" s="130">
        <f t="shared" ca="1" si="37"/>
        <v>19.153417000000001</v>
      </c>
      <c r="Q97" s="128">
        <f t="shared" si="45"/>
        <v>0</v>
      </c>
      <c r="R97" s="135" t="str">
        <f t="shared" si="46"/>
        <v>J=</v>
      </c>
      <c r="S97" s="131">
        <f t="shared" si="47"/>
        <v>43304</v>
      </c>
      <c r="T97" s="136" t="str">
        <f t="shared" si="38"/>
        <v>-</v>
      </c>
      <c r="U97" s="4"/>
      <c r="V97" s="112">
        <v>40179</v>
      </c>
      <c r="W97" s="113" t="s">
        <v>71</v>
      </c>
      <c r="X97" s="9"/>
      <c r="Y97" s="1"/>
      <c r="Z97" s="9"/>
      <c r="AA97" s="9"/>
      <c r="AB97" s="9"/>
      <c r="AC97" s="9"/>
      <c r="AD97" s="3"/>
      <c r="AE97" s="4"/>
      <c r="AF97" s="5"/>
      <c r="AG97" s="9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</row>
    <row r="98" spans="1:201" x14ac:dyDescent="0.15">
      <c r="A98" s="126">
        <f t="shared" si="39"/>
        <v>43225</v>
      </c>
      <c r="B98" s="127">
        <f t="shared" ca="1" si="48"/>
        <v>1019.488025</v>
      </c>
      <c r="C98" s="128">
        <f t="shared" si="40"/>
        <v>1000</v>
      </c>
      <c r="D98" s="129">
        <f ca="1">IF(A98&lt;$B$1,VLOOKUP(A98,[1]DI!$A$4:$B$15000,2),0)</f>
        <v>0</v>
      </c>
      <c r="E98" s="130">
        <f t="shared" ca="1" si="33"/>
        <v>1</v>
      </c>
      <c r="F98" s="130">
        <f ca="1">(TRUNC(PRODUCT($E$12:$E97),16))</f>
        <v>1.0146231699196799</v>
      </c>
      <c r="G98" s="130">
        <f t="shared" si="29"/>
        <v>1</v>
      </c>
      <c r="H98" s="130">
        <f t="shared" ca="1" si="34"/>
        <v>1.0146231699999999</v>
      </c>
      <c r="I98" s="129">
        <f t="shared" si="41"/>
        <v>2.1000000000000001E-2</v>
      </c>
      <c r="J98" s="131">
        <f t="shared" si="42"/>
        <v>43139</v>
      </c>
      <c r="K98" s="132">
        <f t="shared" si="43"/>
        <v>57</v>
      </c>
      <c r="L98" s="133">
        <f t="shared" si="44"/>
        <v>58</v>
      </c>
      <c r="M98" s="134">
        <f t="shared" si="35"/>
        <v>1.004794741</v>
      </c>
      <c r="N98" s="134">
        <f t="shared" ca="1" si="36"/>
        <v>1.019488025</v>
      </c>
      <c r="O98" s="133">
        <f t="shared" si="49"/>
        <v>0</v>
      </c>
      <c r="P98" s="130">
        <f t="shared" ca="1" si="37"/>
        <v>19.488025</v>
      </c>
      <c r="Q98" s="128">
        <f t="shared" si="45"/>
        <v>0</v>
      </c>
      <c r="R98" s="135" t="str">
        <f t="shared" si="46"/>
        <v>J=</v>
      </c>
      <c r="S98" s="131">
        <f t="shared" si="47"/>
        <v>43304</v>
      </c>
      <c r="T98" s="136" t="str">
        <f t="shared" si="38"/>
        <v>-</v>
      </c>
      <c r="U98" s="4"/>
      <c r="V98" s="112">
        <v>40224</v>
      </c>
      <c r="W98" s="113" t="s">
        <v>65</v>
      </c>
      <c r="X98" s="9"/>
      <c r="Y98" s="1"/>
      <c r="Z98" s="9"/>
      <c r="AA98" s="9"/>
      <c r="AB98" s="9"/>
      <c r="AC98" s="9"/>
      <c r="AD98" s="3"/>
      <c r="AE98" s="4"/>
      <c r="AF98" s="5"/>
      <c r="AG98" s="9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201" x14ac:dyDescent="0.15">
      <c r="A99" s="126">
        <f t="shared" si="39"/>
        <v>43226</v>
      </c>
      <c r="B99" s="127">
        <f t="shared" ca="1" si="48"/>
        <v>1019.488025</v>
      </c>
      <c r="C99" s="128">
        <f t="shared" si="40"/>
        <v>1000</v>
      </c>
      <c r="D99" s="129">
        <f ca="1">IF(A99&lt;$B$1,VLOOKUP(A99,[1]DI!$A$4:$B$15000,2),0)</f>
        <v>0</v>
      </c>
      <c r="E99" s="130">
        <f t="shared" ca="1" si="33"/>
        <v>1</v>
      </c>
      <c r="F99" s="130">
        <f ca="1">(TRUNC(PRODUCT($E$12:$E98),16))</f>
        <v>1.0146231699196799</v>
      </c>
      <c r="G99" s="130">
        <f t="shared" si="29"/>
        <v>1</v>
      </c>
      <c r="H99" s="130">
        <f t="shared" ca="1" si="34"/>
        <v>1.0146231699999999</v>
      </c>
      <c r="I99" s="129">
        <f t="shared" si="41"/>
        <v>2.1000000000000001E-2</v>
      </c>
      <c r="J99" s="131">
        <f t="shared" si="42"/>
        <v>43139</v>
      </c>
      <c r="K99" s="132">
        <f t="shared" si="43"/>
        <v>57</v>
      </c>
      <c r="L99" s="133">
        <f t="shared" si="44"/>
        <v>58</v>
      </c>
      <c r="M99" s="134">
        <f t="shared" si="35"/>
        <v>1.004794741</v>
      </c>
      <c r="N99" s="134">
        <f t="shared" ca="1" si="36"/>
        <v>1.019488025</v>
      </c>
      <c r="O99" s="133">
        <f t="shared" si="49"/>
        <v>0</v>
      </c>
      <c r="P99" s="130">
        <f t="shared" ca="1" si="37"/>
        <v>19.488025</v>
      </c>
      <c r="Q99" s="128">
        <f t="shared" si="45"/>
        <v>0</v>
      </c>
      <c r="R99" s="135" t="str">
        <f t="shared" si="46"/>
        <v>J=</v>
      </c>
      <c r="S99" s="131">
        <f t="shared" si="47"/>
        <v>43304</v>
      </c>
      <c r="T99" s="136" t="str">
        <f t="shared" si="38"/>
        <v>-</v>
      </c>
      <c r="U99" s="4"/>
      <c r="V99" s="112">
        <v>40225</v>
      </c>
      <c r="W99" s="113" t="s">
        <v>65</v>
      </c>
      <c r="X99" s="9"/>
      <c r="Y99" s="1"/>
      <c r="Z99" s="9"/>
      <c r="AA99" s="9"/>
      <c r="AB99" s="9"/>
      <c r="AC99" s="9"/>
      <c r="AD99" s="3"/>
      <c r="AE99" s="4"/>
      <c r="AF99" s="5"/>
      <c r="AG99" s="9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201" x14ac:dyDescent="0.15">
      <c r="A100" s="126">
        <f t="shared" si="39"/>
        <v>43227</v>
      </c>
      <c r="B100" s="127">
        <f t="shared" ca="1" si="48"/>
        <v>1019.488025</v>
      </c>
      <c r="C100" s="128">
        <f t="shared" si="40"/>
        <v>1000</v>
      </c>
      <c r="D100" s="129">
        <f ca="1">IF(A100&lt;$B$1,VLOOKUP(A100,[1]DI!$A$4:$B$15000,2),0)</f>
        <v>6.3899999999999998E-2</v>
      </c>
      <c r="E100" s="130">
        <f t="shared" ca="1" si="33"/>
        <v>1.0002458299999999</v>
      </c>
      <c r="F100" s="130">
        <f ca="1">(TRUNC(PRODUCT($E$12:$E99),16))</f>
        <v>1.0146231699196799</v>
      </c>
      <c r="G100" s="130">
        <f t="shared" si="29"/>
        <v>1</v>
      </c>
      <c r="H100" s="130">
        <f t="shared" ca="1" si="34"/>
        <v>1.0146231699999999</v>
      </c>
      <c r="I100" s="129">
        <f t="shared" si="41"/>
        <v>2.1000000000000001E-2</v>
      </c>
      <c r="J100" s="131">
        <f t="shared" si="42"/>
        <v>43139</v>
      </c>
      <c r="K100" s="132">
        <f t="shared" si="43"/>
        <v>58</v>
      </c>
      <c r="L100" s="133">
        <f t="shared" si="44"/>
        <v>58</v>
      </c>
      <c r="M100" s="134">
        <f t="shared" si="35"/>
        <v>1.004794741</v>
      </c>
      <c r="N100" s="134">
        <f t="shared" ca="1" si="36"/>
        <v>1.019488025</v>
      </c>
      <c r="O100" s="133">
        <f t="shared" si="49"/>
        <v>0</v>
      </c>
      <c r="P100" s="130">
        <f t="shared" ca="1" si="37"/>
        <v>19.488025</v>
      </c>
      <c r="Q100" s="128">
        <f t="shared" si="45"/>
        <v>0</v>
      </c>
      <c r="R100" s="135" t="str">
        <f t="shared" si="46"/>
        <v>J=</v>
      </c>
      <c r="S100" s="131">
        <f t="shared" si="47"/>
        <v>43304</v>
      </c>
      <c r="T100" s="136" t="str">
        <f t="shared" si="38"/>
        <v>-</v>
      </c>
      <c r="U100" s="4"/>
      <c r="V100" s="112">
        <v>40270</v>
      </c>
      <c r="W100" s="113" t="s">
        <v>66</v>
      </c>
      <c r="X100" s="9"/>
      <c r="Y100" s="1"/>
      <c r="Z100" s="9"/>
      <c r="AA100" s="9"/>
      <c r="AB100" s="9"/>
      <c r="AC100" s="9"/>
      <c r="AD100" s="3"/>
      <c r="AE100" s="4"/>
      <c r="AF100" s="5"/>
      <c r="AG100" s="9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201" x14ac:dyDescent="0.15">
      <c r="A101" s="126">
        <f t="shared" si="39"/>
        <v>43228</v>
      </c>
      <c r="B101" s="127">
        <f t="shared" ca="1" si="48"/>
        <v>1019.8227429999999</v>
      </c>
      <c r="C101" s="128">
        <f t="shared" si="40"/>
        <v>1000</v>
      </c>
      <c r="D101" s="129">
        <f ca="1">IF(A101&lt;$B$1,VLOOKUP(A101,[1]DI!$A$4:$B$15000,2),0)</f>
        <v>6.3899999999999998E-2</v>
      </c>
      <c r="E101" s="130">
        <f t="shared" ca="1" si="33"/>
        <v>1.0002458299999999</v>
      </c>
      <c r="F101" s="130">
        <f ca="1">(TRUNC(PRODUCT($E$12:$E100),16))</f>
        <v>1.01487259473354</v>
      </c>
      <c r="G101" s="130">
        <f t="shared" si="29"/>
        <v>1</v>
      </c>
      <c r="H101" s="130">
        <f t="shared" ca="1" si="34"/>
        <v>1.01487259</v>
      </c>
      <c r="I101" s="129">
        <f t="shared" si="41"/>
        <v>2.1000000000000001E-2</v>
      </c>
      <c r="J101" s="131">
        <f t="shared" si="42"/>
        <v>43139</v>
      </c>
      <c r="K101" s="132">
        <f t="shared" si="43"/>
        <v>59</v>
      </c>
      <c r="L101" s="133">
        <f t="shared" si="44"/>
        <v>59</v>
      </c>
      <c r="M101" s="134">
        <f t="shared" si="35"/>
        <v>1.0048776100000001</v>
      </c>
      <c r="N101" s="134">
        <f t="shared" ca="1" si="36"/>
        <v>1.019822743</v>
      </c>
      <c r="O101" s="133">
        <f t="shared" si="49"/>
        <v>0</v>
      </c>
      <c r="P101" s="130">
        <f t="shared" ca="1" si="37"/>
        <v>19.822742999999999</v>
      </c>
      <c r="Q101" s="128">
        <f t="shared" si="45"/>
        <v>0</v>
      </c>
      <c r="R101" s="135" t="str">
        <f t="shared" si="46"/>
        <v>J=</v>
      </c>
      <c r="S101" s="131">
        <f t="shared" si="47"/>
        <v>43304</v>
      </c>
      <c r="T101" s="136" t="str">
        <f t="shared" si="38"/>
        <v>-</v>
      </c>
      <c r="U101" s="4"/>
      <c r="V101" s="112">
        <v>40289</v>
      </c>
      <c r="W101" s="113" t="s">
        <v>67</v>
      </c>
      <c r="X101" s="9"/>
      <c r="Y101" s="1"/>
      <c r="Z101" s="9"/>
      <c r="AA101" s="9"/>
      <c r="AB101" s="9"/>
      <c r="AC101" s="9"/>
      <c r="AD101" s="3"/>
      <c r="AE101" s="4"/>
      <c r="AF101" s="5"/>
      <c r="AG101" s="9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201" x14ac:dyDescent="0.15">
      <c r="A102" s="126">
        <f t="shared" si="39"/>
        <v>43229</v>
      </c>
      <c r="B102" s="127">
        <f t="shared" ca="1" si="48"/>
        <v>1020.1575780000001</v>
      </c>
      <c r="C102" s="128">
        <f t="shared" si="40"/>
        <v>1000</v>
      </c>
      <c r="D102" s="129">
        <f ca="1">IF(A102&lt;$B$1,VLOOKUP(A102,[1]DI!$A$4:$B$15000,2),0)</f>
        <v>6.3899999999999998E-2</v>
      </c>
      <c r="E102" s="130">
        <f t="shared" ca="1" si="33"/>
        <v>1.0002458299999999</v>
      </c>
      <c r="F102" s="130">
        <f ca="1">(TRUNC(PRODUCT($E$12:$E101),16))</f>
        <v>1.01512208086351</v>
      </c>
      <c r="G102" s="130">
        <f t="shared" si="29"/>
        <v>1</v>
      </c>
      <c r="H102" s="130">
        <f t="shared" ca="1" si="34"/>
        <v>1.01512208</v>
      </c>
      <c r="I102" s="129">
        <f t="shared" si="41"/>
        <v>2.1000000000000001E-2</v>
      </c>
      <c r="J102" s="131">
        <f t="shared" si="42"/>
        <v>43139</v>
      </c>
      <c r="K102" s="132">
        <f t="shared" si="43"/>
        <v>60</v>
      </c>
      <c r="L102" s="133">
        <f t="shared" si="44"/>
        <v>60</v>
      </c>
      <c r="M102" s="134">
        <f t="shared" si="35"/>
        <v>1.0049604860000001</v>
      </c>
      <c r="N102" s="134">
        <f t="shared" ca="1" si="36"/>
        <v>1.0201575789999999</v>
      </c>
      <c r="O102" s="133">
        <f t="shared" si="49"/>
        <v>0</v>
      </c>
      <c r="P102" s="130">
        <f t="shared" ca="1" si="37"/>
        <v>20.157578000000001</v>
      </c>
      <c r="Q102" s="128">
        <f t="shared" si="45"/>
        <v>0</v>
      </c>
      <c r="R102" s="135" t="str">
        <f t="shared" si="46"/>
        <v>J=</v>
      </c>
      <c r="S102" s="131">
        <f t="shared" si="47"/>
        <v>43304</v>
      </c>
      <c r="T102" s="136" t="str">
        <f t="shared" si="38"/>
        <v>-</v>
      </c>
      <c r="U102" s="4"/>
      <c r="V102" s="112">
        <v>40332</v>
      </c>
      <c r="W102" s="113" t="s">
        <v>69</v>
      </c>
      <c r="X102" s="3"/>
      <c r="Y102" s="1"/>
      <c r="Z102" s="3"/>
      <c r="AA102" s="3"/>
      <c r="AB102" s="3"/>
      <c r="AC102" s="3"/>
      <c r="AD102" s="3"/>
      <c r="AE102" s="4"/>
      <c r="AF102" s="5"/>
      <c r="AG102" s="9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201" x14ac:dyDescent="0.15">
      <c r="A103" s="126">
        <f t="shared" si="39"/>
        <v>43230</v>
      </c>
      <c r="B103" s="127">
        <f t="shared" ca="1" si="48"/>
        <v>1020.492524</v>
      </c>
      <c r="C103" s="128">
        <f t="shared" si="40"/>
        <v>1000</v>
      </c>
      <c r="D103" s="129">
        <f ca="1">IF(A103&lt;$B$1,VLOOKUP(A103,[1]DI!$A$4:$B$15000,2),0)</f>
        <v>6.3899999999999998E-2</v>
      </c>
      <c r="E103" s="130">
        <f t="shared" ca="1" si="33"/>
        <v>1.0002458299999999</v>
      </c>
      <c r="F103" s="130">
        <f ca="1">(TRUNC(PRODUCT($E$12:$E102),16))</f>
        <v>1.0153716283246501</v>
      </c>
      <c r="G103" s="130">
        <f t="shared" si="29"/>
        <v>1</v>
      </c>
      <c r="H103" s="130">
        <f t="shared" ca="1" si="34"/>
        <v>1.01537163</v>
      </c>
      <c r="I103" s="129">
        <f t="shared" si="41"/>
        <v>2.1000000000000001E-2</v>
      </c>
      <c r="J103" s="131">
        <f t="shared" si="42"/>
        <v>43139</v>
      </c>
      <c r="K103" s="132">
        <f t="shared" si="43"/>
        <v>61</v>
      </c>
      <c r="L103" s="133">
        <f t="shared" si="44"/>
        <v>61</v>
      </c>
      <c r="M103" s="134">
        <f t="shared" si="35"/>
        <v>1.005043369</v>
      </c>
      <c r="N103" s="134">
        <f t="shared" ca="1" si="36"/>
        <v>1.020492524</v>
      </c>
      <c r="O103" s="133">
        <f t="shared" si="49"/>
        <v>0</v>
      </c>
      <c r="P103" s="130">
        <f t="shared" ca="1" si="37"/>
        <v>20.492524</v>
      </c>
      <c r="Q103" s="128">
        <f t="shared" si="45"/>
        <v>0</v>
      </c>
      <c r="R103" s="135" t="str">
        <f t="shared" si="46"/>
        <v>J=</v>
      </c>
      <c r="S103" s="131">
        <f t="shared" si="47"/>
        <v>43304</v>
      </c>
      <c r="T103" s="136" t="str">
        <f t="shared" si="38"/>
        <v>-</v>
      </c>
      <c r="U103" s="4"/>
      <c r="V103" s="112">
        <v>40428</v>
      </c>
      <c r="W103" s="113" t="s">
        <v>61</v>
      </c>
      <c r="X103" s="3"/>
      <c r="Y103" s="1"/>
      <c r="Z103" s="1"/>
      <c r="AA103" s="1"/>
      <c r="AB103" s="1"/>
      <c r="AC103" s="1"/>
      <c r="AD103" s="3"/>
      <c r="AE103" s="4"/>
      <c r="AF103" s="5"/>
      <c r="AG103" s="9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201" x14ac:dyDescent="0.15">
      <c r="A104" s="126">
        <f t="shared" si="39"/>
        <v>43231</v>
      </c>
      <c r="B104" s="127">
        <f t="shared" ca="1" si="48"/>
        <v>1020.827578</v>
      </c>
      <c r="C104" s="128">
        <f t="shared" si="40"/>
        <v>1000</v>
      </c>
      <c r="D104" s="129">
        <f ca="1">IF(A104&lt;$B$1,VLOOKUP(A104,[1]DI!$A$4:$B$15000,2),0)</f>
        <v>6.3899999999999998E-2</v>
      </c>
      <c r="E104" s="130">
        <f t="shared" ca="1" si="33"/>
        <v>1.0002458299999999</v>
      </c>
      <c r="F104" s="130">
        <f ca="1">(TRUNC(PRODUCT($E$12:$E103),16))</f>
        <v>1.0156212371320399</v>
      </c>
      <c r="G104" s="130">
        <f t="shared" si="29"/>
        <v>1</v>
      </c>
      <c r="H104" s="130">
        <f t="shared" ca="1" si="34"/>
        <v>1.01562124</v>
      </c>
      <c r="I104" s="129">
        <f t="shared" si="41"/>
        <v>2.1000000000000001E-2</v>
      </c>
      <c r="J104" s="131">
        <f t="shared" si="42"/>
        <v>43139</v>
      </c>
      <c r="K104" s="132">
        <f t="shared" si="43"/>
        <v>62</v>
      </c>
      <c r="L104" s="133">
        <f t="shared" si="44"/>
        <v>62</v>
      </c>
      <c r="M104" s="134">
        <f t="shared" si="35"/>
        <v>1.0051262590000001</v>
      </c>
      <c r="N104" s="134">
        <f t="shared" ca="1" si="36"/>
        <v>1.020827578</v>
      </c>
      <c r="O104" s="133">
        <f t="shared" si="49"/>
        <v>0</v>
      </c>
      <c r="P104" s="130">
        <f t="shared" ca="1" si="37"/>
        <v>20.827577999999999</v>
      </c>
      <c r="Q104" s="128">
        <f t="shared" si="45"/>
        <v>0</v>
      </c>
      <c r="R104" s="135" t="str">
        <f t="shared" si="46"/>
        <v>J=</v>
      </c>
      <c r="S104" s="131">
        <f t="shared" si="47"/>
        <v>43304</v>
      </c>
      <c r="T104" s="136" t="str">
        <f t="shared" si="38"/>
        <v>-</v>
      </c>
      <c r="U104" s="10"/>
      <c r="V104" s="112">
        <v>40463</v>
      </c>
      <c r="W104" s="113" t="s">
        <v>62</v>
      </c>
      <c r="X104" s="9"/>
      <c r="Y104" s="1"/>
      <c r="Z104" s="8"/>
      <c r="AA104" s="8"/>
      <c r="AB104" s="8"/>
      <c r="AC104" s="8"/>
      <c r="AD104" s="3"/>
      <c r="AE104" s="4"/>
      <c r="AF104" s="5"/>
      <c r="AG104" s="9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201" x14ac:dyDescent="0.15">
      <c r="A105" s="126">
        <f t="shared" si="39"/>
        <v>43232</v>
      </c>
      <c r="B105" s="127">
        <f t="shared" ca="1" si="48"/>
        <v>1021.16274</v>
      </c>
      <c r="C105" s="128">
        <f t="shared" si="40"/>
        <v>1000</v>
      </c>
      <c r="D105" s="129">
        <f ca="1">IF(A105&lt;$B$1,VLOOKUP(A105,[1]DI!$A$4:$B$15000,2),0)</f>
        <v>0</v>
      </c>
      <c r="E105" s="130">
        <f t="shared" ca="1" si="33"/>
        <v>1</v>
      </c>
      <c r="F105" s="130">
        <f ca="1">(TRUNC(PRODUCT($E$12:$E104),16))</f>
        <v>1.0158709073007599</v>
      </c>
      <c r="G105" s="130">
        <f t="shared" si="29"/>
        <v>1</v>
      </c>
      <c r="H105" s="130">
        <f t="shared" ca="1" si="34"/>
        <v>1.0158709100000001</v>
      </c>
      <c r="I105" s="129">
        <f t="shared" si="41"/>
        <v>2.1000000000000001E-2</v>
      </c>
      <c r="J105" s="131">
        <f t="shared" si="42"/>
        <v>43139</v>
      </c>
      <c r="K105" s="132">
        <f t="shared" si="43"/>
        <v>62</v>
      </c>
      <c r="L105" s="133">
        <f t="shared" si="44"/>
        <v>63</v>
      </c>
      <c r="M105" s="134">
        <f t="shared" si="35"/>
        <v>1.005209156</v>
      </c>
      <c r="N105" s="134">
        <f t="shared" ca="1" si="36"/>
        <v>1.0211627400000001</v>
      </c>
      <c r="O105" s="133">
        <f t="shared" si="49"/>
        <v>0</v>
      </c>
      <c r="P105" s="130">
        <f t="shared" ca="1" si="37"/>
        <v>21.162739999999999</v>
      </c>
      <c r="Q105" s="128">
        <f t="shared" si="45"/>
        <v>0</v>
      </c>
      <c r="R105" s="135" t="str">
        <f t="shared" si="46"/>
        <v>J=</v>
      </c>
      <c r="S105" s="131">
        <f t="shared" si="47"/>
        <v>43304</v>
      </c>
      <c r="T105" s="136" t="str">
        <f t="shared" si="38"/>
        <v>-</v>
      </c>
      <c r="U105" s="4"/>
      <c r="V105" s="112">
        <v>40484</v>
      </c>
      <c r="W105" s="113" t="s">
        <v>63</v>
      </c>
      <c r="X105" s="9"/>
      <c r="Y105" s="1"/>
      <c r="Z105" s="8"/>
      <c r="AA105" s="8"/>
      <c r="AB105" s="8"/>
      <c r="AC105" s="8"/>
      <c r="AD105" s="3"/>
      <c r="AE105" s="4"/>
      <c r="AF105" s="5"/>
      <c r="AG105" s="9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201" x14ac:dyDescent="0.15">
      <c r="A106" s="126">
        <f t="shared" si="39"/>
        <v>43233</v>
      </c>
      <c r="B106" s="127">
        <f t="shared" ca="1" si="48"/>
        <v>1021.16274</v>
      </c>
      <c r="C106" s="128">
        <f t="shared" si="40"/>
        <v>1000</v>
      </c>
      <c r="D106" s="129">
        <f ca="1">IF(A106&lt;$B$1,VLOOKUP(A106,[1]DI!$A$4:$B$15000,2),0)</f>
        <v>0</v>
      </c>
      <c r="E106" s="130">
        <f t="shared" ca="1" si="33"/>
        <v>1</v>
      </c>
      <c r="F106" s="130">
        <f ca="1">(TRUNC(PRODUCT($E$12:$E105),16))</f>
        <v>1.0158709073007599</v>
      </c>
      <c r="G106" s="130">
        <f t="shared" si="29"/>
        <v>1</v>
      </c>
      <c r="H106" s="130">
        <f t="shared" ca="1" si="34"/>
        <v>1.0158709100000001</v>
      </c>
      <c r="I106" s="129">
        <f t="shared" si="41"/>
        <v>2.1000000000000001E-2</v>
      </c>
      <c r="J106" s="131">
        <f t="shared" si="42"/>
        <v>43139</v>
      </c>
      <c r="K106" s="132">
        <f t="shared" si="43"/>
        <v>62</v>
      </c>
      <c r="L106" s="133">
        <f t="shared" si="44"/>
        <v>63</v>
      </c>
      <c r="M106" s="134">
        <f t="shared" si="35"/>
        <v>1.005209156</v>
      </c>
      <c r="N106" s="134">
        <f t="shared" ca="1" si="36"/>
        <v>1.0211627400000001</v>
      </c>
      <c r="O106" s="133">
        <f t="shared" si="49"/>
        <v>0</v>
      </c>
      <c r="P106" s="130">
        <f t="shared" ca="1" si="37"/>
        <v>21.162739999999999</v>
      </c>
      <c r="Q106" s="128">
        <f t="shared" si="45"/>
        <v>0</v>
      </c>
      <c r="R106" s="135" t="str">
        <f t="shared" si="46"/>
        <v>J=</v>
      </c>
      <c r="S106" s="131">
        <f t="shared" si="47"/>
        <v>43304</v>
      </c>
      <c r="T106" s="136" t="str">
        <f t="shared" si="38"/>
        <v>-</v>
      </c>
      <c r="U106" s="28"/>
      <c r="V106" s="112">
        <v>40497</v>
      </c>
      <c r="W106" s="113" t="s">
        <v>64</v>
      </c>
      <c r="X106" s="29"/>
      <c r="Y106" s="31"/>
      <c r="Z106" s="111"/>
      <c r="AA106" s="111"/>
      <c r="AB106" s="111"/>
      <c r="AC106" s="111"/>
      <c r="AD106" s="30"/>
      <c r="AE106" s="28"/>
      <c r="AF106" s="14"/>
      <c r="AG106" s="29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</row>
    <row r="107" spans="1:201" x14ac:dyDescent="0.15">
      <c r="A107" s="126">
        <f t="shared" si="39"/>
        <v>43234</v>
      </c>
      <c r="B107" s="127">
        <f t="shared" ca="1" si="48"/>
        <v>1021.16274</v>
      </c>
      <c r="C107" s="128">
        <f t="shared" si="40"/>
        <v>1000</v>
      </c>
      <c r="D107" s="129">
        <f ca="1">IF(A107&lt;$B$1,VLOOKUP(A107,[1]DI!$A$4:$B$15000,2),0)</f>
        <v>6.3899999999999998E-2</v>
      </c>
      <c r="E107" s="130">
        <f t="shared" ca="1" si="33"/>
        <v>1.0002458299999999</v>
      </c>
      <c r="F107" s="130">
        <f ca="1">(TRUNC(PRODUCT($E$12:$E106),16))</f>
        <v>1.0158709073007599</v>
      </c>
      <c r="G107" s="130">
        <f t="shared" si="29"/>
        <v>1</v>
      </c>
      <c r="H107" s="130">
        <f t="shared" ca="1" si="34"/>
        <v>1.0158709100000001</v>
      </c>
      <c r="I107" s="129">
        <f t="shared" si="41"/>
        <v>2.1000000000000001E-2</v>
      </c>
      <c r="J107" s="131">
        <f t="shared" si="42"/>
        <v>43139</v>
      </c>
      <c r="K107" s="132">
        <f t="shared" si="43"/>
        <v>63</v>
      </c>
      <c r="L107" s="133">
        <f t="shared" si="44"/>
        <v>63</v>
      </c>
      <c r="M107" s="134">
        <f t="shared" si="35"/>
        <v>1.005209156</v>
      </c>
      <c r="N107" s="134">
        <f t="shared" ca="1" si="36"/>
        <v>1.0211627400000001</v>
      </c>
      <c r="O107" s="133">
        <f t="shared" si="49"/>
        <v>0</v>
      </c>
      <c r="P107" s="130">
        <f t="shared" ca="1" si="37"/>
        <v>21.162739999999999</v>
      </c>
      <c r="Q107" s="128">
        <f t="shared" si="45"/>
        <v>0</v>
      </c>
      <c r="R107" s="135" t="str">
        <f t="shared" si="46"/>
        <v>J=</v>
      </c>
      <c r="S107" s="131">
        <f t="shared" si="47"/>
        <v>43304</v>
      </c>
      <c r="T107" s="136" t="str">
        <f t="shared" si="38"/>
        <v>-</v>
      </c>
      <c r="U107" s="4"/>
      <c r="V107" s="112">
        <v>40609</v>
      </c>
      <c r="W107" s="113" t="s">
        <v>72</v>
      </c>
      <c r="X107" s="9"/>
      <c r="Y107" s="1"/>
      <c r="Z107" s="8"/>
      <c r="AA107" s="8"/>
      <c r="AB107" s="8"/>
      <c r="AC107" s="8"/>
      <c r="AD107" s="3"/>
      <c r="AE107" s="4"/>
      <c r="AF107" s="5"/>
      <c r="AG107" s="9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</row>
    <row r="108" spans="1:201" x14ac:dyDescent="0.15">
      <c r="A108" s="126">
        <f t="shared" si="39"/>
        <v>43235</v>
      </c>
      <c r="B108" s="127">
        <f t="shared" ca="1" si="48"/>
        <v>1021.49801</v>
      </c>
      <c r="C108" s="128">
        <f t="shared" si="40"/>
        <v>1000</v>
      </c>
      <c r="D108" s="129">
        <f ca="1">IF(A108&lt;$B$1,VLOOKUP(A108,[1]DI!$A$4:$B$15000,2),0)</f>
        <v>6.3899999999999998E-2</v>
      </c>
      <c r="E108" s="130">
        <f t="shared" ca="1" si="33"/>
        <v>1.0002458299999999</v>
      </c>
      <c r="F108" s="130">
        <f ca="1">(TRUNC(PRODUCT($E$12:$E107),16))</f>
        <v>1.0161206388459001</v>
      </c>
      <c r="G108" s="130">
        <f t="shared" si="29"/>
        <v>1</v>
      </c>
      <c r="H108" s="130">
        <f t="shared" ca="1" si="34"/>
        <v>1.01612064</v>
      </c>
      <c r="I108" s="129">
        <f t="shared" si="41"/>
        <v>2.1000000000000001E-2</v>
      </c>
      <c r="J108" s="131">
        <f t="shared" si="42"/>
        <v>43139</v>
      </c>
      <c r="K108" s="132">
        <f t="shared" si="43"/>
        <v>64</v>
      </c>
      <c r="L108" s="133">
        <f t="shared" si="44"/>
        <v>64</v>
      </c>
      <c r="M108" s="134">
        <f t="shared" si="35"/>
        <v>1.0052920590000001</v>
      </c>
      <c r="N108" s="134">
        <f t="shared" ca="1" si="36"/>
        <v>1.02149801</v>
      </c>
      <c r="O108" s="133">
        <f t="shared" si="49"/>
        <v>0</v>
      </c>
      <c r="P108" s="130">
        <f t="shared" ca="1" si="37"/>
        <v>21.498010000000001</v>
      </c>
      <c r="Q108" s="128">
        <f t="shared" si="45"/>
        <v>0</v>
      </c>
      <c r="R108" s="135" t="str">
        <f t="shared" si="46"/>
        <v>J=</v>
      </c>
      <c r="S108" s="131">
        <f t="shared" si="47"/>
        <v>43304</v>
      </c>
      <c r="T108" s="136" t="str">
        <f t="shared" si="38"/>
        <v>-</v>
      </c>
      <c r="U108" s="4"/>
      <c r="V108" s="112">
        <v>40610</v>
      </c>
      <c r="W108" s="113" t="s">
        <v>73</v>
      </c>
      <c r="X108" s="9"/>
      <c r="Y108" s="1"/>
      <c r="Z108" s="8"/>
      <c r="AA108" s="8"/>
      <c r="AB108" s="8"/>
      <c r="AC108" s="8"/>
      <c r="AD108" s="3"/>
      <c r="AE108" s="4"/>
      <c r="AF108" s="5"/>
      <c r="AG108" s="9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</row>
    <row r="109" spans="1:201" x14ac:dyDescent="0.15">
      <c r="A109" s="126">
        <f t="shared" si="39"/>
        <v>43236</v>
      </c>
      <c r="B109" s="127">
        <f t="shared" ca="1" si="48"/>
        <v>1021.83339</v>
      </c>
      <c r="C109" s="128">
        <f t="shared" si="40"/>
        <v>1000</v>
      </c>
      <c r="D109" s="129">
        <f ca="1">IF(A109&lt;$B$1,VLOOKUP(A109,[1]DI!$A$4:$B$15000,2),0)</f>
        <v>6.3899999999999998E-2</v>
      </c>
      <c r="E109" s="130">
        <f t="shared" ca="1" si="33"/>
        <v>1.0002458299999999</v>
      </c>
      <c r="F109" s="130">
        <f ca="1">(TRUNC(PRODUCT($E$12:$E108),16))</f>
        <v>1.0163704317825499</v>
      </c>
      <c r="G109" s="130">
        <f t="shared" si="29"/>
        <v>1</v>
      </c>
      <c r="H109" s="130">
        <f t="shared" ca="1" si="34"/>
        <v>1.01637043</v>
      </c>
      <c r="I109" s="129">
        <f t="shared" si="41"/>
        <v>2.1000000000000001E-2</v>
      </c>
      <c r="J109" s="131">
        <f t="shared" si="42"/>
        <v>43139</v>
      </c>
      <c r="K109" s="132">
        <f t="shared" si="43"/>
        <v>65</v>
      </c>
      <c r="L109" s="133">
        <f t="shared" si="44"/>
        <v>65</v>
      </c>
      <c r="M109" s="134">
        <f t="shared" si="35"/>
        <v>1.005374969</v>
      </c>
      <c r="N109" s="134">
        <f t="shared" ca="1" si="36"/>
        <v>1.0218333900000001</v>
      </c>
      <c r="O109" s="133">
        <f t="shared" si="49"/>
        <v>0</v>
      </c>
      <c r="P109" s="130">
        <f t="shared" ca="1" si="37"/>
        <v>21.833390000000001</v>
      </c>
      <c r="Q109" s="128">
        <f t="shared" si="45"/>
        <v>0</v>
      </c>
      <c r="R109" s="135" t="str">
        <f t="shared" si="46"/>
        <v>J=</v>
      </c>
      <c r="S109" s="131">
        <f t="shared" si="47"/>
        <v>43304</v>
      </c>
      <c r="T109" s="136" t="str">
        <f t="shared" si="38"/>
        <v>-</v>
      </c>
      <c r="U109" s="4"/>
      <c r="V109" s="112">
        <v>40654</v>
      </c>
      <c r="W109" s="113" t="s">
        <v>74</v>
      </c>
      <c r="X109" s="9"/>
      <c r="Y109" s="1"/>
      <c r="Z109" s="8"/>
      <c r="AA109" s="8"/>
      <c r="AB109" s="8"/>
      <c r="AC109" s="8"/>
      <c r="AD109" s="3"/>
      <c r="AE109" s="4"/>
      <c r="AF109" s="5"/>
      <c r="AG109" s="9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</row>
    <row r="110" spans="1:201" x14ac:dyDescent="0.15">
      <c r="A110" s="126">
        <f t="shared" si="39"/>
        <v>43237</v>
      </c>
      <c r="B110" s="127">
        <f t="shared" ca="1" si="48"/>
        <v>1022.168887</v>
      </c>
      <c r="C110" s="128">
        <f t="shared" si="40"/>
        <v>1000</v>
      </c>
      <c r="D110" s="129">
        <f ca="1">IF(A110&lt;$B$1,VLOOKUP(A110,[1]DI!$A$4:$B$15000,2),0)</f>
        <v>6.3899999999999998E-2</v>
      </c>
      <c r="E110" s="130">
        <f t="shared" ca="1" si="33"/>
        <v>1.0002458299999999</v>
      </c>
      <c r="F110" s="130">
        <f ca="1">(TRUNC(PRODUCT($E$12:$E109),16))</f>
        <v>1.01662028612579</v>
      </c>
      <c r="G110" s="130">
        <f t="shared" si="29"/>
        <v>1</v>
      </c>
      <c r="H110" s="130">
        <f t="shared" ca="1" si="34"/>
        <v>1.0166202900000001</v>
      </c>
      <c r="I110" s="129">
        <f t="shared" si="41"/>
        <v>2.1000000000000001E-2</v>
      </c>
      <c r="J110" s="131">
        <f t="shared" si="42"/>
        <v>43139</v>
      </c>
      <c r="K110" s="132">
        <f t="shared" si="43"/>
        <v>66</v>
      </c>
      <c r="L110" s="133">
        <f t="shared" si="44"/>
        <v>66</v>
      </c>
      <c r="M110" s="134">
        <f t="shared" si="35"/>
        <v>1.0054578860000001</v>
      </c>
      <c r="N110" s="134">
        <f t="shared" ca="1" si="36"/>
        <v>1.0221688879999999</v>
      </c>
      <c r="O110" s="133">
        <f t="shared" si="49"/>
        <v>0</v>
      </c>
      <c r="P110" s="130">
        <f t="shared" ca="1" si="37"/>
        <v>22.168887000000002</v>
      </c>
      <c r="Q110" s="128">
        <f t="shared" si="45"/>
        <v>0</v>
      </c>
      <c r="R110" s="135" t="str">
        <f t="shared" si="46"/>
        <v>J=</v>
      </c>
      <c r="S110" s="131">
        <f t="shared" si="47"/>
        <v>43304</v>
      </c>
      <c r="T110" s="136" t="str">
        <f t="shared" si="38"/>
        <v>-</v>
      </c>
      <c r="U110" s="4"/>
      <c r="V110" s="112">
        <v>40655</v>
      </c>
      <c r="W110" s="113" t="s">
        <v>75</v>
      </c>
      <c r="X110" s="9"/>
      <c r="Y110" s="1"/>
      <c r="Z110" s="8"/>
      <c r="AA110" s="8"/>
      <c r="AB110" s="8"/>
      <c r="AC110" s="8"/>
      <c r="AD110" s="3"/>
      <c r="AE110" s="4"/>
      <c r="AF110" s="5"/>
      <c r="AG110" s="9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</row>
    <row r="111" spans="1:201" x14ac:dyDescent="0.15">
      <c r="A111" s="126">
        <f t="shared" si="39"/>
        <v>43238</v>
      </c>
      <c r="B111" s="127">
        <f t="shared" ca="1" si="48"/>
        <v>1022.504485</v>
      </c>
      <c r="C111" s="128">
        <f t="shared" si="40"/>
        <v>1000</v>
      </c>
      <c r="D111" s="129">
        <f ca="1">IF(A111&lt;$B$1,VLOOKUP(A111,[1]DI!$A$4:$B$15000,2),0)</f>
        <v>6.3899999999999998E-2</v>
      </c>
      <c r="E111" s="130">
        <f t="shared" ca="1" si="33"/>
        <v>1.0002458299999999</v>
      </c>
      <c r="F111" s="130">
        <f ca="1">(TRUNC(PRODUCT($E$12:$E110),16))</f>
        <v>1.0168702018907301</v>
      </c>
      <c r="G111" s="130">
        <f t="shared" si="29"/>
        <v>1</v>
      </c>
      <c r="H111" s="130">
        <f t="shared" ca="1" si="34"/>
        <v>1.0168702000000001</v>
      </c>
      <c r="I111" s="129">
        <f t="shared" si="41"/>
        <v>2.1000000000000001E-2</v>
      </c>
      <c r="J111" s="131">
        <f t="shared" si="42"/>
        <v>43139</v>
      </c>
      <c r="K111" s="132">
        <f t="shared" si="43"/>
        <v>67</v>
      </c>
      <c r="L111" s="133">
        <f t="shared" si="44"/>
        <v>67</v>
      </c>
      <c r="M111" s="134">
        <f t="shared" si="35"/>
        <v>1.0055408100000001</v>
      </c>
      <c r="N111" s="134">
        <f t="shared" ca="1" si="36"/>
        <v>1.022504485</v>
      </c>
      <c r="O111" s="133">
        <f t="shared" si="49"/>
        <v>0</v>
      </c>
      <c r="P111" s="130">
        <f t="shared" ca="1" si="37"/>
        <v>22.504484999999999</v>
      </c>
      <c r="Q111" s="128">
        <f t="shared" si="45"/>
        <v>0</v>
      </c>
      <c r="R111" s="135" t="str">
        <f t="shared" si="46"/>
        <v>J=</v>
      </c>
      <c r="S111" s="131">
        <f t="shared" si="47"/>
        <v>43304</v>
      </c>
      <c r="T111" s="136" t="str">
        <f t="shared" si="38"/>
        <v>-</v>
      </c>
      <c r="U111" s="4"/>
      <c r="V111" s="112">
        <v>40717</v>
      </c>
      <c r="W111" s="113" t="s">
        <v>69</v>
      </c>
      <c r="X111" s="9"/>
      <c r="Y111" s="1"/>
      <c r="Z111" s="8"/>
      <c r="AA111" s="8"/>
      <c r="AB111" s="8"/>
      <c r="AC111" s="8"/>
      <c r="AD111" s="3"/>
      <c r="AE111" s="4"/>
      <c r="AF111" s="5"/>
      <c r="AG111" s="9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</row>
    <row r="112" spans="1:201" x14ac:dyDescent="0.15">
      <c r="A112" s="126">
        <f t="shared" si="39"/>
        <v>43239</v>
      </c>
      <c r="B112" s="127">
        <f t="shared" ca="1" si="48"/>
        <v>1022.8402</v>
      </c>
      <c r="C112" s="128">
        <f t="shared" si="40"/>
        <v>1000</v>
      </c>
      <c r="D112" s="129">
        <f ca="1">IF(A112&lt;$B$1,VLOOKUP(A112,[1]DI!$A$4:$B$15000,2),0)</f>
        <v>0</v>
      </c>
      <c r="E112" s="130">
        <f t="shared" ca="1" si="33"/>
        <v>1</v>
      </c>
      <c r="F112" s="130">
        <f ca="1">(TRUNC(PRODUCT($E$12:$E111),16))</f>
        <v>1.01712017909246</v>
      </c>
      <c r="G112" s="130">
        <f t="shared" ref="G112:G175" si="50">IF(O111&gt;0,F111,G111)</f>
        <v>1</v>
      </c>
      <c r="H112" s="130">
        <f t="shared" ca="1" si="34"/>
        <v>1.01712018</v>
      </c>
      <c r="I112" s="129">
        <f t="shared" si="41"/>
        <v>2.1000000000000001E-2</v>
      </c>
      <c r="J112" s="131">
        <f t="shared" si="42"/>
        <v>43139</v>
      </c>
      <c r="K112" s="132">
        <f t="shared" si="43"/>
        <v>67</v>
      </c>
      <c r="L112" s="133">
        <f t="shared" si="44"/>
        <v>68</v>
      </c>
      <c r="M112" s="134">
        <f t="shared" si="35"/>
        <v>1.005623741</v>
      </c>
      <c r="N112" s="134">
        <f t="shared" ca="1" si="36"/>
        <v>1.0228402000000001</v>
      </c>
      <c r="O112" s="133">
        <f t="shared" si="49"/>
        <v>0</v>
      </c>
      <c r="P112" s="130">
        <f t="shared" ca="1" si="37"/>
        <v>22.840199999999999</v>
      </c>
      <c r="Q112" s="128">
        <f t="shared" si="45"/>
        <v>0</v>
      </c>
      <c r="R112" s="135" t="str">
        <f t="shared" si="46"/>
        <v>J=</v>
      </c>
      <c r="S112" s="131">
        <f t="shared" si="47"/>
        <v>43304</v>
      </c>
      <c r="T112" s="136" t="str">
        <f t="shared" si="38"/>
        <v>-</v>
      </c>
      <c r="U112" s="4"/>
      <c r="V112" s="112">
        <v>40793</v>
      </c>
      <c r="W112" s="113" t="s">
        <v>76</v>
      </c>
      <c r="X112" s="9"/>
      <c r="Y112" s="1"/>
      <c r="Z112" s="8"/>
      <c r="AA112" s="8"/>
      <c r="AB112" s="8"/>
      <c r="AC112" s="8"/>
      <c r="AD112" s="3"/>
      <c r="AE112" s="4"/>
      <c r="AF112" s="5"/>
      <c r="AG112" s="9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</row>
    <row r="113" spans="1:198" x14ac:dyDescent="0.15">
      <c r="A113" s="126">
        <f t="shared" si="39"/>
        <v>43240</v>
      </c>
      <c r="B113" s="127">
        <f t="shared" ca="1" si="48"/>
        <v>1022.8402</v>
      </c>
      <c r="C113" s="128">
        <f t="shared" si="40"/>
        <v>1000</v>
      </c>
      <c r="D113" s="129">
        <f ca="1">IF(A113&lt;$B$1,VLOOKUP(A113,[1]DI!$A$4:$B$15000,2),0)</f>
        <v>0</v>
      </c>
      <c r="E113" s="130">
        <f t="shared" ca="1" si="33"/>
        <v>1</v>
      </c>
      <c r="F113" s="130">
        <f ca="1">(TRUNC(PRODUCT($E$12:$E112),16))</f>
        <v>1.01712017909246</v>
      </c>
      <c r="G113" s="130">
        <f t="shared" si="50"/>
        <v>1</v>
      </c>
      <c r="H113" s="130">
        <f t="shared" ca="1" si="34"/>
        <v>1.01712018</v>
      </c>
      <c r="I113" s="129">
        <f t="shared" si="41"/>
        <v>2.1000000000000001E-2</v>
      </c>
      <c r="J113" s="131">
        <f t="shared" si="42"/>
        <v>43139</v>
      </c>
      <c r="K113" s="132">
        <f t="shared" si="43"/>
        <v>67</v>
      </c>
      <c r="L113" s="133">
        <f t="shared" si="44"/>
        <v>68</v>
      </c>
      <c r="M113" s="134">
        <f t="shared" si="35"/>
        <v>1.005623741</v>
      </c>
      <c r="N113" s="134">
        <f t="shared" ca="1" si="36"/>
        <v>1.0228402000000001</v>
      </c>
      <c r="O113" s="133">
        <f t="shared" si="49"/>
        <v>0</v>
      </c>
      <c r="P113" s="130">
        <f t="shared" ca="1" si="37"/>
        <v>22.840199999999999</v>
      </c>
      <c r="Q113" s="128">
        <f t="shared" si="45"/>
        <v>0</v>
      </c>
      <c r="R113" s="135" t="str">
        <f t="shared" si="46"/>
        <v>J=</v>
      </c>
      <c r="S113" s="131">
        <f t="shared" si="47"/>
        <v>43304</v>
      </c>
      <c r="T113" s="136" t="str">
        <f t="shared" si="38"/>
        <v>-</v>
      </c>
      <c r="U113" s="4"/>
      <c r="V113" s="112">
        <v>40828</v>
      </c>
      <c r="W113" s="113" t="s">
        <v>62</v>
      </c>
      <c r="X113" s="9"/>
      <c r="Y113" s="1"/>
      <c r="Z113" s="8"/>
      <c r="AA113" s="8"/>
      <c r="AB113" s="8"/>
      <c r="AC113" s="8"/>
      <c r="AD113" s="3"/>
      <c r="AE113" s="4"/>
      <c r="AF113" s="5"/>
      <c r="AG113" s="9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</row>
    <row r="114" spans="1:198" x14ac:dyDescent="0.15">
      <c r="A114" s="126">
        <f t="shared" si="39"/>
        <v>43241</v>
      </c>
      <c r="B114" s="127">
        <f t="shared" ca="1" si="48"/>
        <v>1022.8402</v>
      </c>
      <c r="C114" s="128">
        <f t="shared" si="40"/>
        <v>1000</v>
      </c>
      <c r="D114" s="129">
        <f ca="1">IF(A114&lt;$B$1,VLOOKUP(A114,[1]DI!$A$4:$B$15000,2),0)</f>
        <v>6.3899999999999998E-2</v>
      </c>
      <c r="E114" s="130">
        <f t="shared" ca="1" si="33"/>
        <v>1.0002458299999999</v>
      </c>
      <c r="F114" s="130">
        <f ca="1">(TRUNC(PRODUCT($E$12:$E113),16))</f>
        <v>1.01712017909246</v>
      </c>
      <c r="G114" s="130">
        <f t="shared" si="50"/>
        <v>1</v>
      </c>
      <c r="H114" s="130">
        <f t="shared" ca="1" si="34"/>
        <v>1.01712018</v>
      </c>
      <c r="I114" s="129">
        <f t="shared" si="41"/>
        <v>2.1000000000000001E-2</v>
      </c>
      <c r="J114" s="131">
        <f t="shared" si="42"/>
        <v>43139</v>
      </c>
      <c r="K114" s="132">
        <f t="shared" si="43"/>
        <v>68</v>
      </c>
      <c r="L114" s="133">
        <f t="shared" si="44"/>
        <v>68</v>
      </c>
      <c r="M114" s="134">
        <f t="shared" si="35"/>
        <v>1.005623741</v>
      </c>
      <c r="N114" s="134">
        <f t="shared" ca="1" si="36"/>
        <v>1.0228402000000001</v>
      </c>
      <c r="O114" s="133">
        <f t="shared" si="49"/>
        <v>0</v>
      </c>
      <c r="P114" s="130">
        <f t="shared" ca="1" si="37"/>
        <v>22.840199999999999</v>
      </c>
      <c r="Q114" s="128">
        <f t="shared" si="45"/>
        <v>0</v>
      </c>
      <c r="R114" s="135" t="str">
        <f t="shared" si="46"/>
        <v>J=</v>
      </c>
      <c r="S114" s="131">
        <f t="shared" si="47"/>
        <v>43304</v>
      </c>
      <c r="T114" s="136" t="str">
        <f t="shared" si="38"/>
        <v>-</v>
      </c>
      <c r="U114" s="4"/>
      <c r="V114" s="112">
        <v>40849</v>
      </c>
      <c r="W114" s="113" t="s">
        <v>63</v>
      </c>
      <c r="X114" s="9"/>
      <c r="Y114" s="1"/>
      <c r="Z114" s="8"/>
      <c r="AA114" s="8"/>
      <c r="AB114" s="8"/>
      <c r="AC114" s="8"/>
      <c r="AD114" s="3"/>
      <c r="AE114" s="4"/>
      <c r="AF114" s="5"/>
      <c r="AG114" s="9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</row>
    <row r="115" spans="1:198" x14ac:dyDescent="0.15">
      <c r="A115" s="126">
        <f t="shared" si="39"/>
        <v>43242</v>
      </c>
      <c r="B115" s="127">
        <f t="shared" ca="1" si="48"/>
        <v>1023.176024</v>
      </c>
      <c r="C115" s="128">
        <f t="shared" si="40"/>
        <v>1000</v>
      </c>
      <c r="D115" s="129">
        <f ca="1">IF(A115&lt;$B$1,VLOOKUP(A115,[1]DI!$A$4:$B$15000,2),0)</f>
        <v>6.3899999999999998E-2</v>
      </c>
      <c r="E115" s="130">
        <f t="shared" ca="1" si="33"/>
        <v>1.0002458299999999</v>
      </c>
      <c r="F115" s="130">
        <f ca="1">(TRUNC(PRODUCT($E$12:$E114),16))</f>
        <v>1.0173702177460899</v>
      </c>
      <c r="G115" s="130">
        <f t="shared" si="50"/>
        <v>1</v>
      </c>
      <c r="H115" s="130">
        <f t="shared" ca="1" si="34"/>
        <v>1.0173702200000001</v>
      </c>
      <c r="I115" s="129">
        <f t="shared" si="41"/>
        <v>2.1000000000000001E-2</v>
      </c>
      <c r="J115" s="131">
        <f t="shared" si="42"/>
        <v>43139</v>
      </c>
      <c r="K115" s="132">
        <f t="shared" si="43"/>
        <v>69</v>
      </c>
      <c r="L115" s="133">
        <f t="shared" si="44"/>
        <v>69</v>
      </c>
      <c r="M115" s="134">
        <f t="shared" si="35"/>
        <v>1.005706679</v>
      </c>
      <c r="N115" s="134">
        <f t="shared" ca="1" si="36"/>
        <v>1.0231760249999999</v>
      </c>
      <c r="O115" s="133">
        <f t="shared" si="49"/>
        <v>0</v>
      </c>
      <c r="P115" s="130">
        <f t="shared" ca="1" si="37"/>
        <v>23.176024000000002</v>
      </c>
      <c r="Q115" s="128">
        <f t="shared" si="45"/>
        <v>0</v>
      </c>
      <c r="R115" s="135" t="str">
        <f t="shared" si="46"/>
        <v>J=</v>
      </c>
      <c r="S115" s="131">
        <f t="shared" si="47"/>
        <v>43304</v>
      </c>
      <c r="T115" s="136" t="str">
        <f t="shared" si="38"/>
        <v>-</v>
      </c>
      <c r="U115" s="4"/>
      <c r="V115" s="112">
        <v>40862</v>
      </c>
      <c r="W115" s="113" t="s">
        <v>77</v>
      </c>
      <c r="X115" s="9"/>
      <c r="Y115" s="1"/>
      <c r="Z115" s="8"/>
      <c r="AA115" s="8"/>
      <c r="AB115" s="8"/>
      <c r="AC115" s="8"/>
      <c r="AD115" s="3"/>
      <c r="AE115" s="4"/>
      <c r="AF115" s="5"/>
      <c r="AG115" s="9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</row>
    <row r="116" spans="1:198" x14ac:dyDescent="0.15">
      <c r="A116" s="126">
        <f t="shared" si="39"/>
        <v>43243</v>
      </c>
      <c r="B116" s="127">
        <f t="shared" ca="1" si="48"/>
        <v>1023.511958</v>
      </c>
      <c r="C116" s="128">
        <f t="shared" si="40"/>
        <v>1000</v>
      </c>
      <c r="D116" s="129">
        <f ca="1">IF(A116&lt;$B$1,VLOOKUP(A116,[1]DI!$A$4:$B$15000,2),0)</f>
        <v>6.3899999999999998E-2</v>
      </c>
      <c r="E116" s="130">
        <f t="shared" ca="1" si="33"/>
        <v>1.0002458299999999</v>
      </c>
      <c r="F116" s="130">
        <f ca="1">(TRUNC(PRODUCT($E$12:$E115),16))</f>
        <v>1.01762031786672</v>
      </c>
      <c r="G116" s="130">
        <f t="shared" si="50"/>
        <v>1</v>
      </c>
      <c r="H116" s="130">
        <f t="shared" ca="1" si="34"/>
        <v>1.01762032</v>
      </c>
      <c r="I116" s="129">
        <f t="shared" si="41"/>
        <v>2.1000000000000001E-2</v>
      </c>
      <c r="J116" s="131">
        <f t="shared" si="42"/>
        <v>43139</v>
      </c>
      <c r="K116" s="132">
        <f t="shared" si="43"/>
        <v>70</v>
      </c>
      <c r="L116" s="133">
        <f t="shared" si="44"/>
        <v>70</v>
      </c>
      <c r="M116" s="134">
        <f t="shared" si="35"/>
        <v>1.0057896230000001</v>
      </c>
      <c r="N116" s="134">
        <f t="shared" ca="1" si="36"/>
        <v>1.0235119580000001</v>
      </c>
      <c r="O116" s="133">
        <f t="shared" si="49"/>
        <v>0</v>
      </c>
      <c r="P116" s="130">
        <f t="shared" ca="1" si="37"/>
        <v>23.511958</v>
      </c>
      <c r="Q116" s="128">
        <f t="shared" si="45"/>
        <v>0</v>
      </c>
      <c r="R116" s="135" t="str">
        <f t="shared" si="46"/>
        <v>J=</v>
      </c>
      <c r="S116" s="131">
        <f t="shared" si="47"/>
        <v>43304</v>
      </c>
      <c r="T116" s="136" t="str">
        <f t="shared" si="38"/>
        <v>-</v>
      </c>
      <c r="U116" s="4"/>
      <c r="V116" s="112">
        <v>40959</v>
      </c>
      <c r="W116" s="113" t="s">
        <v>65</v>
      </c>
      <c r="X116" s="9"/>
      <c r="Y116" s="1"/>
      <c r="Z116" s="8"/>
      <c r="AA116" s="8"/>
      <c r="AB116" s="8"/>
      <c r="AC116" s="8"/>
      <c r="AD116" s="3"/>
      <c r="AE116" s="4"/>
      <c r="AF116" s="5"/>
      <c r="AG116" s="9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</row>
    <row r="117" spans="1:198" x14ac:dyDescent="0.15">
      <c r="A117" s="126">
        <f t="shared" si="39"/>
        <v>43244</v>
      </c>
      <c r="B117" s="127">
        <f t="shared" ca="1" si="48"/>
        <v>1023.848</v>
      </c>
      <c r="C117" s="128">
        <f t="shared" si="40"/>
        <v>1000</v>
      </c>
      <c r="D117" s="129">
        <f ca="1">IF(A117&lt;$B$1,VLOOKUP(A117,[1]DI!$A$4:$B$15000,2),0)</f>
        <v>6.3899999999999998E-2</v>
      </c>
      <c r="E117" s="130">
        <f t="shared" ca="1" si="33"/>
        <v>1.0002458299999999</v>
      </c>
      <c r="F117" s="130">
        <f ca="1">(TRUNC(PRODUCT($E$12:$E116),16))</f>
        <v>1.01787047946946</v>
      </c>
      <c r="G117" s="130">
        <f t="shared" si="50"/>
        <v>1</v>
      </c>
      <c r="H117" s="130">
        <f t="shared" ca="1" si="34"/>
        <v>1.01787048</v>
      </c>
      <c r="I117" s="129">
        <f t="shared" si="41"/>
        <v>2.1000000000000001E-2</v>
      </c>
      <c r="J117" s="131">
        <f t="shared" si="42"/>
        <v>43139</v>
      </c>
      <c r="K117" s="132">
        <f t="shared" si="43"/>
        <v>71</v>
      </c>
      <c r="L117" s="133">
        <f t="shared" si="44"/>
        <v>71</v>
      </c>
      <c r="M117" s="134">
        <f t="shared" si="35"/>
        <v>1.0058725740000001</v>
      </c>
      <c r="N117" s="134">
        <f t="shared" ca="1" si="36"/>
        <v>1.0238480000000001</v>
      </c>
      <c r="O117" s="133">
        <f t="shared" si="49"/>
        <v>0</v>
      </c>
      <c r="P117" s="130">
        <f t="shared" ca="1" si="37"/>
        <v>23.847999999999999</v>
      </c>
      <c r="Q117" s="128">
        <f t="shared" si="45"/>
        <v>0</v>
      </c>
      <c r="R117" s="135" t="str">
        <f t="shared" si="46"/>
        <v>J=</v>
      </c>
      <c r="S117" s="131">
        <f t="shared" si="47"/>
        <v>43304</v>
      </c>
      <c r="T117" s="136" t="str">
        <f t="shared" si="38"/>
        <v>-</v>
      </c>
      <c r="U117" s="4"/>
      <c r="V117" s="112">
        <v>40960</v>
      </c>
      <c r="W117" s="113" t="s">
        <v>65</v>
      </c>
      <c r="X117" s="9"/>
      <c r="Y117" s="1"/>
      <c r="Z117" s="8"/>
      <c r="AA117" s="8"/>
      <c r="AB117" s="8"/>
      <c r="AC117" s="8"/>
      <c r="AD117" s="3"/>
      <c r="AE117" s="4"/>
      <c r="AF117" s="5"/>
      <c r="AG117" s="9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</row>
    <row r="118" spans="1:198" x14ac:dyDescent="0.15">
      <c r="A118" s="126">
        <f t="shared" si="39"/>
        <v>43245</v>
      </c>
      <c r="B118" s="127">
        <f t="shared" ca="1" si="48"/>
        <v>1024.18415</v>
      </c>
      <c r="C118" s="128">
        <f t="shared" si="40"/>
        <v>1000</v>
      </c>
      <c r="D118" s="129">
        <f ca="1">IF(A118&lt;$B$1,VLOOKUP(A118,[1]DI!$A$4:$B$15000,2),0)</f>
        <v>6.3899999999999998E-2</v>
      </c>
      <c r="E118" s="130">
        <f t="shared" ca="1" si="33"/>
        <v>1.0002458299999999</v>
      </c>
      <c r="F118" s="130">
        <f ca="1">(TRUNC(PRODUCT($E$12:$E117),16))</f>
        <v>1.0181207025694301</v>
      </c>
      <c r="G118" s="130">
        <f t="shared" si="50"/>
        <v>1</v>
      </c>
      <c r="H118" s="130">
        <f t="shared" ca="1" si="34"/>
        <v>1.0181207000000001</v>
      </c>
      <c r="I118" s="129">
        <f t="shared" si="41"/>
        <v>2.1000000000000001E-2</v>
      </c>
      <c r="J118" s="131">
        <f t="shared" si="42"/>
        <v>43139</v>
      </c>
      <c r="K118" s="132">
        <f t="shared" si="43"/>
        <v>72</v>
      </c>
      <c r="L118" s="133">
        <f t="shared" si="44"/>
        <v>72</v>
      </c>
      <c r="M118" s="134">
        <f t="shared" si="35"/>
        <v>1.005955532</v>
      </c>
      <c r="N118" s="134">
        <f t="shared" ca="1" si="36"/>
        <v>1.02418415</v>
      </c>
      <c r="O118" s="133">
        <f t="shared" si="49"/>
        <v>0</v>
      </c>
      <c r="P118" s="130">
        <f t="shared" ca="1" si="37"/>
        <v>24.184149999999999</v>
      </c>
      <c r="Q118" s="128">
        <f t="shared" si="45"/>
        <v>0</v>
      </c>
      <c r="R118" s="135" t="str">
        <f t="shared" si="46"/>
        <v>J=</v>
      </c>
      <c r="S118" s="131">
        <f t="shared" si="47"/>
        <v>43304</v>
      </c>
      <c r="T118" s="136" t="str">
        <f t="shared" si="38"/>
        <v>-</v>
      </c>
      <c r="U118" s="4"/>
      <c r="V118" s="112">
        <v>41005</v>
      </c>
      <c r="W118" s="113" t="s">
        <v>66</v>
      </c>
      <c r="X118" s="9"/>
      <c r="Y118" s="1"/>
      <c r="Z118" s="8"/>
      <c r="AA118" s="8"/>
      <c r="AB118" s="8"/>
      <c r="AC118" s="8"/>
      <c r="AD118" s="3"/>
      <c r="AE118" s="4"/>
      <c r="AF118" s="5"/>
      <c r="AG118" s="9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</row>
    <row r="119" spans="1:198" x14ac:dyDescent="0.15">
      <c r="A119" s="126">
        <f t="shared" si="39"/>
        <v>43246</v>
      </c>
      <c r="B119" s="127">
        <f t="shared" ca="1" si="48"/>
        <v>1024.5204200000001</v>
      </c>
      <c r="C119" s="128">
        <f t="shared" si="40"/>
        <v>1000</v>
      </c>
      <c r="D119" s="129">
        <f ca="1">IF(A119&lt;$B$1,VLOOKUP(A119,[1]DI!$A$4:$B$15000,2),0)</f>
        <v>0</v>
      </c>
      <c r="E119" s="130">
        <f t="shared" ca="1" si="33"/>
        <v>1</v>
      </c>
      <c r="F119" s="130">
        <f ca="1">(TRUNC(PRODUCT($E$12:$E118),16))</f>
        <v>1.0183709871817399</v>
      </c>
      <c r="G119" s="130">
        <f t="shared" si="50"/>
        <v>1</v>
      </c>
      <c r="H119" s="130">
        <f t="shared" ca="1" si="34"/>
        <v>1.01837099</v>
      </c>
      <c r="I119" s="129">
        <f t="shared" si="41"/>
        <v>2.1000000000000001E-2</v>
      </c>
      <c r="J119" s="131">
        <f t="shared" si="42"/>
        <v>43139</v>
      </c>
      <c r="K119" s="132">
        <f t="shared" si="43"/>
        <v>72</v>
      </c>
      <c r="L119" s="133">
        <f t="shared" si="44"/>
        <v>73</v>
      </c>
      <c r="M119" s="134">
        <f t="shared" si="35"/>
        <v>1.006038497</v>
      </c>
      <c r="N119" s="134">
        <f t="shared" ca="1" si="36"/>
        <v>1.02452042</v>
      </c>
      <c r="O119" s="133">
        <f t="shared" si="49"/>
        <v>0</v>
      </c>
      <c r="P119" s="130">
        <f t="shared" ca="1" si="37"/>
        <v>24.520420000000001</v>
      </c>
      <c r="Q119" s="128">
        <f t="shared" si="45"/>
        <v>0</v>
      </c>
      <c r="R119" s="135" t="str">
        <f t="shared" si="46"/>
        <v>J=</v>
      </c>
      <c r="S119" s="131">
        <f t="shared" si="47"/>
        <v>43304</v>
      </c>
      <c r="T119" s="136" t="str">
        <f t="shared" si="38"/>
        <v>-</v>
      </c>
      <c r="U119" s="4"/>
      <c r="V119" s="112">
        <v>41030</v>
      </c>
      <c r="W119" s="113" t="s">
        <v>68</v>
      </c>
      <c r="X119" s="9"/>
      <c r="Y119" s="1"/>
      <c r="Z119" s="8"/>
      <c r="AA119" s="8"/>
      <c r="AB119" s="8"/>
      <c r="AC119" s="8"/>
      <c r="AD119" s="3"/>
      <c r="AE119" s="4"/>
      <c r="AF119" s="5"/>
      <c r="AG119" s="9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</row>
    <row r="120" spans="1:198" x14ac:dyDescent="0.15">
      <c r="A120" s="126">
        <f t="shared" si="39"/>
        <v>43247</v>
      </c>
      <c r="B120" s="127">
        <f t="shared" ca="1" si="48"/>
        <v>1024.5204200000001</v>
      </c>
      <c r="C120" s="128">
        <f t="shared" si="40"/>
        <v>1000</v>
      </c>
      <c r="D120" s="129">
        <f ca="1">IF(A120&lt;$B$1,VLOOKUP(A120,[1]DI!$A$4:$B$15000,2),0)</f>
        <v>0</v>
      </c>
      <c r="E120" s="130">
        <f t="shared" ca="1" si="33"/>
        <v>1</v>
      </c>
      <c r="F120" s="130">
        <f ca="1">(TRUNC(PRODUCT($E$12:$E119),16))</f>
        <v>1.0183709871817399</v>
      </c>
      <c r="G120" s="130">
        <f t="shared" si="50"/>
        <v>1</v>
      </c>
      <c r="H120" s="130">
        <f t="shared" ca="1" si="34"/>
        <v>1.01837099</v>
      </c>
      <c r="I120" s="129">
        <f t="shared" si="41"/>
        <v>2.1000000000000001E-2</v>
      </c>
      <c r="J120" s="131">
        <f t="shared" si="42"/>
        <v>43139</v>
      </c>
      <c r="K120" s="132">
        <f t="shared" si="43"/>
        <v>72</v>
      </c>
      <c r="L120" s="133">
        <f t="shared" si="44"/>
        <v>73</v>
      </c>
      <c r="M120" s="134">
        <f t="shared" si="35"/>
        <v>1.006038497</v>
      </c>
      <c r="N120" s="134">
        <f t="shared" ca="1" si="36"/>
        <v>1.02452042</v>
      </c>
      <c r="O120" s="133">
        <f t="shared" si="49"/>
        <v>0</v>
      </c>
      <c r="P120" s="130">
        <f t="shared" ca="1" si="37"/>
        <v>24.520420000000001</v>
      </c>
      <c r="Q120" s="128">
        <f t="shared" si="45"/>
        <v>0</v>
      </c>
      <c r="R120" s="135" t="str">
        <f t="shared" si="46"/>
        <v>J=</v>
      </c>
      <c r="S120" s="131">
        <f t="shared" si="47"/>
        <v>43304</v>
      </c>
      <c r="T120" s="136" t="str">
        <f t="shared" si="38"/>
        <v>-</v>
      </c>
      <c r="U120" s="4"/>
      <c r="V120" s="112">
        <v>41067</v>
      </c>
      <c r="W120" s="113" t="s">
        <v>69</v>
      </c>
      <c r="X120" s="9"/>
      <c r="Y120" s="1"/>
      <c r="Z120" s="8"/>
      <c r="AA120" s="8"/>
      <c r="AB120" s="8"/>
      <c r="AC120" s="8"/>
      <c r="AD120" s="3"/>
      <c r="AE120" s="4"/>
      <c r="AF120" s="5"/>
      <c r="AG120" s="9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x14ac:dyDescent="0.15">
      <c r="A121" s="126">
        <f t="shared" si="39"/>
        <v>43248</v>
      </c>
      <c r="B121" s="127">
        <f t="shared" ca="1" si="48"/>
        <v>1024.5204200000001</v>
      </c>
      <c r="C121" s="128">
        <f t="shared" si="40"/>
        <v>1000</v>
      </c>
      <c r="D121" s="129">
        <f ca="1">IF(A121&lt;$B$1,VLOOKUP(A121,[1]DI!$A$4:$B$15000,2),0)</f>
        <v>6.3899999999999998E-2</v>
      </c>
      <c r="E121" s="130">
        <f t="shared" ca="1" si="33"/>
        <v>1.0002458299999999</v>
      </c>
      <c r="F121" s="130">
        <f ca="1">(TRUNC(PRODUCT($E$12:$E120),16))</f>
        <v>1.0183709871817399</v>
      </c>
      <c r="G121" s="130">
        <f t="shared" si="50"/>
        <v>1</v>
      </c>
      <c r="H121" s="130">
        <f t="shared" ca="1" si="34"/>
        <v>1.01837099</v>
      </c>
      <c r="I121" s="129">
        <f t="shared" si="41"/>
        <v>2.1000000000000001E-2</v>
      </c>
      <c r="J121" s="131">
        <f t="shared" si="42"/>
        <v>43139</v>
      </c>
      <c r="K121" s="132">
        <f t="shared" si="43"/>
        <v>73</v>
      </c>
      <c r="L121" s="133">
        <f t="shared" si="44"/>
        <v>73</v>
      </c>
      <c r="M121" s="134">
        <f t="shared" si="35"/>
        <v>1.006038497</v>
      </c>
      <c r="N121" s="134">
        <f t="shared" ca="1" si="36"/>
        <v>1.02452042</v>
      </c>
      <c r="O121" s="133">
        <f t="shared" si="49"/>
        <v>0</v>
      </c>
      <c r="P121" s="130">
        <f t="shared" ca="1" si="37"/>
        <v>24.520420000000001</v>
      </c>
      <c r="Q121" s="128">
        <f t="shared" si="45"/>
        <v>0</v>
      </c>
      <c r="R121" s="135" t="str">
        <f t="shared" si="46"/>
        <v>J=</v>
      </c>
      <c r="S121" s="131">
        <f t="shared" si="47"/>
        <v>43304</v>
      </c>
      <c r="T121" s="136" t="str">
        <f t="shared" si="38"/>
        <v>-</v>
      </c>
      <c r="U121" s="4"/>
      <c r="V121" s="112">
        <v>41159</v>
      </c>
      <c r="W121" s="113" t="s">
        <v>76</v>
      </c>
      <c r="X121" s="9"/>
      <c r="Y121" s="1"/>
      <c r="Z121" s="8"/>
      <c r="AA121" s="8"/>
      <c r="AB121" s="8"/>
      <c r="AC121" s="8"/>
      <c r="AD121" s="3"/>
      <c r="AE121" s="4"/>
      <c r="AF121" s="5"/>
      <c r="AG121" s="9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x14ac:dyDescent="0.15">
      <c r="A122" s="126">
        <f t="shared" si="39"/>
        <v>43249</v>
      </c>
      <c r="B122" s="127">
        <f t="shared" ca="1" si="48"/>
        <v>1024.8567889999999</v>
      </c>
      <c r="C122" s="128">
        <f t="shared" si="40"/>
        <v>1000</v>
      </c>
      <c r="D122" s="129">
        <f ca="1">IF(A122&lt;$B$1,VLOOKUP(A122,[1]DI!$A$4:$B$15000,2),0)</f>
        <v>6.3899999999999998E-2</v>
      </c>
      <c r="E122" s="130">
        <f t="shared" ca="1" si="33"/>
        <v>1.0002458299999999</v>
      </c>
      <c r="F122" s="130">
        <f ca="1">(TRUNC(PRODUCT($E$12:$E121),16))</f>
        <v>1.0186213333215199</v>
      </c>
      <c r="G122" s="130">
        <f t="shared" si="50"/>
        <v>1</v>
      </c>
      <c r="H122" s="130">
        <f t="shared" ca="1" si="34"/>
        <v>1.01862133</v>
      </c>
      <c r="I122" s="129">
        <f t="shared" si="41"/>
        <v>2.1000000000000001E-2</v>
      </c>
      <c r="J122" s="131">
        <f t="shared" si="42"/>
        <v>43139</v>
      </c>
      <c r="K122" s="132">
        <f t="shared" si="43"/>
        <v>74</v>
      </c>
      <c r="L122" s="133">
        <f t="shared" si="44"/>
        <v>74</v>
      </c>
      <c r="M122" s="134">
        <f t="shared" si="35"/>
        <v>1.006121469</v>
      </c>
      <c r="N122" s="134">
        <f t="shared" ca="1" si="36"/>
        <v>1.024856789</v>
      </c>
      <c r="O122" s="133">
        <f t="shared" si="49"/>
        <v>0</v>
      </c>
      <c r="P122" s="130">
        <f t="shared" ca="1" si="37"/>
        <v>24.856788999999999</v>
      </c>
      <c r="Q122" s="128">
        <f t="shared" si="45"/>
        <v>0</v>
      </c>
      <c r="R122" s="135" t="str">
        <f t="shared" si="46"/>
        <v>J=</v>
      </c>
      <c r="S122" s="131">
        <f t="shared" si="47"/>
        <v>43304</v>
      </c>
      <c r="T122" s="136" t="str">
        <f t="shared" si="38"/>
        <v>-</v>
      </c>
      <c r="U122" s="4"/>
      <c r="V122" s="112">
        <v>41194</v>
      </c>
      <c r="W122" s="113" t="s">
        <v>78</v>
      </c>
      <c r="X122" s="9"/>
      <c r="Y122" s="1"/>
      <c r="Z122" s="8"/>
      <c r="AA122" s="8"/>
      <c r="AB122" s="8"/>
      <c r="AC122" s="8"/>
      <c r="AD122" s="3"/>
      <c r="AE122" s="4"/>
      <c r="AF122" s="5"/>
      <c r="AG122" s="9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</row>
    <row r="123" spans="1:198" x14ac:dyDescent="0.15">
      <c r="A123" s="126">
        <f t="shared" si="39"/>
        <v>43250</v>
      </c>
      <c r="B123" s="127">
        <f t="shared" ca="1" si="48"/>
        <v>1025.1932770000001</v>
      </c>
      <c r="C123" s="128">
        <f t="shared" si="40"/>
        <v>1000</v>
      </c>
      <c r="D123" s="129">
        <f ca="1">IF(A123&lt;$B$1,VLOOKUP(A123,[1]DI!$A$4:$B$15000,2),0)</f>
        <v>6.3899999999999998E-2</v>
      </c>
      <c r="E123" s="130">
        <f t="shared" ca="1" si="33"/>
        <v>1.0002458299999999</v>
      </c>
      <c r="F123" s="130">
        <f ca="1">(TRUNC(PRODUCT($E$12:$E122),16))</f>
        <v>1.0188717410038901</v>
      </c>
      <c r="G123" s="130">
        <f t="shared" si="50"/>
        <v>1</v>
      </c>
      <c r="H123" s="130">
        <f t="shared" ca="1" si="34"/>
        <v>1.01887174</v>
      </c>
      <c r="I123" s="129">
        <f t="shared" si="41"/>
        <v>2.1000000000000001E-2</v>
      </c>
      <c r="J123" s="131">
        <f t="shared" si="42"/>
        <v>43139</v>
      </c>
      <c r="K123" s="132">
        <f t="shared" si="43"/>
        <v>75</v>
      </c>
      <c r="L123" s="133">
        <f t="shared" si="44"/>
        <v>75</v>
      </c>
      <c r="M123" s="134">
        <f t="shared" si="35"/>
        <v>1.0062044480000001</v>
      </c>
      <c r="N123" s="134">
        <f t="shared" ca="1" si="36"/>
        <v>1.0251932770000001</v>
      </c>
      <c r="O123" s="133">
        <f t="shared" si="49"/>
        <v>0</v>
      </c>
      <c r="P123" s="130">
        <f t="shared" ca="1" si="37"/>
        <v>25.193276999999998</v>
      </c>
      <c r="Q123" s="128">
        <f t="shared" si="45"/>
        <v>0</v>
      </c>
      <c r="R123" s="135" t="str">
        <f t="shared" si="46"/>
        <v>J=</v>
      </c>
      <c r="S123" s="131">
        <f t="shared" si="47"/>
        <v>43304</v>
      </c>
      <c r="T123" s="136" t="str">
        <f t="shared" si="38"/>
        <v>-</v>
      </c>
      <c r="U123" s="4"/>
      <c r="V123" s="112">
        <v>41215</v>
      </c>
      <c r="W123" s="113" t="s">
        <v>63</v>
      </c>
      <c r="X123" s="9"/>
      <c r="Y123" s="1"/>
      <c r="Z123" s="8"/>
      <c r="AA123" s="8"/>
      <c r="AB123" s="8"/>
      <c r="AC123" s="8"/>
      <c r="AD123" s="3"/>
      <c r="AE123" s="4"/>
      <c r="AF123" s="5"/>
      <c r="AG123" s="9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x14ac:dyDescent="0.15">
      <c r="A124" s="126">
        <f t="shared" si="39"/>
        <v>43251</v>
      </c>
      <c r="B124" s="127">
        <f t="shared" ca="1" si="48"/>
        <v>1025.529873</v>
      </c>
      <c r="C124" s="128">
        <f t="shared" si="40"/>
        <v>1000</v>
      </c>
      <c r="D124" s="129">
        <f ca="1">IF(A124&lt;$B$1,VLOOKUP(A124,[1]DI!$A$4:$B$15000,2),0)</f>
        <v>0</v>
      </c>
      <c r="E124" s="130">
        <f t="shared" ca="1" si="33"/>
        <v>1</v>
      </c>
      <c r="F124" s="130">
        <f ca="1">(TRUNC(PRODUCT($E$12:$E123),16))</f>
        <v>1.0191222102439801</v>
      </c>
      <c r="G124" s="130">
        <f t="shared" si="50"/>
        <v>1</v>
      </c>
      <c r="H124" s="130">
        <f t="shared" ca="1" si="34"/>
        <v>1.0191222099999999</v>
      </c>
      <c r="I124" s="129">
        <f t="shared" si="41"/>
        <v>2.1000000000000001E-2</v>
      </c>
      <c r="J124" s="131">
        <f t="shared" si="42"/>
        <v>43139</v>
      </c>
      <c r="K124" s="132">
        <f t="shared" si="43"/>
        <v>75</v>
      </c>
      <c r="L124" s="133">
        <f t="shared" si="44"/>
        <v>76</v>
      </c>
      <c r="M124" s="134">
        <f t="shared" si="35"/>
        <v>1.006287433</v>
      </c>
      <c r="N124" s="134">
        <f t="shared" ca="1" si="36"/>
        <v>1.025529873</v>
      </c>
      <c r="O124" s="133">
        <f t="shared" si="49"/>
        <v>0</v>
      </c>
      <c r="P124" s="130">
        <f t="shared" ca="1" si="37"/>
        <v>25.529872999999998</v>
      </c>
      <c r="Q124" s="128">
        <f t="shared" si="45"/>
        <v>0</v>
      </c>
      <c r="R124" s="135" t="str">
        <f t="shared" si="46"/>
        <v>J=</v>
      </c>
      <c r="S124" s="131">
        <f t="shared" si="47"/>
        <v>43304</v>
      </c>
      <c r="T124" s="136" t="str">
        <f t="shared" si="38"/>
        <v>-</v>
      </c>
      <c r="U124" s="4"/>
      <c r="V124" s="112">
        <v>41228</v>
      </c>
      <c r="W124" s="113" t="s">
        <v>64</v>
      </c>
      <c r="X124" s="9"/>
      <c r="Y124" s="1"/>
      <c r="Z124" s="8"/>
      <c r="AA124" s="8"/>
      <c r="AB124" s="8"/>
      <c r="AC124" s="8"/>
      <c r="AD124" s="3"/>
      <c r="AE124" s="4"/>
      <c r="AF124" s="5"/>
      <c r="AG124" s="9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x14ac:dyDescent="0.15">
      <c r="A125" s="126">
        <f t="shared" si="39"/>
        <v>43252</v>
      </c>
      <c r="B125" s="127">
        <f t="shared" ca="1" si="48"/>
        <v>1025.529873</v>
      </c>
      <c r="C125" s="128">
        <f t="shared" si="40"/>
        <v>1000</v>
      </c>
      <c r="D125" s="129">
        <f ca="1">IF(A125&lt;$B$1,VLOOKUP(A125,[1]DI!$A$4:$B$15000,2),0)</f>
        <v>6.3899999999999998E-2</v>
      </c>
      <c r="E125" s="130">
        <f t="shared" ca="1" si="33"/>
        <v>1.0002458299999999</v>
      </c>
      <c r="F125" s="130">
        <f ca="1">(TRUNC(PRODUCT($E$12:$E124),16))</f>
        <v>1.0191222102439801</v>
      </c>
      <c r="G125" s="130">
        <f t="shared" si="50"/>
        <v>1</v>
      </c>
      <c r="H125" s="130">
        <f t="shared" ca="1" si="34"/>
        <v>1.0191222099999999</v>
      </c>
      <c r="I125" s="129">
        <f t="shared" si="41"/>
        <v>2.1000000000000001E-2</v>
      </c>
      <c r="J125" s="131">
        <f t="shared" si="42"/>
        <v>43139</v>
      </c>
      <c r="K125" s="132">
        <f t="shared" si="43"/>
        <v>76</v>
      </c>
      <c r="L125" s="133">
        <f t="shared" si="44"/>
        <v>76</v>
      </c>
      <c r="M125" s="134">
        <f t="shared" si="35"/>
        <v>1.006287433</v>
      </c>
      <c r="N125" s="134">
        <f t="shared" ca="1" si="36"/>
        <v>1.025529873</v>
      </c>
      <c r="O125" s="133">
        <f t="shared" si="49"/>
        <v>0</v>
      </c>
      <c r="P125" s="130">
        <f t="shared" ca="1" si="37"/>
        <v>25.529872999999998</v>
      </c>
      <c r="Q125" s="128">
        <f t="shared" si="45"/>
        <v>0</v>
      </c>
      <c r="R125" s="135" t="str">
        <f t="shared" si="46"/>
        <v>J=</v>
      </c>
      <c r="S125" s="131">
        <f t="shared" si="47"/>
        <v>43304</v>
      </c>
      <c r="T125" s="136" t="str">
        <f t="shared" si="38"/>
        <v>-</v>
      </c>
      <c r="U125" s="4"/>
      <c r="V125" s="112">
        <v>41268</v>
      </c>
      <c r="W125" s="113" t="s">
        <v>70</v>
      </c>
      <c r="X125" s="9"/>
      <c r="Y125" s="1"/>
      <c r="Z125" s="8"/>
      <c r="AA125" s="8"/>
      <c r="AB125" s="8"/>
      <c r="AC125" s="8"/>
      <c r="AD125" s="3"/>
      <c r="AE125" s="4"/>
      <c r="AF125" s="5"/>
      <c r="AG125" s="9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x14ac:dyDescent="0.15">
      <c r="A126" s="126">
        <f t="shared" si="39"/>
        <v>43253</v>
      </c>
      <c r="B126" s="127">
        <f t="shared" ca="1" si="48"/>
        <v>1025.8665779999999</v>
      </c>
      <c r="C126" s="128">
        <f t="shared" si="40"/>
        <v>1000</v>
      </c>
      <c r="D126" s="129">
        <f ca="1">IF(A126&lt;$B$1,VLOOKUP(A126,[1]DI!$A$4:$B$15000,2),0)</f>
        <v>0</v>
      </c>
      <c r="E126" s="130">
        <f t="shared" ca="1" si="33"/>
        <v>1</v>
      </c>
      <c r="F126" s="130">
        <f ca="1">(TRUNC(PRODUCT($E$12:$E125),16))</f>
        <v>1.01937274105692</v>
      </c>
      <c r="G126" s="130">
        <f t="shared" si="50"/>
        <v>1</v>
      </c>
      <c r="H126" s="130">
        <f t="shared" ca="1" si="34"/>
        <v>1.0193727400000001</v>
      </c>
      <c r="I126" s="129">
        <f t="shared" si="41"/>
        <v>2.1000000000000001E-2</v>
      </c>
      <c r="J126" s="131">
        <f t="shared" si="42"/>
        <v>43139</v>
      </c>
      <c r="K126" s="132">
        <f t="shared" si="43"/>
        <v>76</v>
      </c>
      <c r="L126" s="133">
        <f t="shared" si="44"/>
        <v>77</v>
      </c>
      <c r="M126" s="134">
        <f t="shared" si="35"/>
        <v>1.0063704259999999</v>
      </c>
      <c r="N126" s="134">
        <f t="shared" ca="1" si="36"/>
        <v>1.0258665789999999</v>
      </c>
      <c r="O126" s="133">
        <f t="shared" si="49"/>
        <v>0</v>
      </c>
      <c r="P126" s="130">
        <f t="shared" ca="1" si="37"/>
        <v>25.866578000000001</v>
      </c>
      <c r="Q126" s="128">
        <f t="shared" si="45"/>
        <v>0</v>
      </c>
      <c r="R126" s="135" t="str">
        <f t="shared" si="46"/>
        <v>J=</v>
      </c>
      <c r="S126" s="131">
        <f t="shared" si="47"/>
        <v>43304</v>
      </c>
      <c r="T126" s="136" t="str">
        <f t="shared" si="38"/>
        <v>-</v>
      </c>
      <c r="U126" s="4"/>
      <c r="V126" s="112">
        <v>41275</v>
      </c>
      <c r="W126" s="113" t="s">
        <v>71</v>
      </c>
      <c r="X126" s="9"/>
      <c r="Y126" s="1"/>
      <c r="Z126" s="8"/>
      <c r="AA126" s="8"/>
      <c r="AB126" s="8"/>
      <c r="AC126" s="8"/>
      <c r="AD126" s="3"/>
      <c r="AE126" s="4"/>
      <c r="AF126" s="5"/>
      <c r="AG126" s="9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x14ac:dyDescent="0.15">
      <c r="A127" s="126">
        <f t="shared" si="39"/>
        <v>43254</v>
      </c>
      <c r="B127" s="127">
        <f t="shared" ca="1" si="48"/>
        <v>1025.8665779999999</v>
      </c>
      <c r="C127" s="128">
        <f t="shared" si="40"/>
        <v>1000</v>
      </c>
      <c r="D127" s="129">
        <f ca="1">IF(A127&lt;$B$1,VLOOKUP(A127,[1]DI!$A$4:$B$15000,2),0)</f>
        <v>0</v>
      </c>
      <c r="E127" s="130">
        <f t="shared" ca="1" si="33"/>
        <v>1</v>
      </c>
      <c r="F127" s="130">
        <f ca="1">(TRUNC(PRODUCT($E$12:$E126),16))</f>
        <v>1.01937274105692</v>
      </c>
      <c r="G127" s="130">
        <f t="shared" si="50"/>
        <v>1</v>
      </c>
      <c r="H127" s="130">
        <f t="shared" ca="1" si="34"/>
        <v>1.0193727400000001</v>
      </c>
      <c r="I127" s="129">
        <f t="shared" si="41"/>
        <v>2.1000000000000001E-2</v>
      </c>
      <c r="J127" s="131">
        <f t="shared" si="42"/>
        <v>43139</v>
      </c>
      <c r="K127" s="132">
        <f t="shared" si="43"/>
        <v>76</v>
      </c>
      <c r="L127" s="133">
        <f t="shared" si="44"/>
        <v>77</v>
      </c>
      <c r="M127" s="134">
        <f t="shared" si="35"/>
        <v>1.0063704259999999</v>
      </c>
      <c r="N127" s="134">
        <f t="shared" ca="1" si="36"/>
        <v>1.0258665789999999</v>
      </c>
      <c r="O127" s="133">
        <f t="shared" si="49"/>
        <v>0</v>
      </c>
      <c r="P127" s="130">
        <f t="shared" ca="1" si="37"/>
        <v>25.866578000000001</v>
      </c>
      <c r="Q127" s="128">
        <f t="shared" si="45"/>
        <v>0</v>
      </c>
      <c r="R127" s="135" t="str">
        <f t="shared" si="46"/>
        <v>J=</v>
      </c>
      <c r="S127" s="131">
        <f t="shared" si="47"/>
        <v>43304</v>
      </c>
      <c r="T127" s="136" t="str">
        <f t="shared" si="38"/>
        <v>-</v>
      </c>
      <c r="U127" s="4"/>
      <c r="V127" s="112">
        <v>41316</v>
      </c>
      <c r="W127" s="113" t="s">
        <v>65</v>
      </c>
      <c r="X127" s="9"/>
      <c r="Y127" s="1"/>
      <c r="Z127" s="8"/>
      <c r="AA127" s="8"/>
      <c r="AB127" s="8"/>
      <c r="AC127" s="8"/>
      <c r="AD127" s="3"/>
      <c r="AE127" s="4"/>
      <c r="AF127" s="5"/>
      <c r="AG127" s="9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x14ac:dyDescent="0.15">
      <c r="A128" s="126">
        <f t="shared" si="39"/>
        <v>43255</v>
      </c>
      <c r="B128" s="127">
        <f t="shared" ca="1" si="48"/>
        <v>1025.8665779999999</v>
      </c>
      <c r="C128" s="128">
        <f t="shared" si="40"/>
        <v>1000</v>
      </c>
      <c r="D128" s="129">
        <f ca="1">IF(A128&lt;$B$1,VLOOKUP(A128,[1]DI!$A$4:$B$15000,2),0)</f>
        <v>6.3899999999999998E-2</v>
      </c>
      <c r="E128" s="130">
        <f t="shared" ca="1" si="33"/>
        <v>1.0002458299999999</v>
      </c>
      <c r="F128" s="130">
        <f ca="1">(TRUNC(PRODUCT($E$12:$E127),16))</f>
        <v>1.01937274105692</v>
      </c>
      <c r="G128" s="130">
        <f t="shared" si="50"/>
        <v>1</v>
      </c>
      <c r="H128" s="130">
        <f t="shared" ca="1" si="34"/>
        <v>1.0193727400000001</v>
      </c>
      <c r="I128" s="129">
        <f t="shared" si="41"/>
        <v>2.1000000000000001E-2</v>
      </c>
      <c r="J128" s="131">
        <f t="shared" si="42"/>
        <v>43139</v>
      </c>
      <c r="K128" s="132">
        <f t="shared" si="43"/>
        <v>77</v>
      </c>
      <c r="L128" s="133">
        <f t="shared" si="44"/>
        <v>77</v>
      </c>
      <c r="M128" s="134">
        <f t="shared" si="35"/>
        <v>1.0063704259999999</v>
      </c>
      <c r="N128" s="134">
        <f t="shared" ca="1" si="36"/>
        <v>1.0258665789999999</v>
      </c>
      <c r="O128" s="133">
        <f t="shared" si="49"/>
        <v>0</v>
      </c>
      <c r="P128" s="130">
        <f t="shared" ca="1" si="37"/>
        <v>25.866578000000001</v>
      </c>
      <c r="Q128" s="128">
        <f t="shared" si="45"/>
        <v>0</v>
      </c>
      <c r="R128" s="135" t="str">
        <f t="shared" si="46"/>
        <v>J=</v>
      </c>
      <c r="S128" s="131">
        <f t="shared" si="47"/>
        <v>43304</v>
      </c>
      <c r="T128" s="136" t="str">
        <f t="shared" si="38"/>
        <v>-</v>
      </c>
      <c r="U128" s="4"/>
      <c r="V128" s="112">
        <v>41317</v>
      </c>
      <c r="W128" s="113" t="s">
        <v>65</v>
      </c>
      <c r="X128" s="9"/>
      <c r="Y128" s="1"/>
      <c r="Z128" s="8"/>
      <c r="AA128" s="8"/>
      <c r="AB128" s="8"/>
      <c r="AC128" s="8"/>
      <c r="AD128" s="3"/>
      <c r="AE128" s="4"/>
      <c r="AF128" s="5"/>
      <c r="AG128" s="9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201" x14ac:dyDescent="0.15">
      <c r="A129" s="126">
        <f t="shared" si="39"/>
        <v>43256</v>
      </c>
      <c r="B129" s="127">
        <f t="shared" ca="1" si="48"/>
        <v>1026.203393</v>
      </c>
      <c r="C129" s="128">
        <f t="shared" si="40"/>
        <v>1000</v>
      </c>
      <c r="D129" s="129">
        <f ca="1">IF(A129&lt;$B$1,VLOOKUP(A129,[1]DI!$A$4:$B$15000,2),0)</f>
        <v>6.3899999999999998E-2</v>
      </c>
      <c r="E129" s="130">
        <f t="shared" ca="1" si="33"/>
        <v>1.0002458299999999</v>
      </c>
      <c r="F129" s="130">
        <f ca="1">(TRUNC(PRODUCT($E$12:$E128),16))</f>
        <v>1.0196233334578599</v>
      </c>
      <c r="G129" s="130">
        <f t="shared" si="50"/>
        <v>1</v>
      </c>
      <c r="H129" s="130">
        <f t="shared" ca="1" si="34"/>
        <v>1.0196233299999999</v>
      </c>
      <c r="I129" s="129">
        <f t="shared" si="41"/>
        <v>2.1000000000000001E-2</v>
      </c>
      <c r="J129" s="131">
        <f t="shared" si="42"/>
        <v>43139</v>
      </c>
      <c r="K129" s="132">
        <f t="shared" si="43"/>
        <v>78</v>
      </c>
      <c r="L129" s="133">
        <f t="shared" si="44"/>
        <v>78</v>
      </c>
      <c r="M129" s="134">
        <f t="shared" si="35"/>
        <v>1.0064534249999999</v>
      </c>
      <c r="N129" s="134">
        <f t="shared" ca="1" si="36"/>
        <v>1.0262033930000001</v>
      </c>
      <c r="O129" s="133">
        <f t="shared" si="49"/>
        <v>0</v>
      </c>
      <c r="P129" s="130">
        <f t="shared" ca="1" si="37"/>
        <v>26.203392999999998</v>
      </c>
      <c r="Q129" s="128">
        <f t="shared" si="45"/>
        <v>0</v>
      </c>
      <c r="R129" s="135" t="str">
        <f t="shared" si="46"/>
        <v>J=</v>
      </c>
      <c r="S129" s="131">
        <f t="shared" si="47"/>
        <v>43304</v>
      </c>
      <c r="T129" s="136" t="str">
        <f t="shared" si="38"/>
        <v>-</v>
      </c>
      <c r="U129" s="4"/>
      <c r="V129" s="112">
        <v>41362</v>
      </c>
      <c r="W129" s="113" t="s">
        <v>66</v>
      </c>
      <c r="X129" s="9"/>
      <c r="Y129" s="1"/>
      <c r="Z129" s="8"/>
      <c r="AA129" s="8"/>
      <c r="AB129" s="8"/>
      <c r="AC129" s="8"/>
      <c r="AD129" s="3"/>
      <c r="AE129" s="4"/>
      <c r="AF129" s="5"/>
      <c r="AG129" s="9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201" x14ac:dyDescent="0.15">
      <c r="A130" s="126">
        <f t="shared" si="39"/>
        <v>43257</v>
      </c>
      <c r="B130" s="127">
        <f t="shared" ca="1" si="48"/>
        <v>1026.5403249999999</v>
      </c>
      <c r="C130" s="128">
        <f t="shared" si="40"/>
        <v>1000</v>
      </c>
      <c r="D130" s="129">
        <f ca="1">IF(A130&lt;$B$1,VLOOKUP(A130,[1]DI!$A$4:$B$15000,2),0)</f>
        <v>6.3899999999999998E-2</v>
      </c>
      <c r="E130" s="130">
        <f t="shared" ca="1" si="33"/>
        <v>1.0002458299999999</v>
      </c>
      <c r="F130" s="130">
        <f ca="1">(TRUNC(PRODUCT($E$12:$E129),16))</f>
        <v>1.01987398746192</v>
      </c>
      <c r="G130" s="130">
        <f t="shared" si="50"/>
        <v>1</v>
      </c>
      <c r="H130" s="130">
        <f t="shared" ca="1" si="34"/>
        <v>1.01987399</v>
      </c>
      <c r="I130" s="129">
        <f t="shared" si="41"/>
        <v>2.1000000000000001E-2</v>
      </c>
      <c r="J130" s="131">
        <f t="shared" si="42"/>
        <v>43139</v>
      </c>
      <c r="K130" s="132">
        <f t="shared" si="43"/>
        <v>79</v>
      </c>
      <c r="L130" s="133">
        <f t="shared" si="44"/>
        <v>79</v>
      </c>
      <c r="M130" s="134">
        <f t="shared" si="35"/>
        <v>1.006536431</v>
      </c>
      <c r="N130" s="134">
        <f t="shared" ca="1" si="36"/>
        <v>1.0265403259999999</v>
      </c>
      <c r="O130" s="133">
        <f t="shared" si="49"/>
        <v>0</v>
      </c>
      <c r="P130" s="130">
        <f t="shared" ca="1" si="37"/>
        <v>26.540324999999999</v>
      </c>
      <c r="Q130" s="128">
        <f t="shared" si="45"/>
        <v>0</v>
      </c>
      <c r="R130" s="135" t="str">
        <f t="shared" si="46"/>
        <v>J=</v>
      </c>
      <c r="S130" s="131">
        <f t="shared" si="47"/>
        <v>43304</v>
      </c>
      <c r="T130" s="136" t="str">
        <f t="shared" si="38"/>
        <v>-</v>
      </c>
      <c r="U130" s="4"/>
      <c r="V130" s="112">
        <v>41395</v>
      </c>
      <c r="W130" s="113" t="s">
        <v>68</v>
      </c>
      <c r="X130" s="9"/>
      <c r="Y130" s="1"/>
      <c r="Z130" s="8"/>
      <c r="AA130" s="8"/>
      <c r="AB130" s="8"/>
      <c r="AC130" s="8"/>
      <c r="AD130" s="3"/>
      <c r="AE130" s="4"/>
      <c r="AF130" s="5"/>
      <c r="AG130" s="9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201" x14ac:dyDescent="0.15">
      <c r="A131" s="126">
        <f t="shared" si="39"/>
        <v>43258</v>
      </c>
      <c r="B131" s="127">
        <f t="shared" ca="1" si="48"/>
        <v>1026.8773570000001</v>
      </c>
      <c r="C131" s="128">
        <f t="shared" si="40"/>
        <v>1000</v>
      </c>
      <c r="D131" s="129">
        <f ca="1">IF(A131&lt;$B$1,VLOOKUP(A131,[1]DI!$A$4:$B$15000,2),0)</f>
        <v>6.3899999999999998E-2</v>
      </c>
      <c r="E131" s="130">
        <f t="shared" ca="1" si="33"/>
        <v>1.0002458299999999</v>
      </c>
      <c r="F131" s="130">
        <f ca="1">(TRUNC(PRODUCT($E$12:$E130),16))</f>
        <v>1.02012470308426</v>
      </c>
      <c r="G131" s="130">
        <f t="shared" si="50"/>
        <v>1</v>
      </c>
      <c r="H131" s="130">
        <f t="shared" ca="1" si="34"/>
        <v>1.0201247</v>
      </c>
      <c r="I131" s="129">
        <f t="shared" si="41"/>
        <v>2.1000000000000001E-2</v>
      </c>
      <c r="J131" s="131">
        <f t="shared" si="42"/>
        <v>43139</v>
      </c>
      <c r="K131" s="132">
        <f t="shared" si="43"/>
        <v>80</v>
      </c>
      <c r="L131" s="133">
        <f t="shared" si="44"/>
        <v>80</v>
      </c>
      <c r="M131" s="134">
        <f t="shared" si="35"/>
        <v>1.006619444</v>
      </c>
      <c r="N131" s="134">
        <f t="shared" ca="1" si="36"/>
        <v>1.0268773579999999</v>
      </c>
      <c r="O131" s="133">
        <f t="shared" si="49"/>
        <v>0</v>
      </c>
      <c r="P131" s="130">
        <f t="shared" ca="1" si="37"/>
        <v>26.877357</v>
      </c>
      <c r="Q131" s="128">
        <f t="shared" si="45"/>
        <v>0</v>
      </c>
      <c r="R131" s="135" t="str">
        <f t="shared" si="46"/>
        <v>J=</v>
      </c>
      <c r="S131" s="131">
        <f t="shared" si="47"/>
        <v>43304</v>
      </c>
      <c r="T131" s="136" t="str">
        <f t="shared" si="38"/>
        <v>-</v>
      </c>
      <c r="U131" s="4"/>
      <c r="V131" s="112">
        <v>41424</v>
      </c>
      <c r="W131" s="113" t="s">
        <v>69</v>
      </c>
      <c r="X131" s="9"/>
      <c r="Y131" s="1"/>
      <c r="Z131" s="8"/>
      <c r="AA131" s="8"/>
      <c r="AB131" s="8"/>
      <c r="AC131" s="8"/>
      <c r="AD131" s="3"/>
      <c r="AE131" s="4"/>
      <c r="AF131" s="5"/>
      <c r="AG131" s="9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</row>
    <row r="132" spans="1:201" x14ac:dyDescent="0.15">
      <c r="A132" s="126">
        <f t="shared" si="39"/>
        <v>43259</v>
      </c>
      <c r="B132" s="127">
        <f t="shared" ca="1" si="48"/>
        <v>1027.21451</v>
      </c>
      <c r="C132" s="128">
        <f t="shared" si="40"/>
        <v>1000</v>
      </c>
      <c r="D132" s="129">
        <f ca="1">IF(A132&lt;$B$1,VLOOKUP(A132,[1]DI!$A$4:$B$15000,2),0)</f>
        <v>6.3899999999999998E-2</v>
      </c>
      <c r="E132" s="130">
        <f t="shared" ca="1" si="33"/>
        <v>1.0002458299999999</v>
      </c>
      <c r="F132" s="130">
        <f ca="1">(TRUNC(PRODUCT($E$12:$E131),16))</f>
        <v>1.02037548034002</v>
      </c>
      <c r="G132" s="130">
        <f t="shared" si="50"/>
        <v>1</v>
      </c>
      <c r="H132" s="130">
        <f t="shared" ca="1" si="34"/>
        <v>1.02037548</v>
      </c>
      <c r="I132" s="129">
        <f t="shared" si="41"/>
        <v>2.1000000000000001E-2</v>
      </c>
      <c r="J132" s="131">
        <f t="shared" si="42"/>
        <v>43139</v>
      </c>
      <c r="K132" s="132">
        <f t="shared" si="43"/>
        <v>81</v>
      </c>
      <c r="L132" s="133">
        <f t="shared" si="44"/>
        <v>81</v>
      </c>
      <c r="M132" s="134">
        <f t="shared" si="35"/>
        <v>1.006702464</v>
      </c>
      <c r="N132" s="134">
        <f t="shared" ca="1" si="36"/>
        <v>1.0272145100000001</v>
      </c>
      <c r="O132" s="133">
        <f t="shared" si="49"/>
        <v>0</v>
      </c>
      <c r="P132" s="130">
        <f t="shared" ca="1" si="37"/>
        <v>27.214510000000001</v>
      </c>
      <c r="Q132" s="128">
        <f t="shared" si="45"/>
        <v>0</v>
      </c>
      <c r="R132" s="135" t="str">
        <f t="shared" si="46"/>
        <v>J=</v>
      </c>
      <c r="S132" s="131">
        <f t="shared" si="47"/>
        <v>43304</v>
      </c>
      <c r="T132" s="136" t="str">
        <f t="shared" si="38"/>
        <v>-</v>
      </c>
      <c r="U132" s="4"/>
      <c r="V132" s="112">
        <v>41593</v>
      </c>
      <c r="W132" s="113" t="s">
        <v>64</v>
      </c>
      <c r="X132" s="9"/>
      <c r="Y132" s="1"/>
      <c r="Z132" s="8"/>
      <c r="AA132" s="8"/>
      <c r="AB132" s="8"/>
      <c r="AC132" s="8"/>
      <c r="AD132" s="3"/>
      <c r="AE132" s="4"/>
      <c r="AF132" s="5"/>
      <c r="AG132" s="9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</row>
    <row r="133" spans="1:201" x14ac:dyDescent="0.15">
      <c r="A133" s="126">
        <f t="shared" si="39"/>
        <v>43260</v>
      </c>
      <c r="B133" s="127">
        <f t="shared" ca="1" si="48"/>
        <v>1027.55177</v>
      </c>
      <c r="C133" s="128">
        <f t="shared" si="40"/>
        <v>1000</v>
      </c>
      <c r="D133" s="129">
        <f ca="1">IF(A133&lt;$B$1,VLOOKUP(A133,[1]DI!$A$4:$B$15000,2),0)</f>
        <v>0</v>
      </c>
      <c r="E133" s="130">
        <f t="shared" ca="1" si="33"/>
        <v>1</v>
      </c>
      <c r="F133" s="130">
        <f ca="1">(TRUNC(PRODUCT($E$12:$E132),16))</f>
        <v>1.0206263192443501</v>
      </c>
      <c r="G133" s="130">
        <f t="shared" si="50"/>
        <v>1</v>
      </c>
      <c r="H133" s="130">
        <f t="shared" ca="1" si="34"/>
        <v>1.0206263200000001</v>
      </c>
      <c r="I133" s="129">
        <f t="shared" si="41"/>
        <v>2.1000000000000001E-2</v>
      </c>
      <c r="J133" s="131">
        <f t="shared" si="42"/>
        <v>43139</v>
      </c>
      <c r="K133" s="132">
        <f t="shared" si="43"/>
        <v>81</v>
      </c>
      <c r="L133" s="133">
        <f t="shared" si="44"/>
        <v>82</v>
      </c>
      <c r="M133" s="134">
        <f t="shared" si="35"/>
        <v>1.0067854899999999</v>
      </c>
      <c r="N133" s="134">
        <f t="shared" ca="1" si="36"/>
        <v>1.0275517700000001</v>
      </c>
      <c r="O133" s="133">
        <f t="shared" si="49"/>
        <v>0</v>
      </c>
      <c r="P133" s="130">
        <f t="shared" ca="1" si="37"/>
        <v>27.551770000000001</v>
      </c>
      <c r="Q133" s="128">
        <f t="shared" si="45"/>
        <v>0</v>
      </c>
      <c r="R133" s="135" t="str">
        <f t="shared" si="46"/>
        <v>J=</v>
      </c>
      <c r="S133" s="131">
        <f t="shared" si="47"/>
        <v>43304</v>
      </c>
      <c r="T133" s="136" t="str">
        <f t="shared" si="38"/>
        <v>-</v>
      </c>
      <c r="U133" s="4"/>
      <c r="V133" s="112">
        <v>41633</v>
      </c>
      <c r="W133" s="113" t="s">
        <v>70</v>
      </c>
      <c r="X133" s="9"/>
      <c r="Y133" s="1"/>
      <c r="Z133" s="8"/>
      <c r="AA133" s="8"/>
      <c r="AB133" s="8"/>
      <c r="AC133" s="8"/>
      <c r="AD133" s="1"/>
      <c r="AE133" s="4"/>
      <c r="AF133" s="1"/>
      <c r="AG133" s="9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</row>
    <row r="134" spans="1:201" x14ac:dyDescent="0.15">
      <c r="A134" s="126">
        <f t="shared" si="39"/>
        <v>43261</v>
      </c>
      <c r="B134" s="127">
        <f t="shared" ca="1" si="48"/>
        <v>1027.55177</v>
      </c>
      <c r="C134" s="128">
        <f t="shared" si="40"/>
        <v>1000</v>
      </c>
      <c r="D134" s="129">
        <f ca="1">IF(A134&lt;$B$1,VLOOKUP(A134,[1]DI!$A$4:$B$15000,2),0)</f>
        <v>0</v>
      </c>
      <c r="E134" s="130">
        <f t="shared" ca="1" si="33"/>
        <v>1</v>
      </c>
      <c r="F134" s="130">
        <f ca="1">(TRUNC(PRODUCT($E$12:$E133),16))</f>
        <v>1.0206263192443501</v>
      </c>
      <c r="G134" s="130">
        <f t="shared" si="50"/>
        <v>1</v>
      </c>
      <c r="H134" s="130">
        <f t="shared" ca="1" si="34"/>
        <v>1.0206263200000001</v>
      </c>
      <c r="I134" s="129">
        <f t="shared" si="41"/>
        <v>2.1000000000000001E-2</v>
      </c>
      <c r="J134" s="131">
        <f t="shared" si="42"/>
        <v>43139</v>
      </c>
      <c r="K134" s="132">
        <f t="shared" si="43"/>
        <v>81</v>
      </c>
      <c r="L134" s="133">
        <f t="shared" si="44"/>
        <v>82</v>
      </c>
      <c r="M134" s="134">
        <f t="shared" si="35"/>
        <v>1.0067854899999999</v>
      </c>
      <c r="N134" s="134">
        <f t="shared" ca="1" si="36"/>
        <v>1.0275517700000001</v>
      </c>
      <c r="O134" s="133">
        <f t="shared" si="49"/>
        <v>0</v>
      </c>
      <c r="P134" s="130">
        <f t="shared" ca="1" si="37"/>
        <v>27.551770000000001</v>
      </c>
      <c r="Q134" s="128">
        <f t="shared" si="45"/>
        <v>0</v>
      </c>
      <c r="R134" s="135" t="str">
        <f t="shared" si="46"/>
        <v>J=</v>
      </c>
      <c r="S134" s="131">
        <f t="shared" si="47"/>
        <v>43304</v>
      </c>
      <c r="T134" s="136" t="str">
        <f t="shared" si="38"/>
        <v>-</v>
      </c>
      <c r="U134" s="28"/>
      <c r="V134" s="112">
        <v>41640</v>
      </c>
      <c r="W134" s="113" t="s">
        <v>71</v>
      </c>
      <c r="X134" s="29"/>
      <c r="Y134" s="31"/>
      <c r="Z134" s="111"/>
      <c r="AA134" s="111"/>
      <c r="AB134" s="111"/>
      <c r="AC134" s="111"/>
      <c r="AD134" s="31"/>
      <c r="AE134" s="28"/>
      <c r="AF134" s="31"/>
      <c r="AG134" s="29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</row>
    <row r="135" spans="1:201" x14ac:dyDescent="0.15">
      <c r="A135" s="126">
        <f t="shared" si="39"/>
        <v>43262</v>
      </c>
      <c r="B135" s="127">
        <f t="shared" ca="1" si="48"/>
        <v>1027.55177</v>
      </c>
      <c r="C135" s="128">
        <f t="shared" si="40"/>
        <v>1000</v>
      </c>
      <c r="D135" s="129">
        <f ca="1">IF(A135&lt;$B$1,VLOOKUP(A135,[1]DI!$A$4:$B$15000,2),0)</f>
        <v>6.3899999999999998E-2</v>
      </c>
      <c r="E135" s="130">
        <f t="shared" ca="1" si="33"/>
        <v>1.0002458299999999</v>
      </c>
      <c r="F135" s="130">
        <f ca="1">(TRUNC(PRODUCT($E$12:$E134),16))</f>
        <v>1.0206263192443501</v>
      </c>
      <c r="G135" s="130">
        <f t="shared" si="50"/>
        <v>1</v>
      </c>
      <c r="H135" s="130">
        <f t="shared" ca="1" si="34"/>
        <v>1.0206263200000001</v>
      </c>
      <c r="I135" s="129">
        <f t="shared" si="41"/>
        <v>2.1000000000000001E-2</v>
      </c>
      <c r="J135" s="131">
        <f t="shared" si="42"/>
        <v>43139</v>
      </c>
      <c r="K135" s="132">
        <f t="shared" si="43"/>
        <v>82</v>
      </c>
      <c r="L135" s="133">
        <f t="shared" si="44"/>
        <v>82</v>
      </c>
      <c r="M135" s="134">
        <f t="shared" si="35"/>
        <v>1.0067854899999999</v>
      </c>
      <c r="N135" s="134">
        <f t="shared" ca="1" si="36"/>
        <v>1.0275517700000001</v>
      </c>
      <c r="O135" s="133">
        <f t="shared" si="49"/>
        <v>0</v>
      </c>
      <c r="P135" s="130">
        <f t="shared" ca="1" si="37"/>
        <v>27.551770000000001</v>
      </c>
      <c r="Q135" s="128">
        <f t="shared" si="45"/>
        <v>0</v>
      </c>
      <c r="R135" s="135" t="str">
        <f t="shared" si="46"/>
        <v>J=</v>
      </c>
      <c r="S135" s="131">
        <f t="shared" si="47"/>
        <v>43304</v>
      </c>
      <c r="T135" s="136" t="str">
        <f t="shared" si="38"/>
        <v>-</v>
      </c>
      <c r="U135" s="4"/>
      <c r="V135" s="112">
        <v>41701</v>
      </c>
      <c r="W135" s="113" t="s">
        <v>65</v>
      </c>
      <c r="X135" s="9"/>
      <c r="Y135" s="1"/>
      <c r="Z135" s="8"/>
      <c r="AA135" s="8"/>
      <c r="AB135" s="8"/>
      <c r="AC135" s="8"/>
      <c r="AD135" s="1"/>
      <c r="AE135" s="4"/>
      <c r="AF135" s="1"/>
      <c r="AG135" s="9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</row>
    <row r="136" spans="1:201" x14ac:dyDescent="0.15">
      <c r="A136" s="126">
        <f t="shared" si="39"/>
        <v>43263</v>
      </c>
      <c r="B136" s="127">
        <f t="shared" ca="1" si="48"/>
        <v>1027.88914</v>
      </c>
      <c r="C136" s="128">
        <f t="shared" si="40"/>
        <v>1000</v>
      </c>
      <c r="D136" s="129">
        <f ca="1">IF(A136&lt;$B$1,VLOOKUP(A136,[1]DI!$A$4:$B$15000,2),0)</f>
        <v>6.3899999999999998E-2</v>
      </c>
      <c r="E136" s="130">
        <f t="shared" ca="1" si="33"/>
        <v>1.0002458299999999</v>
      </c>
      <c r="F136" s="130">
        <f ca="1">(TRUNC(PRODUCT($E$12:$E135),16))</f>
        <v>1.0208772198124101</v>
      </c>
      <c r="G136" s="130">
        <f t="shared" si="50"/>
        <v>1</v>
      </c>
      <c r="H136" s="130">
        <f t="shared" ca="1" si="34"/>
        <v>1.02087722</v>
      </c>
      <c r="I136" s="129">
        <f t="shared" si="41"/>
        <v>2.1000000000000001E-2</v>
      </c>
      <c r="J136" s="131">
        <f t="shared" si="42"/>
        <v>43139</v>
      </c>
      <c r="K136" s="132">
        <f t="shared" si="43"/>
        <v>83</v>
      </c>
      <c r="L136" s="133">
        <f t="shared" si="44"/>
        <v>83</v>
      </c>
      <c r="M136" s="134">
        <f t="shared" si="35"/>
        <v>1.0068685239999999</v>
      </c>
      <c r="N136" s="134">
        <f t="shared" ca="1" si="36"/>
        <v>1.0278891400000001</v>
      </c>
      <c r="O136" s="133">
        <f t="shared" si="49"/>
        <v>0</v>
      </c>
      <c r="P136" s="130">
        <f t="shared" ca="1" si="37"/>
        <v>27.889140000000001</v>
      </c>
      <c r="Q136" s="128">
        <f t="shared" si="45"/>
        <v>0</v>
      </c>
      <c r="R136" s="135" t="str">
        <f t="shared" si="46"/>
        <v>J=</v>
      </c>
      <c r="S136" s="131">
        <f t="shared" si="47"/>
        <v>43304</v>
      </c>
      <c r="T136" s="136" t="str">
        <f t="shared" si="38"/>
        <v>-</v>
      </c>
      <c r="U136" s="4"/>
      <c r="V136" s="112">
        <v>41702</v>
      </c>
      <c r="W136" s="113" t="s">
        <v>65</v>
      </c>
      <c r="X136" s="9"/>
      <c r="Y136" s="1"/>
      <c r="Z136" s="8"/>
      <c r="AA136" s="8"/>
      <c r="AB136" s="8"/>
      <c r="AC136" s="8"/>
      <c r="AD136" s="1"/>
      <c r="AE136" s="4"/>
      <c r="AF136" s="1"/>
      <c r="AG136" s="9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</row>
    <row r="137" spans="1:201" x14ac:dyDescent="0.15">
      <c r="A137" s="126">
        <f t="shared" si="39"/>
        <v>43264</v>
      </c>
      <c r="B137" s="127">
        <f t="shared" ca="1" si="48"/>
        <v>1028.226617</v>
      </c>
      <c r="C137" s="128">
        <f t="shared" si="40"/>
        <v>1000</v>
      </c>
      <c r="D137" s="129">
        <f ca="1">IF(A137&lt;$B$1,VLOOKUP(A137,[1]DI!$A$4:$B$15000,2),0)</f>
        <v>6.3899999999999998E-2</v>
      </c>
      <c r="E137" s="130">
        <f t="shared" ca="1" si="33"/>
        <v>1.0002458299999999</v>
      </c>
      <c r="F137" s="130">
        <f ca="1">(TRUNC(PRODUCT($E$12:$E136),16))</f>
        <v>1.0211281820593601</v>
      </c>
      <c r="G137" s="130">
        <f t="shared" si="50"/>
        <v>1</v>
      </c>
      <c r="H137" s="130">
        <f t="shared" ca="1" si="34"/>
        <v>1.0211281800000001</v>
      </c>
      <c r="I137" s="129">
        <f t="shared" si="41"/>
        <v>2.1000000000000001E-2</v>
      </c>
      <c r="J137" s="131">
        <f t="shared" si="42"/>
        <v>43139</v>
      </c>
      <c r="K137" s="132">
        <f t="shared" si="43"/>
        <v>84</v>
      </c>
      <c r="L137" s="133">
        <f t="shared" si="44"/>
        <v>84</v>
      </c>
      <c r="M137" s="134">
        <f t="shared" si="35"/>
        <v>1.006951564</v>
      </c>
      <c r="N137" s="134">
        <f t="shared" ca="1" si="36"/>
        <v>1.0282266179999999</v>
      </c>
      <c r="O137" s="133">
        <f t="shared" si="49"/>
        <v>0</v>
      </c>
      <c r="P137" s="130">
        <f t="shared" ca="1" si="37"/>
        <v>28.226617000000001</v>
      </c>
      <c r="Q137" s="128">
        <f t="shared" si="45"/>
        <v>0</v>
      </c>
      <c r="R137" s="135" t="str">
        <f t="shared" si="46"/>
        <v>J=</v>
      </c>
      <c r="S137" s="131">
        <f t="shared" si="47"/>
        <v>43304</v>
      </c>
      <c r="T137" s="136" t="str">
        <f t="shared" si="38"/>
        <v>-</v>
      </c>
      <c r="U137" s="4"/>
      <c r="V137" s="112">
        <v>41747</v>
      </c>
      <c r="W137" s="113" t="s">
        <v>66</v>
      </c>
      <c r="X137" s="9"/>
      <c r="Y137" s="1"/>
      <c r="Z137" s="8"/>
      <c r="AA137" s="5"/>
      <c r="AB137" s="5"/>
      <c r="AC137" s="3"/>
      <c r="AD137" s="1"/>
      <c r="AE137" s="4"/>
      <c r="AF137" s="1"/>
      <c r="AG137" s="9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</row>
    <row r="138" spans="1:201" x14ac:dyDescent="0.15">
      <c r="A138" s="126">
        <f t="shared" si="39"/>
        <v>43265</v>
      </c>
      <c r="B138" s="127">
        <f t="shared" ca="1" si="48"/>
        <v>1028.5642150000001</v>
      </c>
      <c r="C138" s="128">
        <f t="shared" si="40"/>
        <v>1000</v>
      </c>
      <c r="D138" s="129">
        <f ca="1">IF(A138&lt;$B$1,VLOOKUP(A138,[1]DI!$A$4:$B$15000,2),0)</f>
        <v>6.3899999999999998E-2</v>
      </c>
      <c r="E138" s="130">
        <f t="shared" ca="1" si="33"/>
        <v>1.0002458299999999</v>
      </c>
      <c r="F138" s="130">
        <f ca="1">(TRUNC(PRODUCT($E$12:$E137),16))</f>
        <v>1.0213792060003499</v>
      </c>
      <c r="G138" s="130">
        <f t="shared" si="50"/>
        <v>1</v>
      </c>
      <c r="H138" s="130">
        <f t="shared" ca="1" si="34"/>
        <v>1.0213792100000001</v>
      </c>
      <c r="I138" s="129">
        <f t="shared" si="41"/>
        <v>2.1000000000000001E-2</v>
      </c>
      <c r="J138" s="131">
        <f t="shared" si="42"/>
        <v>43139</v>
      </c>
      <c r="K138" s="132">
        <f t="shared" si="43"/>
        <v>85</v>
      </c>
      <c r="L138" s="133">
        <f t="shared" si="44"/>
        <v>85</v>
      </c>
      <c r="M138" s="134">
        <f t="shared" si="35"/>
        <v>1.0070346109999999</v>
      </c>
      <c r="N138" s="134">
        <f t="shared" ca="1" si="36"/>
        <v>1.0285642150000001</v>
      </c>
      <c r="O138" s="133">
        <f t="shared" si="49"/>
        <v>0</v>
      </c>
      <c r="P138" s="130">
        <f t="shared" ca="1" si="37"/>
        <v>28.564215000000001</v>
      </c>
      <c r="Q138" s="128">
        <f t="shared" si="45"/>
        <v>0</v>
      </c>
      <c r="R138" s="135" t="str">
        <f t="shared" si="46"/>
        <v>J=</v>
      </c>
      <c r="S138" s="131">
        <f t="shared" si="47"/>
        <v>43304</v>
      </c>
      <c r="T138" s="136" t="str">
        <f t="shared" si="38"/>
        <v>-</v>
      </c>
      <c r="U138" s="4"/>
      <c r="V138" s="112">
        <v>41750</v>
      </c>
      <c r="W138" s="113" t="s">
        <v>67</v>
      </c>
      <c r="X138" s="9"/>
      <c r="Y138" s="1"/>
      <c r="Z138" s="8"/>
      <c r="AA138" s="5"/>
      <c r="AB138" s="5"/>
      <c r="AC138" s="3"/>
      <c r="AD138" s="1"/>
      <c r="AE138" s="4"/>
      <c r="AF138" s="1"/>
      <c r="AG138" s="9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</row>
    <row r="139" spans="1:201" x14ac:dyDescent="0.15">
      <c r="A139" s="126">
        <f t="shared" si="39"/>
        <v>43266</v>
      </c>
      <c r="B139" s="127">
        <f t="shared" ca="1" si="48"/>
        <v>1028.901912</v>
      </c>
      <c r="C139" s="128">
        <f t="shared" si="40"/>
        <v>1000</v>
      </c>
      <c r="D139" s="129">
        <f ca="1">IF(A139&lt;$B$1,VLOOKUP(A139,[1]DI!$A$4:$B$15000,2),0)</f>
        <v>6.3899999999999998E-2</v>
      </c>
      <c r="E139" s="130">
        <f t="shared" ca="1" si="33"/>
        <v>1.0002458299999999</v>
      </c>
      <c r="F139" s="130">
        <f ca="1">(TRUNC(PRODUCT($E$12:$E138),16))</f>
        <v>1.02163029165056</v>
      </c>
      <c r="G139" s="130">
        <f t="shared" si="50"/>
        <v>1</v>
      </c>
      <c r="H139" s="130">
        <f t="shared" ca="1" si="34"/>
        <v>1.0216302900000001</v>
      </c>
      <c r="I139" s="129">
        <f t="shared" si="41"/>
        <v>2.1000000000000001E-2</v>
      </c>
      <c r="J139" s="131">
        <f t="shared" si="42"/>
        <v>43139</v>
      </c>
      <c r="K139" s="132">
        <f t="shared" si="43"/>
        <v>86</v>
      </c>
      <c r="L139" s="133">
        <f t="shared" si="44"/>
        <v>86</v>
      </c>
      <c r="M139" s="134">
        <f t="shared" si="35"/>
        <v>1.007117665</v>
      </c>
      <c r="N139" s="134">
        <f t="shared" ca="1" si="36"/>
        <v>1.028901912</v>
      </c>
      <c r="O139" s="133">
        <f t="shared" si="49"/>
        <v>0</v>
      </c>
      <c r="P139" s="130">
        <f t="shared" ca="1" si="37"/>
        <v>28.901911999999999</v>
      </c>
      <c r="Q139" s="128">
        <f t="shared" si="45"/>
        <v>0</v>
      </c>
      <c r="R139" s="135" t="str">
        <f t="shared" si="46"/>
        <v>J=</v>
      </c>
      <c r="S139" s="131">
        <f t="shared" si="47"/>
        <v>43304</v>
      </c>
      <c r="T139" s="136" t="str">
        <f t="shared" si="38"/>
        <v>-</v>
      </c>
      <c r="U139" s="4"/>
      <c r="V139" s="112">
        <v>41760</v>
      </c>
      <c r="W139" s="113" t="s">
        <v>68</v>
      </c>
      <c r="X139" s="9"/>
      <c r="Y139" s="1"/>
      <c r="Z139" s="8"/>
      <c r="AA139" s="5"/>
      <c r="AB139" s="5"/>
      <c r="AC139" s="3"/>
      <c r="AD139" s="1"/>
      <c r="AE139" s="4"/>
      <c r="AF139" s="1"/>
      <c r="AG139" s="9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</row>
    <row r="140" spans="1:201" x14ac:dyDescent="0.15">
      <c r="A140" s="126">
        <f t="shared" si="39"/>
        <v>43267</v>
      </c>
      <c r="B140" s="127">
        <f t="shared" ca="1" si="48"/>
        <v>1029.239728</v>
      </c>
      <c r="C140" s="128">
        <f t="shared" si="40"/>
        <v>1000</v>
      </c>
      <c r="D140" s="129">
        <f ca="1">IF(A140&lt;$B$1,VLOOKUP(A140,[1]DI!$A$4:$B$15000,2),0)</f>
        <v>0</v>
      </c>
      <c r="E140" s="130">
        <f t="shared" ref="E140:E203" ca="1" si="51">IF(A140&lt;A$10,1,ROUND(((1+D140)^(1/252)),8))</f>
        <v>1</v>
      </c>
      <c r="F140" s="130">
        <f ca="1">(TRUNC(PRODUCT($E$12:$E139),16))</f>
        <v>1.02188143902516</v>
      </c>
      <c r="G140" s="130">
        <f t="shared" si="50"/>
        <v>1</v>
      </c>
      <c r="H140" s="130">
        <f t="shared" ref="H140:H203" ca="1" si="52">ROUND(F140/G140,8)</f>
        <v>1.02188144</v>
      </c>
      <c r="I140" s="129">
        <f t="shared" si="41"/>
        <v>2.1000000000000001E-2</v>
      </c>
      <c r="J140" s="131">
        <f t="shared" si="42"/>
        <v>43139</v>
      </c>
      <c r="K140" s="132">
        <f t="shared" si="43"/>
        <v>86</v>
      </c>
      <c r="L140" s="133">
        <f t="shared" si="44"/>
        <v>87</v>
      </c>
      <c r="M140" s="134">
        <f t="shared" ref="M140:M203" si="53">ROUND((I140+1)^(L140/252),9)</f>
        <v>1.007200726</v>
      </c>
      <c r="N140" s="134">
        <f t="shared" ref="N140:N203" ca="1" si="54">ROUND(H140*M140,9)</f>
        <v>1.0292397280000001</v>
      </c>
      <c r="O140" s="133">
        <f t="shared" si="49"/>
        <v>0</v>
      </c>
      <c r="P140" s="130">
        <f t="shared" ref="P140:P203" ca="1" si="55">TRUNC(((N140-1)*C140),6)</f>
        <v>29.239727999999999</v>
      </c>
      <c r="Q140" s="128">
        <f t="shared" si="45"/>
        <v>0</v>
      </c>
      <c r="R140" s="135" t="str">
        <f t="shared" si="46"/>
        <v>J=</v>
      </c>
      <c r="S140" s="131">
        <f t="shared" si="47"/>
        <v>43304</v>
      </c>
      <c r="T140" s="136" t="str">
        <f t="shared" ref="T140:T203" si="56">IF(O140&gt;0,(P140+Q140)*T$9,"-")</f>
        <v>-</v>
      </c>
      <c r="U140" s="4"/>
      <c r="V140" s="112">
        <v>41809</v>
      </c>
      <c r="W140" s="113" t="s">
        <v>69</v>
      </c>
      <c r="X140" s="9"/>
      <c r="Y140" s="1"/>
      <c r="Z140" s="8"/>
      <c r="AA140" s="5"/>
      <c r="AB140" s="5"/>
      <c r="AC140" s="3"/>
      <c r="AD140" s="1"/>
      <c r="AE140" s="4"/>
      <c r="AF140" s="1"/>
      <c r="AG140" s="9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</row>
    <row r="141" spans="1:201" x14ac:dyDescent="0.15">
      <c r="A141" s="126">
        <f t="shared" ref="A141:A204" si="57">(A140+1)</f>
        <v>43268</v>
      </c>
      <c r="B141" s="127">
        <f t="shared" ca="1" si="48"/>
        <v>1029.239728</v>
      </c>
      <c r="C141" s="128">
        <f t="shared" ref="C141:C204" si="58">(C140-Q140)</f>
        <v>1000</v>
      </c>
      <c r="D141" s="129">
        <f ca="1">IF(A141&lt;$B$1,VLOOKUP(A141,[1]DI!$A$4:$B$15000,2),0)</f>
        <v>0</v>
      </c>
      <c r="E141" s="130">
        <f t="shared" ca="1" si="51"/>
        <v>1</v>
      </c>
      <c r="F141" s="130">
        <f ca="1">(TRUNC(PRODUCT($E$12:$E140),16))</f>
        <v>1.02188143902516</v>
      </c>
      <c r="G141" s="130">
        <f t="shared" si="50"/>
        <v>1</v>
      </c>
      <c r="H141" s="130">
        <f t="shared" ca="1" si="52"/>
        <v>1.02188144</v>
      </c>
      <c r="I141" s="129">
        <f t="shared" ref="I141:I204" si="59">I140</f>
        <v>2.1000000000000001E-2</v>
      </c>
      <c r="J141" s="131">
        <f t="shared" ref="J141:J204" si="60">IF(O140&gt;0,VLOOKUP(O140,V$12:AF$48,2),J140)</f>
        <v>43139</v>
      </c>
      <c r="K141" s="132">
        <f t="shared" ref="K141:K204" si="61">IF(A141&gt;J141,IF(NETWORKDAYS(J141,A141,$V$52:$V$436)-1=0,1,NETWORKDAYS(J141,A141,$V$52:$V$436)-1),0)</f>
        <v>86</v>
      </c>
      <c r="L141" s="133">
        <f t="shared" ref="L141:L204" si="62">IF(AND(K141=1,K140=1),1,IF(K141&gt;0,IF(K141=K140,K141+1,K141),0))</f>
        <v>87</v>
      </c>
      <c r="M141" s="134">
        <f t="shared" si="53"/>
        <v>1.007200726</v>
      </c>
      <c r="N141" s="134">
        <f t="shared" ca="1" si="54"/>
        <v>1.0292397280000001</v>
      </c>
      <c r="O141" s="133">
        <f t="shared" si="49"/>
        <v>0</v>
      </c>
      <c r="P141" s="130">
        <f t="shared" ca="1" si="55"/>
        <v>29.239727999999999</v>
      </c>
      <c r="Q141" s="128">
        <f t="shared" ref="Q141:Q204" si="63">IF(O141&gt;0,VLOOKUP(O141,$V$12:$AA$48,6),0)</f>
        <v>0</v>
      </c>
      <c r="R141" s="135" t="str">
        <f t="shared" ref="R141:R204" si="64">IF(O140&gt;0,VLOOKUP(O140,V$12:AF$48,10),R140)</f>
        <v>J=</v>
      </c>
      <c r="S141" s="131">
        <f t="shared" ref="S141:S204" si="65">IF(O140&gt;0,VLOOKUP(O140,V$12:AF$48,11),S140)</f>
        <v>43304</v>
      </c>
      <c r="T141" s="136" t="str">
        <f t="shared" si="56"/>
        <v>-</v>
      </c>
      <c r="U141" s="4"/>
      <c r="V141" s="112">
        <v>41998</v>
      </c>
      <c r="W141" s="113" t="s">
        <v>70</v>
      </c>
      <c r="X141" s="9"/>
      <c r="Y141" s="1"/>
      <c r="Z141" s="8"/>
      <c r="AA141" s="5"/>
      <c r="AB141" s="5"/>
      <c r="AC141" s="3"/>
      <c r="AD141" s="1"/>
      <c r="AE141" s="4"/>
      <c r="AF141" s="1"/>
      <c r="AG141" s="9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</row>
    <row r="142" spans="1:201" x14ac:dyDescent="0.15">
      <c r="A142" s="126">
        <f t="shared" si="57"/>
        <v>43269</v>
      </c>
      <c r="B142" s="127">
        <f t="shared" ref="B142:B205" ca="1" si="66">IF(A142&lt;=TODAY(),C142+P142,IF(AND(A142&gt;TODAY(),A142&lt;=$B$1),IF(VLOOKUP(TODAY(),$A$10:$D$10000,4,FALSE)=0,"n.d",C142+P142),"n.d"))</f>
        <v>1029.239728</v>
      </c>
      <c r="C142" s="128">
        <f t="shared" si="58"/>
        <v>1000</v>
      </c>
      <c r="D142" s="129">
        <f ca="1">IF(A142&lt;$B$1,VLOOKUP(A142,[1]DI!$A$4:$B$15000,2),0)</f>
        <v>6.3899999999999998E-2</v>
      </c>
      <c r="E142" s="130">
        <f t="shared" ca="1" si="51"/>
        <v>1.0002458299999999</v>
      </c>
      <c r="F142" s="130">
        <f ca="1">(TRUNC(PRODUCT($E$12:$E141),16))</f>
        <v>1.02188143902516</v>
      </c>
      <c r="G142" s="130">
        <f t="shared" si="50"/>
        <v>1</v>
      </c>
      <c r="H142" s="130">
        <f t="shared" ca="1" si="52"/>
        <v>1.02188144</v>
      </c>
      <c r="I142" s="129">
        <f t="shared" si="59"/>
        <v>2.1000000000000001E-2</v>
      </c>
      <c r="J142" s="131">
        <f t="shared" si="60"/>
        <v>43139</v>
      </c>
      <c r="K142" s="132">
        <f t="shared" si="61"/>
        <v>87</v>
      </c>
      <c r="L142" s="133">
        <f t="shared" si="62"/>
        <v>87</v>
      </c>
      <c r="M142" s="134">
        <f t="shared" si="53"/>
        <v>1.007200726</v>
      </c>
      <c r="N142" s="134">
        <f t="shared" ca="1" si="54"/>
        <v>1.0292397280000001</v>
      </c>
      <c r="O142" s="133">
        <f t="shared" ref="O142:O205" si="67">IF(VLOOKUP(A142,W$12:AD$48,8)=VLOOKUP(A141,W$12:AD$48,8),0,VLOOKUP(A142,W$12:AD$48,8))</f>
        <v>0</v>
      </c>
      <c r="P142" s="130">
        <f t="shared" ca="1" si="55"/>
        <v>29.239727999999999</v>
      </c>
      <c r="Q142" s="128">
        <f t="shared" si="63"/>
        <v>0</v>
      </c>
      <c r="R142" s="135" t="str">
        <f t="shared" si="64"/>
        <v>J=</v>
      </c>
      <c r="S142" s="131">
        <f t="shared" si="65"/>
        <v>43304</v>
      </c>
      <c r="T142" s="136" t="str">
        <f t="shared" si="56"/>
        <v>-</v>
      </c>
      <c r="U142" s="9"/>
      <c r="V142" s="112">
        <v>42005</v>
      </c>
      <c r="W142" s="113" t="s">
        <v>71</v>
      </c>
      <c r="X142" s="9"/>
      <c r="Y142" s="1"/>
      <c r="Z142" s="8"/>
      <c r="AA142" s="5"/>
      <c r="AB142" s="5"/>
      <c r="AC142" s="9"/>
      <c r="AD142" s="9"/>
      <c r="AE142" s="10"/>
      <c r="AF142" s="9"/>
      <c r="AG142" s="9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</row>
    <row r="143" spans="1:201" x14ac:dyDescent="0.15">
      <c r="A143" s="126">
        <f t="shared" si="57"/>
        <v>43270</v>
      </c>
      <c r="B143" s="127">
        <f t="shared" ca="1" si="66"/>
        <v>1029.5776530000001</v>
      </c>
      <c r="C143" s="128">
        <f t="shared" si="58"/>
        <v>1000</v>
      </c>
      <c r="D143" s="129">
        <f ca="1">IF(A143&lt;$B$1,VLOOKUP(A143,[1]DI!$A$4:$B$15000,2),0)</f>
        <v>6.3899999999999998E-2</v>
      </c>
      <c r="E143" s="130">
        <f t="shared" ca="1" si="51"/>
        <v>1.0002458299999999</v>
      </c>
      <c r="F143" s="130">
        <f ca="1">(TRUNC(PRODUCT($E$12:$E142),16))</f>
        <v>1.02213264813931</v>
      </c>
      <c r="G143" s="130">
        <f t="shared" si="50"/>
        <v>1</v>
      </c>
      <c r="H143" s="130">
        <f t="shared" ca="1" si="52"/>
        <v>1.0221326500000001</v>
      </c>
      <c r="I143" s="129">
        <f t="shared" si="59"/>
        <v>2.1000000000000001E-2</v>
      </c>
      <c r="J143" s="131">
        <f t="shared" si="60"/>
        <v>43139</v>
      </c>
      <c r="K143" s="132">
        <f t="shared" si="61"/>
        <v>88</v>
      </c>
      <c r="L143" s="133">
        <f t="shared" si="62"/>
        <v>88</v>
      </c>
      <c r="M143" s="134">
        <f t="shared" si="53"/>
        <v>1.007283793</v>
      </c>
      <c r="N143" s="134">
        <f t="shared" ca="1" si="54"/>
        <v>1.029577653</v>
      </c>
      <c r="O143" s="133">
        <f t="shared" si="67"/>
        <v>0</v>
      </c>
      <c r="P143" s="130">
        <f t="shared" ca="1" si="55"/>
        <v>29.577653000000002</v>
      </c>
      <c r="Q143" s="128">
        <f t="shared" si="63"/>
        <v>0</v>
      </c>
      <c r="R143" s="135" t="str">
        <f t="shared" si="64"/>
        <v>J=</v>
      </c>
      <c r="S143" s="131">
        <f t="shared" si="65"/>
        <v>43304</v>
      </c>
      <c r="T143" s="136" t="str">
        <f t="shared" si="56"/>
        <v>-</v>
      </c>
      <c r="U143" s="9"/>
      <c r="V143" s="112">
        <v>42051</v>
      </c>
      <c r="W143" s="113" t="s">
        <v>65</v>
      </c>
      <c r="X143" s="9"/>
      <c r="Y143" s="1"/>
      <c r="Z143" s="8"/>
      <c r="AA143" s="5"/>
      <c r="AB143" s="5"/>
      <c r="AC143" s="9"/>
      <c r="AD143" s="9"/>
      <c r="AE143" s="10"/>
      <c r="AF143" s="9"/>
      <c r="AG143" s="9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</row>
    <row r="144" spans="1:201" x14ac:dyDescent="0.15">
      <c r="A144" s="126">
        <f t="shared" si="57"/>
        <v>43271</v>
      </c>
      <c r="B144" s="127">
        <f t="shared" ca="1" si="66"/>
        <v>1029.9156860000001</v>
      </c>
      <c r="C144" s="128">
        <f t="shared" si="58"/>
        <v>1000</v>
      </c>
      <c r="D144" s="129">
        <f ca="1">IF(A144&lt;$B$1,VLOOKUP(A144,[1]DI!$A$4:$B$15000,2),0)</f>
        <v>6.3899999999999998E-2</v>
      </c>
      <c r="E144" s="130">
        <f t="shared" ca="1" si="51"/>
        <v>1.0002458299999999</v>
      </c>
      <c r="F144" s="130">
        <f ca="1">(TRUNC(PRODUCT($E$12:$E143),16))</f>
        <v>1.02238391900821</v>
      </c>
      <c r="G144" s="130">
        <f t="shared" si="50"/>
        <v>1</v>
      </c>
      <c r="H144" s="130">
        <f t="shared" ca="1" si="52"/>
        <v>1.02238392</v>
      </c>
      <c r="I144" s="129">
        <f t="shared" si="59"/>
        <v>2.1000000000000001E-2</v>
      </c>
      <c r="J144" s="131">
        <f t="shared" si="60"/>
        <v>43139</v>
      </c>
      <c r="K144" s="132">
        <f t="shared" si="61"/>
        <v>89</v>
      </c>
      <c r="L144" s="133">
        <f t="shared" si="62"/>
        <v>89</v>
      </c>
      <c r="M144" s="134">
        <f t="shared" si="53"/>
        <v>1.0073668680000001</v>
      </c>
      <c r="N144" s="134">
        <f t="shared" ca="1" si="54"/>
        <v>1.0299156869999999</v>
      </c>
      <c r="O144" s="133">
        <f t="shared" si="67"/>
        <v>0</v>
      </c>
      <c r="P144" s="130">
        <f t="shared" ca="1" si="55"/>
        <v>29.915686000000001</v>
      </c>
      <c r="Q144" s="128">
        <f t="shared" si="63"/>
        <v>0</v>
      </c>
      <c r="R144" s="135" t="str">
        <f t="shared" si="64"/>
        <v>J=</v>
      </c>
      <c r="S144" s="131">
        <f t="shared" si="65"/>
        <v>43304</v>
      </c>
      <c r="T144" s="136" t="str">
        <f t="shared" si="56"/>
        <v>-</v>
      </c>
      <c r="U144" s="9"/>
      <c r="V144" s="112">
        <v>42052</v>
      </c>
      <c r="W144" s="113" t="s">
        <v>65</v>
      </c>
      <c r="X144" s="9"/>
      <c r="Y144" s="1"/>
      <c r="Z144" s="8"/>
      <c r="AA144" s="5"/>
      <c r="AB144" s="5"/>
      <c r="AC144" s="9"/>
      <c r="AD144" s="9"/>
      <c r="AE144" s="10"/>
      <c r="AF144" s="9"/>
      <c r="AG144" s="9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</row>
    <row r="145" spans="1:198" x14ac:dyDescent="0.15">
      <c r="A145" s="126">
        <f t="shared" si="57"/>
        <v>43272</v>
      </c>
      <c r="B145" s="127">
        <f t="shared" ca="1" si="66"/>
        <v>1030.253829</v>
      </c>
      <c r="C145" s="128">
        <f t="shared" si="58"/>
        <v>1000</v>
      </c>
      <c r="D145" s="129">
        <f ca="1">IF(A145&lt;$B$1,VLOOKUP(A145,[1]DI!$A$4:$B$15000,2),0)</f>
        <v>6.3899999999999998E-2</v>
      </c>
      <c r="E145" s="130">
        <f t="shared" ca="1" si="51"/>
        <v>1.0002458299999999</v>
      </c>
      <c r="F145" s="130">
        <f ca="1">(TRUNC(PRODUCT($E$12:$E144),16))</f>
        <v>1.0226352516470201</v>
      </c>
      <c r="G145" s="130">
        <f t="shared" si="50"/>
        <v>1</v>
      </c>
      <c r="H145" s="130">
        <f t="shared" ca="1" si="52"/>
        <v>1.02263525</v>
      </c>
      <c r="I145" s="129">
        <f t="shared" si="59"/>
        <v>2.1000000000000001E-2</v>
      </c>
      <c r="J145" s="131">
        <f t="shared" si="60"/>
        <v>43139</v>
      </c>
      <c r="K145" s="132">
        <f t="shared" si="61"/>
        <v>90</v>
      </c>
      <c r="L145" s="133">
        <f t="shared" si="62"/>
        <v>90</v>
      </c>
      <c r="M145" s="134">
        <f t="shared" si="53"/>
        <v>1.007449949</v>
      </c>
      <c r="N145" s="134">
        <f t="shared" ca="1" si="54"/>
        <v>1.0302538299999999</v>
      </c>
      <c r="O145" s="133">
        <f t="shared" si="67"/>
        <v>0</v>
      </c>
      <c r="P145" s="130">
        <f t="shared" ca="1" si="55"/>
        <v>30.253829</v>
      </c>
      <c r="Q145" s="128">
        <f t="shared" si="63"/>
        <v>0</v>
      </c>
      <c r="R145" s="135" t="str">
        <f t="shared" si="64"/>
        <v>J=</v>
      </c>
      <c r="S145" s="131">
        <f t="shared" si="65"/>
        <v>43304</v>
      </c>
      <c r="T145" s="136" t="str">
        <f t="shared" si="56"/>
        <v>-</v>
      </c>
      <c r="U145" s="9"/>
      <c r="V145" s="112">
        <v>42097</v>
      </c>
      <c r="W145" s="113" t="s">
        <v>66</v>
      </c>
      <c r="X145" s="9"/>
      <c r="Y145" s="1"/>
      <c r="Z145" s="8"/>
      <c r="AA145" s="5"/>
      <c r="AB145" s="5"/>
      <c r="AC145" s="9"/>
      <c r="AD145" s="9"/>
      <c r="AE145" s="10"/>
      <c r="AF145" s="9"/>
      <c r="AG145" s="9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</row>
    <row r="146" spans="1:198" x14ac:dyDescent="0.15">
      <c r="A146" s="126">
        <f t="shared" si="57"/>
        <v>43273</v>
      </c>
      <c r="B146" s="127">
        <f t="shared" ca="1" si="66"/>
        <v>1030.592093</v>
      </c>
      <c r="C146" s="128">
        <f t="shared" si="58"/>
        <v>1000</v>
      </c>
      <c r="D146" s="129">
        <f ca="1">IF(A146&lt;$B$1,VLOOKUP(A146,[1]DI!$A$4:$B$15000,2),0)</f>
        <v>6.3899999999999998E-2</v>
      </c>
      <c r="E146" s="130">
        <f t="shared" ca="1" si="51"/>
        <v>1.0002458299999999</v>
      </c>
      <c r="F146" s="130">
        <f ca="1">(TRUNC(PRODUCT($E$12:$E145),16))</f>
        <v>1.0228866460709301</v>
      </c>
      <c r="G146" s="130">
        <f t="shared" si="50"/>
        <v>1</v>
      </c>
      <c r="H146" s="130">
        <f t="shared" ca="1" si="52"/>
        <v>1.02288665</v>
      </c>
      <c r="I146" s="129">
        <f t="shared" si="59"/>
        <v>2.1000000000000001E-2</v>
      </c>
      <c r="J146" s="131">
        <f t="shared" si="60"/>
        <v>43139</v>
      </c>
      <c r="K146" s="132">
        <f t="shared" si="61"/>
        <v>91</v>
      </c>
      <c r="L146" s="133">
        <f t="shared" si="62"/>
        <v>91</v>
      </c>
      <c r="M146" s="134">
        <f t="shared" si="53"/>
        <v>1.007533037</v>
      </c>
      <c r="N146" s="134">
        <f t="shared" ca="1" si="54"/>
        <v>1.0305920930000001</v>
      </c>
      <c r="O146" s="133">
        <f t="shared" si="67"/>
        <v>0</v>
      </c>
      <c r="P146" s="130">
        <f t="shared" ca="1" si="55"/>
        <v>30.592092999999998</v>
      </c>
      <c r="Q146" s="128">
        <f t="shared" si="63"/>
        <v>0</v>
      </c>
      <c r="R146" s="135" t="str">
        <f t="shared" si="64"/>
        <v>J=</v>
      </c>
      <c r="S146" s="131">
        <f t="shared" si="65"/>
        <v>43304</v>
      </c>
      <c r="T146" s="136" t="str">
        <f t="shared" si="56"/>
        <v>-</v>
      </c>
      <c r="U146" s="9"/>
      <c r="V146" s="112">
        <v>42115</v>
      </c>
      <c r="W146" s="113" t="s">
        <v>67</v>
      </c>
      <c r="X146" s="9"/>
      <c r="Y146" s="1"/>
      <c r="Z146" s="8"/>
      <c r="AA146" s="5"/>
      <c r="AB146" s="5"/>
      <c r="AC146" s="9"/>
      <c r="AD146" s="9"/>
      <c r="AE146" s="10"/>
      <c r="AF146" s="9"/>
      <c r="AG146" s="9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</row>
    <row r="147" spans="1:198" x14ac:dyDescent="0.15">
      <c r="A147" s="126">
        <f t="shared" si="57"/>
        <v>43274</v>
      </c>
      <c r="B147" s="127">
        <f t="shared" ca="1" si="66"/>
        <v>1030.930456</v>
      </c>
      <c r="C147" s="128">
        <f t="shared" si="58"/>
        <v>1000</v>
      </c>
      <c r="D147" s="129">
        <f ca="1">IF(A147&lt;$B$1,VLOOKUP(A147,[1]DI!$A$4:$B$15000,2),0)</f>
        <v>0</v>
      </c>
      <c r="E147" s="130">
        <f t="shared" ca="1" si="51"/>
        <v>1</v>
      </c>
      <c r="F147" s="130">
        <f ca="1">(TRUNC(PRODUCT($E$12:$E146),16))</f>
        <v>1.02313810229513</v>
      </c>
      <c r="G147" s="130">
        <f t="shared" si="50"/>
        <v>1</v>
      </c>
      <c r="H147" s="130">
        <f t="shared" ca="1" si="52"/>
        <v>1.0231380999999999</v>
      </c>
      <c r="I147" s="129">
        <f t="shared" si="59"/>
        <v>2.1000000000000001E-2</v>
      </c>
      <c r="J147" s="131">
        <f t="shared" si="60"/>
        <v>43139</v>
      </c>
      <c r="K147" s="132">
        <f t="shared" si="61"/>
        <v>91</v>
      </c>
      <c r="L147" s="133">
        <f t="shared" si="62"/>
        <v>92</v>
      </c>
      <c r="M147" s="134">
        <f t="shared" si="53"/>
        <v>1.007616133</v>
      </c>
      <c r="N147" s="134">
        <f t="shared" ca="1" si="54"/>
        <v>1.0309304560000001</v>
      </c>
      <c r="O147" s="133">
        <f t="shared" si="67"/>
        <v>0</v>
      </c>
      <c r="P147" s="130">
        <f t="shared" ca="1" si="55"/>
        <v>30.930456</v>
      </c>
      <c r="Q147" s="128">
        <f t="shared" si="63"/>
        <v>0</v>
      </c>
      <c r="R147" s="135" t="str">
        <f t="shared" si="64"/>
        <v>J=</v>
      </c>
      <c r="S147" s="131">
        <f t="shared" si="65"/>
        <v>43304</v>
      </c>
      <c r="T147" s="136" t="str">
        <f t="shared" si="56"/>
        <v>-</v>
      </c>
      <c r="U147" s="9"/>
      <c r="V147" s="112">
        <v>42125</v>
      </c>
      <c r="W147" s="113" t="s">
        <v>68</v>
      </c>
      <c r="X147" s="9"/>
      <c r="Y147" s="1"/>
      <c r="Z147" s="8"/>
      <c r="AA147" s="5"/>
      <c r="AB147" s="5"/>
      <c r="AC147" s="9"/>
      <c r="AD147" s="9"/>
      <c r="AE147" s="10"/>
      <c r="AF147" s="9"/>
      <c r="AG147" s="9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</row>
    <row r="148" spans="1:198" x14ac:dyDescent="0.15">
      <c r="A148" s="126">
        <f t="shared" si="57"/>
        <v>43275</v>
      </c>
      <c r="B148" s="127">
        <f t="shared" ca="1" si="66"/>
        <v>1030.930456</v>
      </c>
      <c r="C148" s="128">
        <f t="shared" si="58"/>
        <v>1000</v>
      </c>
      <c r="D148" s="129">
        <f ca="1">IF(A148&lt;$B$1,VLOOKUP(A148,[1]DI!$A$4:$B$15000,2),0)</f>
        <v>0</v>
      </c>
      <c r="E148" s="130">
        <f t="shared" ca="1" si="51"/>
        <v>1</v>
      </c>
      <c r="F148" s="130">
        <f ca="1">(TRUNC(PRODUCT($E$12:$E147),16))</f>
        <v>1.02313810229513</v>
      </c>
      <c r="G148" s="130">
        <f t="shared" si="50"/>
        <v>1</v>
      </c>
      <c r="H148" s="130">
        <f t="shared" ca="1" si="52"/>
        <v>1.0231380999999999</v>
      </c>
      <c r="I148" s="129">
        <f t="shared" si="59"/>
        <v>2.1000000000000001E-2</v>
      </c>
      <c r="J148" s="131">
        <f t="shared" si="60"/>
        <v>43139</v>
      </c>
      <c r="K148" s="132">
        <f t="shared" si="61"/>
        <v>91</v>
      </c>
      <c r="L148" s="133">
        <f t="shared" si="62"/>
        <v>92</v>
      </c>
      <c r="M148" s="134">
        <f t="shared" si="53"/>
        <v>1.007616133</v>
      </c>
      <c r="N148" s="134">
        <f t="shared" ca="1" si="54"/>
        <v>1.0309304560000001</v>
      </c>
      <c r="O148" s="133">
        <f t="shared" si="67"/>
        <v>0</v>
      </c>
      <c r="P148" s="130">
        <f t="shared" ca="1" si="55"/>
        <v>30.930456</v>
      </c>
      <c r="Q148" s="128">
        <f t="shared" si="63"/>
        <v>0</v>
      </c>
      <c r="R148" s="135" t="str">
        <f t="shared" si="64"/>
        <v>J=</v>
      </c>
      <c r="S148" s="131">
        <f t="shared" si="65"/>
        <v>43304</v>
      </c>
      <c r="T148" s="136" t="str">
        <f t="shared" si="56"/>
        <v>-</v>
      </c>
      <c r="U148" s="9"/>
      <c r="V148" s="112">
        <v>42159</v>
      </c>
      <c r="W148" s="113" t="s">
        <v>69</v>
      </c>
      <c r="X148" s="9"/>
      <c r="Y148" s="1"/>
      <c r="Z148" s="8"/>
      <c r="AA148" s="5"/>
      <c r="AB148" s="5"/>
      <c r="AC148" s="9"/>
      <c r="AD148" s="9"/>
      <c r="AE148" s="10"/>
      <c r="AF148" s="9"/>
      <c r="AG148" s="9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</row>
    <row r="149" spans="1:198" x14ac:dyDescent="0.15">
      <c r="A149" s="126">
        <f t="shared" si="57"/>
        <v>43276</v>
      </c>
      <c r="B149" s="127">
        <f t="shared" ca="1" si="66"/>
        <v>1030.930456</v>
      </c>
      <c r="C149" s="128">
        <f t="shared" si="58"/>
        <v>1000</v>
      </c>
      <c r="D149" s="129">
        <f ca="1">IF(A149&lt;$B$1,VLOOKUP(A149,[1]DI!$A$4:$B$15000,2),0)</f>
        <v>6.3899999999999998E-2</v>
      </c>
      <c r="E149" s="130">
        <f t="shared" ca="1" si="51"/>
        <v>1.0002458299999999</v>
      </c>
      <c r="F149" s="130">
        <f ca="1">(TRUNC(PRODUCT($E$12:$E148),16))</f>
        <v>1.02313810229513</v>
      </c>
      <c r="G149" s="130">
        <f t="shared" si="50"/>
        <v>1</v>
      </c>
      <c r="H149" s="130">
        <f t="shared" ca="1" si="52"/>
        <v>1.0231380999999999</v>
      </c>
      <c r="I149" s="129">
        <f t="shared" si="59"/>
        <v>2.1000000000000001E-2</v>
      </c>
      <c r="J149" s="131">
        <f t="shared" si="60"/>
        <v>43139</v>
      </c>
      <c r="K149" s="132">
        <f t="shared" si="61"/>
        <v>92</v>
      </c>
      <c r="L149" s="133">
        <f t="shared" si="62"/>
        <v>92</v>
      </c>
      <c r="M149" s="134">
        <f t="shared" si="53"/>
        <v>1.007616133</v>
      </c>
      <c r="N149" s="134">
        <f t="shared" ca="1" si="54"/>
        <v>1.0309304560000001</v>
      </c>
      <c r="O149" s="133">
        <f t="shared" si="67"/>
        <v>0</v>
      </c>
      <c r="P149" s="130">
        <f t="shared" ca="1" si="55"/>
        <v>30.930456</v>
      </c>
      <c r="Q149" s="128">
        <f t="shared" si="63"/>
        <v>0</v>
      </c>
      <c r="R149" s="135" t="str">
        <f t="shared" si="64"/>
        <v>J=</v>
      </c>
      <c r="S149" s="131">
        <f t="shared" si="65"/>
        <v>43304</v>
      </c>
      <c r="T149" s="136" t="str">
        <f t="shared" si="56"/>
        <v>-</v>
      </c>
      <c r="U149" s="9"/>
      <c r="V149" s="112">
        <v>42254</v>
      </c>
      <c r="W149" s="113" t="s">
        <v>79</v>
      </c>
      <c r="X149" s="9"/>
      <c r="Y149" s="1"/>
      <c r="Z149" s="8"/>
      <c r="AA149" s="5"/>
      <c r="AB149" s="5"/>
      <c r="AC149" s="9"/>
      <c r="AD149" s="9"/>
      <c r="AE149" s="10"/>
      <c r="AF149" s="9"/>
      <c r="AG149" s="9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</row>
    <row r="150" spans="1:198" x14ac:dyDescent="0.15">
      <c r="A150" s="126">
        <f t="shared" si="57"/>
        <v>43277</v>
      </c>
      <c r="B150" s="127">
        <f t="shared" ca="1" si="66"/>
        <v>1031.2689359999999</v>
      </c>
      <c r="C150" s="128">
        <f t="shared" si="58"/>
        <v>1000</v>
      </c>
      <c r="D150" s="129">
        <f ca="1">IF(A150&lt;$B$1,VLOOKUP(A150,[1]DI!$A$4:$B$15000,2),0)</f>
        <v>6.3899999999999998E-2</v>
      </c>
      <c r="E150" s="130">
        <f t="shared" ca="1" si="51"/>
        <v>1.0002458299999999</v>
      </c>
      <c r="F150" s="130">
        <f ca="1">(TRUNC(PRODUCT($E$12:$E149),16))</f>
        <v>1.0233896203348201</v>
      </c>
      <c r="G150" s="130">
        <f t="shared" si="50"/>
        <v>1</v>
      </c>
      <c r="H150" s="130">
        <f t="shared" ca="1" si="52"/>
        <v>1.0233896200000001</v>
      </c>
      <c r="I150" s="129">
        <f t="shared" si="59"/>
        <v>2.1000000000000001E-2</v>
      </c>
      <c r="J150" s="131">
        <f t="shared" si="60"/>
        <v>43139</v>
      </c>
      <c r="K150" s="132">
        <f t="shared" si="61"/>
        <v>93</v>
      </c>
      <c r="L150" s="133">
        <f t="shared" si="62"/>
        <v>93</v>
      </c>
      <c r="M150" s="134">
        <f t="shared" si="53"/>
        <v>1.0076992339999999</v>
      </c>
      <c r="N150" s="134">
        <f t="shared" ca="1" si="54"/>
        <v>1.031268936</v>
      </c>
      <c r="O150" s="133">
        <f t="shared" si="67"/>
        <v>0</v>
      </c>
      <c r="P150" s="130">
        <f t="shared" ca="1" si="55"/>
        <v>31.268936</v>
      </c>
      <c r="Q150" s="128">
        <f t="shared" si="63"/>
        <v>0</v>
      </c>
      <c r="R150" s="135" t="str">
        <f t="shared" si="64"/>
        <v>J=</v>
      </c>
      <c r="S150" s="131">
        <f t="shared" si="65"/>
        <v>43304</v>
      </c>
      <c r="T150" s="136" t="str">
        <f t="shared" si="56"/>
        <v>-</v>
      </c>
      <c r="U150" s="9"/>
      <c r="V150" s="112">
        <v>42289</v>
      </c>
      <c r="W150" s="113" t="s">
        <v>78</v>
      </c>
      <c r="X150" s="9"/>
      <c r="Y150" s="1"/>
      <c r="Z150" s="8"/>
      <c r="AA150" s="5"/>
      <c r="AB150" s="5"/>
      <c r="AC150" s="9"/>
      <c r="AD150" s="9"/>
      <c r="AE150" s="10"/>
      <c r="AF150" s="9"/>
      <c r="AG150" s="9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</row>
    <row r="151" spans="1:198" x14ac:dyDescent="0.15">
      <c r="A151" s="126">
        <f t="shared" si="57"/>
        <v>43278</v>
      </c>
      <c r="B151" s="127">
        <f t="shared" ca="1" si="66"/>
        <v>1031.6075269999999</v>
      </c>
      <c r="C151" s="128">
        <f t="shared" si="58"/>
        <v>1000</v>
      </c>
      <c r="D151" s="129">
        <f ca="1">IF(A151&lt;$B$1,VLOOKUP(A151,[1]DI!$A$4:$B$15000,2),0)</f>
        <v>6.3899999999999998E-2</v>
      </c>
      <c r="E151" s="130">
        <f t="shared" ca="1" si="51"/>
        <v>1.0002458299999999</v>
      </c>
      <c r="F151" s="130">
        <f ca="1">(TRUNC(PRODUCT($E$12:$E150),16))</f>
        <v>1.02364120020519</v>
      </c>
      <c r="G151" s="130">
        <f t="shared" si="50"/>
        <v>1</v>
      </c>
      <c r="H151" s="130">
        <f t="shared" ca="1" si="52"/>
        <v>1.0236411999999999</v>
      </c>
      <c r="I151" s="129">
        <f t="shared" si="59"/>
        <v>2.1000000000000001E-2</v>
      </c>
      <c r="J151" s="131">
        <f t="shared" si="60"/>
        <v>43139</v>
      </c>
      <c r="K151" s="132">
        <f t="shared" si="61"/>
        <v>94</v>
      </c>
      <c r="L151" s="133">
        <f t="shared" si="62"/>
        <v>94</v>
      </c>
      <c r="M151" s="134">
        <f t="shared" si="53"/>
        <v>1.0077823429999999</v>
      </c>
      <c r="N151" s="134">
        <f t="shared" ca="1" si="54"/>
        <v>1.031607527</v>
      </c>
      <c r="O151" s="133">
        <f t="shared" si="67"/>
        <v>0</v>
      </c>
      <c r="P151" s="130">
        <f t="shared" ca="1" si="55"/>
        <v>31.607527000000001</v>
      </c>
      <c r="Q151" s="128">
        <f t="shared" si="63"/>
        <v>0</v>
      </c>
      <c r="R151" s="135" t="str">
        <f t="shared" si="64"/>
        <v>J=</v>
      </c>
      <c r="S151" s="131">
        <f t="shared" si="65"/>
        <v>43304</v>
      </c>
      <c r="T151" s="136" t="str">
        <f t="shared" si="56"/>
        <v>-</v>
      </c>
      <c r="U151" s="9"/>
      <c r="V151" s="112">
        <v>42310</v>
      </c>
      <c r="W151" s="113" t="s">
        <v>63</v>
      </c>
      <c r="X151" s="9"/>
      <c r="Y151" s="1"/>
      <c r="Z151" s="8"/>
      <c r="AA151" s="5"/>
      <c r="AB151" s="5"/>
      <c r="AC151" s="9"/>
      <c r="AD151" s="9"/>
      <c r="AE151" s="10"/>
      <c r="AF151" s="9"/>
      <c r="AG151" s="9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</row>
    <row r="152" spans="1:198" x14ac:dyDescent="0.15">
      <c r="A152" s="126">
        <f t="shared" si="57"/>
        <v>43279</v>
      </c>
      <c r="B152" s="127">
        <f t="shared" ca="1" si="66"/>
        <v>1031.946226</v>
      </c>
      <c r="C152" s="128">
        <f t="shared" si="58"/>
        <v>1000</v>
      </c>
      <c r="D152" s="129">
        <f ca="1">IF(A152&lt;$B$1,VLOOKUP(A152,[1]DI!$A$4:$B$15000,2),0)</f>
        <v>6.3899999999999998E-2</v>
      </c>
      <c r="E152" s="130">
        <f t="shared" ca="1" si="51"/>
        <v>1.0002458299999999</v>
      </c>
      <c r="F152" s="130">
        <f ca="1">(TRUNC(PRODUCT($E$12:$E151),16))</f>
        <v>1.0238928419214299</v>
      </c>
      <c r="G152" s="130">
        <f t="shared" si="50"/>
        <v>1</v>
      </c>
      <c r="H152" s="130">
        <f t="shared" ca="1" si="52"/>
        <v>1.02389284</v>
      </c>
      <c r="I152" s="129">
        <f t="shared" si="59"/>
        <v>2.1000000000000001E-2</v>
      </c>
      <c r="J152" s="131">
        <f t="shared" si="60"/>
        <v>43139</v>
      </c>
      <c r="K152" s="132">
        <f t="shared" si="61"/>
        <v>95</v>
      </c>
      <c r="L152" s="133">
        <f t="shared" si="62"/>
        <v>95</v>
      </c>
      <c r="M152" s="134">
        <f t="shared" si="53"/>
        <v>1.007865459</v>
      </c>
      <c r="N152" s="134">
        <f t="shared" ca="1" si="54"/>
        <v>1.0319462269999999</v>
      </c>
      <c r="O152" s="133">
        <f t="shared" si="67"/>
        <v>0</v>
      </c>
      <c r="P152" s="130">
        <f t="shared" ca="1" si="55"/>
        <v>31.946225999999999</v>
      </c>
      <c r="Q152" s="128">
        <f t="shared" si="63"/>
        <v>0</v>
      </c>
      <c r="R152" s="135" t="str">
        <f t="shared" si="64"/>
        <v>J=</v>
      </c>
      <c r="S152" s="131">
        <f t="shared" si="65"/>
        <v>43304</v>
      </c>
      <c r="T152" s="136" t="str">
        <f t="shared" si="56"/>
        <v>-</v>
      </c>
      <c r="U152" s="9"/>
      <c r="V152" s="112">
        <v>42363</v>
      </c>
      <c r="W152" s="113" t="s">
        <v>70</v>
      </c>
      <c r="X152" s="9"/>
      <c r="Y152" s="1"/>
      <c r="Z152" s="8"/>
      <c r="AA152" s="5"/>
      <c r="AB152" s="5"/>
      <c r="AC152" s="9"/>
      <c r="AD152" s="9"/>
      <c r="AE152" s="10"/>
      <c r="AF152" s="9"/>
      <c r="AG152" s="9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</row>
    <row r="153" spans="1:198" x14ac:dyDescent="0.15">
      <c r="A153" s="126">
        <f t="shared" si="57"/>
        <v>43280</v>
      </c>
      <c r="B153" s="127">
        <f t="shared" ca="1" si="66"/>
        <v>1032.2850450000001</v>
      </c>
      <c r="C153" s="128">
        <f t="shared" si="58"/>
        <v>1000</v>
      </c>
      <c r="D153" s="129">
        <f ca="1">IF(A153&lt;$B$1,VLOOKUP(A153,[1]DI!$A$4:$B$15000,2),0)</f>
        <v>6.3899999999999998E-2</v>
      </c>
      <c r="E153" s="130">
        <f t="shared" ca="1" si="51"/>
        <v>1.0002458299999999</v>
      </c>
      <c r="F153" s="130">
        <f ca="1">(TRUNC(PRODUCT($E$12:$E152),16))</f>
        <v>1.0241445454987601</v>
      </c>
      <c r="G153" s="130">
        <f t="shared" si="50"/>
        <v>1</v>
      </c>
      <c r="H153" s="130">
        <f t="shared" ca="1" si="52"/>
        <v>1.0241445499999999</v>
      </c>
      <c r="I153" s="129">
        <f t="shared" si="59"/>
        <v>2.1000000000000001E-2</v>
      </c>
      <c r="J153" s="131">
        <f t="shared" si="60"/>
        <v>43139</v>
      </c>
      <c r="K153" s="132">
        <f t="shared" si="61"/>
        <v>96</v>
      </c>
      <c r="L153" s="133">
        <f t="shared" si="62"/>
        <v>96</v>
      </c>
      <c r="M153" s="134">
        <f t="shared" si="53"/>
        <v>1.007948581</v>
      </c>
      <c r="N153" s="134">
        <f t="shared" ca="1" si="54"/>
        <v>1.0322850459999999</v>
      </c>
      <c r="O153" s="133">
        <f t="shared" si="67"/>
        <v>0</v>
      </c>
      <c r="P153" s="130">
        <f t="shared" ca="1" si="55"/>
        <v>32.285044999999997</v>
      </c>
      <c r="Q153" s="128">
        <f t="shared" si="63"/>
        <v>0</v>
      </c>
      <c r="R153" s="135" t="str">
        <f t="shared" si="64"/>
        <v>J=</v>
      </c>
      <c r="S153" s="131">
        <f t="shared" si="65"/>
        <v>43304</v>
      </c>
      <c r="T153" s="136" t="str">
        <f t="shared" si="56"/>
        <v>-</v>
      </c>
      <c r="U153" s="9"/>
      <c r="V153" s="112">
        <v>42370</v>
      </c>
      <c r="W153" s="113" t="s">
        <v>71</v>
      </c>
      <c r="X153" s="9"/>
      <c r="Y153" s="1"/>
      <c r="Z153" s="8"/>
      <c r="AA153" s="5"/>
      <c r="AB153" s="5"/>
      <c r="AC153" s="9"/>
      <c r="AD153" s="9"/>
      <c r="AE153" s="10"/>
      <c r="AF153" s="9"/>
      <c r="AG153" s="9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</row>
    <row r="154" spans="1:198" x14ac:dyDescent="0.15">
      <c r="A154" s="126">
        <f t="shared" si="57"/>
        <v>43281</v>
      </c>
      <c r="B154" s="127">
        <f t="shared" ca="1" si="66"/>
        <v>1032.623965</v>
      </c>
      <c r="C154" s="128">
        <f t="shared" si="58"/>
        <v>1000</v>
      </c>
      <c r="D154" s="129">
        <f ca="1">IF(A154&lt;$B$1,VLOOKUP(A154,[1]DI!$A$4:$B$15000,2),0)</f>
        <v>0</v>
      </c>
      <c r="E154" s="130">
        <f t="shared" ca="1" si="51"/>
        <v>1</v>
      </c>
      <c r="F154" s="130">
        <f ca="1">(TRUNC(PRODUCT($E$12:$E153),16))</f>
        <v>1.0243963109523799</v>
      </c>
      <c r="G154" s="130">
        <f t="shared" si="50"/>
        <v>1</v>
      </c>
      <c r="H154" s="130">
        <f t="shared" ca="1" si="52"/>
        <v>1.02439631</v>
      </c>
      <c r="I154" s="129">
        <f t="shared" si="59"/>
        <v>2.1000000000000001E-2</v>
      </c>
      <c r="J154" s="131">
        <f t="shared" si="60"/>
        <v>43139</v>
      </c>
      <c r="K154" s="132">
        <f t="shared" si="61"/>
        <v>96</v>
      </c>
      <c r="L154" s="133">
        <f t="shared" si="62"/>
        <v>97</v>
      </c>
      <c r="M154" s="134">
        <f t="shared" si="53"/>
        <v>1.0080317110000001</v>
      </c>
      <c r="N154" s="134">
        <f t="shared" ca="1" si="54"/>
        <v>1.032623965</v>
      </c>
      <c r="O154" s="133">
        <f t="shared" si="67"/>
        <v>0</v>
      </c>
      <c r="P154" s="130">
        <f t="shared" ca="1" si="55"/>
        <v>32.623964999999998</v>
      </c>
      <c r="Q154" s="128">
        <f t="shared" si="63"/>
        <v>0</v>
      </c>
      <c r="R154" s="135" t="str">
        <f t="shared" si="64"/>
        <v>J=</v>
      </c>
      <c r="S154" s="131">
        <f t="shared" si="65"/>
        <v>43304</v>
      </c>
      <c r="T154" s="136" t="str">
        <f t="shared" si="56"/>
        <v>-</v>
      </c>
      <c r="U154" s="9"/>
      <c r="V154" s="112">
        <v>42408</v>
      </c>
      <c r="W154" s="113" t="s">
        <v>65</v>
      </c>
      <c r="X154" s="9"/>
      <c r="Y154" s="1"/>
      <c r="Z154" s="8"/>
      <c r="AA154" s="5"/>
      <c r="AB154" s="5"/>
      <c r="AC154" s="9"/>
      <c r="AD154" s="9"/>
      <c r="AE154" s="10"/>
      <c r="AF154" s="9"/>
      <c r="AG154" s="9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</row>
    <row r="155" spans="1:198" x14ac:dyDescent="0.15">
      <c r="A155" s="126">
        <f t="shared" si="57"/>
        <v>43282</v>
      </c>
      <c r="B155" s="127">
        <f t="shared" ca="1" si="66"/>
        <v>1032.623965</v>
      </c>
      <c r="C155" s="128">
        <f t="shared" si="58"/>
        <v>1000</v>
      </c>
      <c r="D155" s="129">
        <f ca="1">IF(A155&lt;$B$1,VLOOKUP(A155,[1]DI!$A$4:$B$15000,2),0)</f>
        <v>0</v>
      </c>
      <c r="E155" s="130">
        <f t="shared" ca="1" si="51"/>
        <v>1</v>
      </c>
      <c r="F155" s="130">
        <f ca="1">(TRUNC(PRODUCT($E$12:$E154),16))</f>
        <v>1.0243963109523799</v>
      </c>
      <c r="G155" s="130">
        <f t="shared" si="50"/>
        <v>1</v>
      </c>
      <c r="H155" s="130">
        <f t="shared" ca="1" si="52"/>
        <v>1.02439631</v>
      </c>
      <c r="I155" s="129">
        <f t="shared" si="59"/>
        <v>2.1000000000000001E-2</v>
      </c>
      <c r="J155" s="131">
        <f t="shared" si="60"/>
        <v>43139</v>
      </c>
      <c r="K155" s="132">
        <f t="shared" si="61"/>
        <v>96</v>
      </c>
      <c r="L155" s="133">
        <f t="shared" si="62"/>
        <v>97</v>
      </c>
      <c r="M155" s="134">
        <f t="shared" si="53"/>
        <v>1.0080317110000001</v>
      </c>
      <c r="N155" s="134">
        <f t="shared" ca="1" si="54"/>
        <v>1.032623965</v>
      </c>
      <c r="O155" s="133">
        <f t="shared" si="67"/>
        <v>0</v>
      </c>
      <c r="P155" s="130">
        <f t="shared" ca="1" si="55"/>
        <v>32.623964999999998</v>
      </c>
      <c r="Q155" s="128">
        <f t="shared" si="63"/>
        <v>0</v>
      </c>
      <c r="R155" s="135" t="str">
        <f t="shared" si="64"/>
        <v>J=</v>
      </c>
      <c r="S155" s="131">
        <f t="shared" si="65"/>
        <v>43304</v>
      </c>
      <c r="T155" s="136" t="str">
        <f t="shared" si="56"/>
        <v>-</v>
      </c>
      <c r="U155" s="9"/>
      <c r="V155" s="112">
        <v>42409</v>
      </c>
      <c r="W155" s="113" t="s">
        <v>65</v>
      </c>
      <c r="X155" s="9"/>
      <c r="Y155" s="1"/>
      <c r="Z155" s="8"/>
      <c r="AA155" s="5"/>
      <c r="AB155" s="5"/>
      <c r="AC155" s="9"/>
      <c r="AD155" s="9"/>
      <c r="AE155" s="10"/>
      <c r="AF155" s="9"/>
      <c r="AG155" s="9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</row>
    <row r="156" spans="1:198" x14ac:dyDescent="0.15">
      <c r="A156" s="126">
        <f t="shared" si="57"/>
        <v>43283</v>
      </c>
      <c r="B156" s="127">
        <f t="shared" ca="1" si="66"/>
        <v>1032.623965</v>
      </c>
      <c r="C156" s="128">
        <f t="shared" si="58"/>
        <v>1000</v>
      </c>
      <c r="D156" s="129">
        <f ca="1">IF(A156&lt;$B$1,VLOOKUP(A156,[1]DI!$A$4:$B$15000,2),0)</f>
        <v>6.3899999999999998E-2</v>
      </c>
      <c r="E156" s="130">
        <f t="shared" ca="1" si="51"/>
        <v>1.0002458299999999</v>
      </c>
      <c r="F156" s="130">
        <f ca="1">(TRUNC(PRODUCT($E$12:$E155),16))</f>
        <v>1.0243963109523799</v>
      </c>
      <c r="G156" s="130">
        <f t="shared" si="50"/>
        <v>1</v>
      </c>
      <c r="H156" s="130">
        <f t="shared" ca="1" si="52"/>
        <v>1.02439631</v>
      </c>
      <c r="I156" s="129">
        <f t="shared" si="59"/>
        <v>2.1000000000000001E-2</v>
      </c>
      <c r="J156" s="131">
        <f t="shared" si="60"/>
        <v>43139</v>
      </c>
      <c r="K156" s="132">
        <f t="shared" si="61"/>
        <v>97</v>
      </c>
      <c r="L156" s="133">
        <f t="shared" si="62"/>
        <v>97</v>
      </c>
      <c r="M156" s="134">
        <f t="shared" si="53"/>
        <v>1.0080317110000001</v>
      </c>
      <c r="N156" s="134">
        <f t="shared" ca="1" si="54"/>
        <v>1.032623965</v>
      </c>
      <c r="O156" s="133">
        <f t="shared" si="67"/>
        <v>0</v>
      </c>
      <c r="P156" s="130">
        <f t="shared" ca="1" si="55"/>
        <v>32.623964999999998</v>
      </c>
      <c r="Q156" s="128">
        <f t="shared" si="63"/>
        <v>0</v>
      </c>
      <c r="R156" s="135" t="str">
        <f t="shared" si="64"/>
        <v>J=</v>
      </c>
      <c r="S156" s="131">
        <f t="shared" si="65"/>
        <v>43304</v>
      </c>
      <c r="T156" s="136" t="str">
        <f t="shared" si="56"/>
        <v>-</v>
      </c>
      <c r="U156" s="9"/>
      <c r="V156" s="112">
        <v>42454</v>
      </c>
      <c r="W156" s="113" t="s">
        <v>66</v>
      </c>
      <c r="X156" s="9"/>
      <c r="Y156" s="1"/>
      <c r="Z156" s="8"/>
      <c r="AA156" s="5"/>
      <c r="AB156" s="5"/>
      <c r="AC156" s="9"/>
      <c r="AD156" s="9"/>
      <c r="AE156" s="10"/>
      <c r="AF156" s="9"/>
      <c r="AG156" s="9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</row>
    <row r="157" spans="1:198" x14ac:dyDescent="0.15">
      <c r="A157" s="126">
        <f t="shared" si="57"/>
        <v>43284</v>
      </c>
      <c r="B157" s="127">
        <f t="shared" ca="1" si="66"/>
        <v>1032.9630030000001</v>
      </c>
      <c r="C157" s="128">
        <f t="shared" si="58"/>
        <v>1000</v>
      </c>
      <c r="D157" s="129">
        <f ca="1">IF(A157&lt;$B$1,VLOOKUP(A157,[1]DI!$A$4:$B$15000,2),0)</f>
        <v>6.3899999999999998E-2</v>
      </c>
      <c r="E157" s="130">
        <f t="shared" ca="1" si="51"/>
        <v>1.0002458299999999</v>
      </c>
      <c r="F157" s="130">
        <f ca="1">(TRUNC(PRODUCT($E$12:$E156),16))</f>
        <v>1.0246481382974999</v>
      </c>
      <c r="G157" s="130">
        <f t="shared" si="50"/>
        <v>1</v>
      </c>
      <c r="H157" s="130">
        <f t="shared" ca="1" si="52"/>
        <v>1.02464814</v>
      </c>
      <c r="I157" s="129">
        <f t="shared" si="59"/>
        <v>2.1000000000000001E-2</v>
      </c>
      <c r="J157" s="131">
        <f t="shared" si="60"/>
        <v>43139</v>
      </c>
      <c r="K157" s="132">
        <f t="shared" si="61"/>
        <v>98</v>
      </c>
      <c r="L157" s="133">
        <f t="shared" si="62"/>
        <v>98</v>
      </c>
      <c r="M157" s="134">
        <f t="shared" si="53"/>
        <v>1.0081148470000001</v>
      </c>
      <c r="N157" s="134">
        <f t="shared" ca="1" si="54"/>
        <v>1.0329630030000001</v>
      </c>
      <c r="O157" s="133">
        <f t="shared" si="67"/>
        <v>0</v>
      </c>
      <c r="P157" s="130">
        <f t="shared" ca="1" si="55"/>
        <v>32.963003</v>
      </c>
      <c r="Q157" s="128">
        <f t="shared" si="63"/>
        <v>0</v>
      </c>
      <c r="R157" s="135" t="str">
        <f t="shared" si="64"/>
        <v>J=</v>
      </c>
      <c r="S157" s="131">
        <f t="shared" si="65"/>
        <v>43304</v>
      </c>
      <c r="T157" s="136" t="str">
        <f t="shared" si="56"/>
        <v>-</v>
      </c>
      <c r="U157" s="9"/>
      <c r="V157" s="112">
        <v>42481</v>
      </c>
      <c r="W157" s="113" t="s">
        <v>67</v>
      </c>
      <c r="X157" s="9"/>
      <c r="Y157" s="1"/>
      <c r="Z157" s="8"/>
      <c r="AA157" s="5"/>
      <c r="AB157" s="5"/>
      <c r="AC157" s="9"/>
      <c r="AD157" s="9"/>
      <c r="AE157" s="10"/>
      <c r="AF157" s="9"/>
      <c r="AG157" s="9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</row>
    <row r="158" spans="1:198" x14ac:dyDescent="0.15">
      <c r="A158" s="126">
        <f t="shared" si="57"/>
        <v>43285</v>
      </c>
      <c r="B158" s="127">
        <f t="shared" ca="1" si="66"/>
        <v>1033.3021490000001</v>
      </c>
      <c r="C158" s="128">
        <f t="shared" si="58"/>
        <v>1000</v>
      </c>
      <c r="D158" s="129">
        <f ca="1">IF(A158&lt;$B$1,VLOOKUP(A158,[1]DI!$A$4:$B$15000,2),0)</f>
        <v>6.3899999999999998E-2</v>
      </c>
      <c r="E158" s="130">
        <f t="shared" ca="1" si="51"/>
        <v>1.0002458299999999</v>
      </c>
      <c r="F158" s="130">
        <f ca="1">(TRUNC(PRODUCT($E$12:$E157),16))</f>
        <v>1.0249000275493401</v>
      </c>
      <c r="G158" s="130">
        <f t="shared" si="50"/>
        <v>1</v>
      </c>
      <c r="H158" s="130">
        <f t="shared" ca="1" si="52"/>
        <v>1.02490003</v>
      </c>
      <c r="I158" s="129">
        <f t="shared" si="59"/>
        <v>2.1000000000000001E-2</v>
      </c>
      <c r="J158" s="131">
        <f t="shared" si="60"/>
        <v>43139</v>
      </c>
      <c r="K158" s="132">
        <f t="shared" si="61"/>
        <v>99</v>
      </c>
      <c r="L158" s="133">
        <f t="shared" si="62"/>
        <v>99</v>
      </c>
      <c r="M158" s="134">
        <f t="shared" si="53"/>
        <v>1.00819799</v>
      </c>
      <c r="N158" s="134">
        <f t="shared" ca="1" si="54"/>
        <v>1.0333021499999999</v>
      </c>
      <c r="O158" s="133">
        <f t="shared" si="67"/>
        <v>0</v>
      </c>
      <c r="P158" s="130">
        <f t="shared" ca="1" si="55"/>
        <v>33.302149</v>
      </c>
      <c r="Q158" s="128">
        <f t="shared" si="63"/>
        <v>0</v>
      </c>
      <c r="R158" s="135" t="str">
        <f t="shared" si="64"/>
        <v>J=</v>
      </c>
      <c r="S158" s="131">
        <f t="shared" si="65"/>
        <v>43304</v>
      </c>
      <c r="T158" s="136" t="str">
        <f t="shared" si="56"/>
        <v>-</v>
      </c>
      <c r="U158" s="9"/>
      <c r="V158" s="112">
        <v>42516</v>
      </c>
      <c r="W158" s="113" t="s">
        <v>69</v>
      </c>
      <c r="X158" s="9"/>
      <c r="Y158" s="1"/>
      <c r="Z158" s="8"/>
      <c r="AA158" s="5"/>
      <c r="AB158" s="5"/>
      <c r="AC158" s="9"/>
      <c r="AD158" s="9"/>
      <c r="AE158" s="10"/>
      <c r="AF158" s="9"/>
      <c r="AG158" s="9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</row>
    <row r="159" spans="1:198" x14ac:dyDescent="0.15">
      <c r="A159" s="126">
        <f t="shared" si="57"/>
        <v>43286</v>
      </c>
      <c r="B159" s="127">
        <f t="shared" ca="1" si="66"/>
        <v>1033.6414070000001</v>
      </c>
      <c r="C159" s="128">
        <f t="shared" si="58"/>
        <v>1000</v>
      </c>
      <c r="D159" s="129">
        <f ca="1">IF(A159&lt;$B$1,VLOOKUP(A159,[1]DI!$A$4:$B$15000,2),0)</f>
        <v>6.3899999999999998E-2</v>
      </c>
      <c r="E159" s="130">
        <f t="shared" ca="1" si="51"/>
        <v>1.0002458299999999</v>
      </c>
      <c r="F159" s="130">
        <f ca="1">(TRUNC(PRODUCT($E$12:$E158),16))</f>
        <v>1.02515197872311</v>
      </c>
      <c r="G159" s="130">
        <f t="shared" si="50"/>
        <v>1</v>
      </c>
      <c r="H159" s="130">
        <f t="shared" ca="1" si="52"/>
        <v>1.02515198</v>
      </c>
      <c r="I159" s="129">
        <f t="shared" si="59"/>
        <v>2.1000000000000001E-2</v>
      </c>
      <c r="J159" s="131">
        <f t="shared" si="60"/>
        <v>43139</v>
      </c>
      <c r="K159" s="132">
        <f t="shared" si="61"/>
        <v>100</v>
      </c>
      <c r="L159" s="133">
        <f t="shared" si="62"/>
        <v>100</v>
      </c>
      <c r="M159" s="134">
        <f t="shared" si="53"/>
        <v>1.00828114</v>
      </c>
      <c r="N159" s="134">
        <f t="shared" ca="1" si="54"/>
        <v>1.033641407</v>
      </c>
      <c r="O159" s="133">
        <f t="shared" si="67"/>
        <v>0</v>
      </c>
      <c r="P159" s="130">
        <f t="shared" ca="1" si="55"/>
        <v>33.641407000000001</v>
      </c>
      <c r="Q159" s="128">
        <f t="shared" si="63"/>
        <v>0</v>
      </c>
      <c r="R159" s="135" t="str">
        <f t="shared" si="64"/>
        <v>J=</v>
      </c>
      <c r="S159" s="131">
        <f t="shared" si="65"/>
        <v>43304</v>
      </c>
      <c r="T159" s="136" t="str">
        <f t="shared" si="56"/>
        <v>-</v>
      </c>
      <c r="U159" s="9"/>
      <c r="V159" s="112">
        <v>42620</v>
      </c>
      <c r="W159" s="113" t="s">
        <v>61</v>
      </c>
      <c r="X159" s="9"/>
      <c r="Y159" s="1"/>
      <c r="Z159" s="8"/>
      <c r="AA159" s="5"/>
      <c r="AB159" s="5"/>
      <c r="AC159" s="9"/>
      <c r="AD159" s="9"/>
      <c r="AE159" s="10"/>
      <c r="AF159" s="9"/>
      <c r="AG159" s="9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</row>
    <row r="160" spans="1:198" x14ac:dyDescent="0.15">
      <c r="A160" s="126">
        <f t="shared" si="57"/>
        <v>43287</v>
      </c>
      <c r="B160" s="127">
        <f t="shared" ca="1" si="66"/>
        <v>1033.9807740000001</v>
      </c>
      <c r="C160" s="128">
        <f t="shared" si="58"/>
        <v>1000</v>
      </c>
      <c r="D160" s="129">
        <f ca="1">IF(A160&lt;$B$1,VLOOKUP(A160,[1]DI!$A$4:$B$15000,2),0)</f>
        <v>6.3899999999999998E-2</v>
      </c>
      <c r="E160" s="130">
        <f t="shared" ca="1" si="51"/>
        <v>1.0002458299999999</v>
      </c>
      <c r="F160" s="130">
        <f ca="1">(TRUNC(PRODUCT($E$12:$E159),16))</f>
        <v>1.0254039918340401</v>
      </c>
      <c r="G160" s="130">
        <f t="shared" si="50"/>
        <v>1</v>
      </c>
      <c r="H160" s="130">
        <f t="shared" ca="1" si="52"/>
        <v>1.02540399</v>
      </c>
      <c r="I160" s="129">
        <f t="shared" si="59"/>
        <v>2.1000000000000001E-2</v>
      </c>
      <c r="J160" s="131">
        <f t="shared" si="60"/>
        <v>43139</v>
      </c>
      <c r="K160" s="132">
        <f t="shared" si="61"/>
        <v>101</v>
      </c>
      <c r="L160" s="133">
        <f t="shared" si="62"/>
        <v>101</v>
      </c>
      <c r="M160" s="134">
        <f t="shared" si="53"/>
        <v>1.008364297</v>
      </c>
      <c r="N160" s="134">
        <f t="shared" ca="1" si="54"/>
        <v>1.033980774</v>
      </c>
      <c r="O160" s="133">
        <f t="shared" si="67"/>
        <v>0</v>
      </c>
      <c r="P160" s="130">
        <f t="shared" ca="1" si="55"/>
        <v>33.980773999999997</v>
      </c>
      <c r="Q160" s="128">
        <f t="shared" si="63"/>
        <v>0</v>
      </c>
      <c r="R160" s="135" t="str">
        <f t="shared" si="64"/>
        <v>J=</v>
      </c>
      <c r="S160" s="131">
        <f t="shared" si="65"/>
        <v>43304</v>
      </c>
      <c r="T160" s="136" t="str">
        <f t="shared" si="56"/>
        <v>-</v>
      </c>
      <c r="U160" s="9"/>
      <c r="V160" s="112">
        <v>42655</v>
      </c>
      <c r="W160" s="113" t="s">
        <v>78</v>
      </c>
      <c r="X160" s="9"/>
      <c r="Y160" s="1"/>
      <c r="Z160" s="8"/>
      <c r="AA160" s="5"/>
      <c r="AB160" s="5"/>
      <c r="AC160" s="9"/>
      <c r="AD160" s="9"/>
      <c r="AE160" s="10"/>
      <c r="AF160" s="9"/>
      <c r="AG160" s="9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</row>
    <row r="161" spans="1:201" x14ac:dyDescent="0.15">
      <c r="A161" s="126">
        <f t="shared" si="57"/>
        <v>43288</v>
      </c>
      <c r="B161" s="127">
        <f t="shared" ca="1" si="66"/>
        <v>1034.3202590000001</v>
      </c>
      <c r="C161" s="128">
        <f t="shared" si="58"/>
        <v>1000</v>
      </c>
      <c r="D161" s="129">
        <f ca="1">IF(A161&lt;$B$1,VLOOKUP(A161,[1]DI!$A$4:$B$15000,2),0)</f>
        <v>0</v>
      </c>
      <c r="E161" s="130">
        <f t="shared" ca="1" si="51"/>
        <v>1</v>
      </c>
      <c r="F161" s="130">
        <f ca="1">(TRUNC(PRODUCT($E$12:$E160),16))</f>
        <v>1.02565606689735</v>
      </c>
      <c r="G161" s="130">
        <f t="shared" si="50"/>
        <v>1</v>
      </c>
      <c r="H161" s="130">
        <f t="shared" ca="1" si="52"/>
        <v>1.0256560699999999</v>
      </c>
      <c r="I161" s="129">
        <f t="shared" si="59"/>
        <v>2.1000000000000001E-2</v>
      </c>
      <c r="J161" s="131">
        <f t="shared" si="60"/>
        <v>43139</v>
      </c>
      <c r="K161" s="132">
        <f t="shared" si="61"/>
        <v>101</v>
      </c>
      <c r="L161" s="133">
        <f t="shared" si="62"/>
        <v>102</v>
      </c>
      <c r="M161" s="134">
        <f t="shared" si="53"/>
        <v>1.00844746</v>
      </c>
      <c r="N161" s="134">
        <f t="shared" ca="1" si="54"/>
        <v>1.034320259</v>
      </c>
      <c r="O161" s="133">
        <f t="shared" si="67"/>
        <v>0</v>
      </c>
      <c r="P161" s="130">
        <f t="shared" ca="1" si="55"/>
        <v>34.320259</v>
      </c>
      <c r="Q161" s="128">
        <f t="shared" si="63"/>
        <v>0</v>
      </c>
      <c r="R161" s="135" t="str">
        <f t="shared" si="64"/>
        <v>J=</v>
      </c>
      <c r="S161" s="131">
        <f t="shared" si="65"/>
        <v>43304</v>
      </c>
      <c r="T161" s="136" t="str">
        <f t="shared" si="56"/>
        <v>-</v>
      </c>
      <c r="U161" s="9"/>
      <c r="V161" s="112">
        <v>42676</v>
      </c>
      <c r="W161" s="113" t="s">
        <v>63</v>
      </c>
      <c r="X161" s="9"/>
      <c r="Y161" s="1"/>
      <c r="Z161" s="8"/>
      <c r="AA161" s="5"/>
      <c r="AB161" s="5"/>
      <c r="AC161" s="9"/>
      <c r="AD161" s="9"/>
      <c r="AE161" s="10"/>
      <c r="AF161" s="9"/>
      <c r="AG161" s="9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</row>
    <row r="162" spans="1:201" x14ac:dyDescent="0.15">
      <c r="A162" s="126">
        <f t="shared" si="57"/>
        <v>43289</v>
      </c>
      <c r="B162" s="127">
        <f t="shared" ca="1" si="66"/>
        <v>1034.3202590000001</v>
      </c>
      <c r="C162" s="128">
        <f t="shared" si="58"/>
        <v>1000</v>
      </c>
      <c r="D162" s="129">
        <f ca="1">IF(A162&lt;$B$1,VLOOKUP(A162,[1]DI!$A$4:$B$15000,2),0)</f>
        <v>0</v>
      </c>
      <c r="E162" s="130">
        <f t="shared" ca="1" si="51"/>
        <v>1</v>
      </c>
      <c r="F162" s="130">
        <f ca="1">(TRUNC(PRODUCT($E$12:$E161),16))</f>
        <v>1.02565606689735</v>
      </c>
      <c r="G162" s="130">
        <f t="shared" si="50"/>
        <v>1</v>
      </c>
      <c r="H162" s="130">
        <f t="shared" ca="1" si="52"/>
        <v>1.0256560699999999</v>
      </c>
      <c r="I162" s="129">
        <f t="shared" si="59"/>
        <v>2.1000000000000001E-2</v>
      </c>
      <c r="J162" s="131">
        <f t="shared" si="60"/>
        <v>43139</v>
      </c>
      <c r="K162" s="132">
        <f t="shared" si="61"/>
        <v>101</v>
      </c>
      <c r="L162" s="133">
        <f t="shared" si="62"/>
        <v>102</v>
      </c>
      <c r="M162" s="134">
        <f t="shared" si="53"/>
        <v>1.00844746</v>
      </c>
      <c r="N162" s="134">
        <f t="shared" ca="1" si="54"/>
        <v>1.034320259</v>
      </c>
      <c r="O162" s="133">
        <f t="shared" si="67"/>
        <v>0</v>
      </c>
      <c r="P162" s="130">
        <f t="shared" ca="1" si="55"/>
        <v>34.320259</v>
      </c>
      <c r="Q162" s="128">
        <f t="shared" si="63"/>
        <v>0</v>
      </c>
      <c r="R162" s="135" t="str">
        <f t="shared" si="64"/>
        <v>J=</v>
      </c>
      <c r="S162" s="131">
        <f t="shared" si="65"/>
        <v>43304</v>
      </c>
      <c r="T162" s="136" t="str">
        <f t="shared" si="56"/>
        <v>-</v>
      </c>
      <c r="U162" s="9"/>
      <c r="V162" s="112">
        <v>42689</v>
      </c>
      <c r="W162" s="113" t="s">
        <v>64</v>
      </c>
      <c r="X162" s="9"/>
      <c r="Y162" s="1"/>
      <c r="Z162" s="8"/>
      <c r="AA162" s="5"/>
      <c r="AB162" s="5"/>
      <c r="AC162" s="9"/>
      <c r="AD162" s="9"/>
      <c r="AE162" s="10"/>
      <c r="AF162" s="9"/>
      <c r="AG162" s="9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</row>
    <row r="163" spans="1:201" x14ac:dyDescent="0.15">
      <c r="A163" s="126">
        <f t="shared" si="57"/>
        <v>43290</v>
      </c>
      <c r="B163" s="127">
        <f t="shared" ca="1" si="66"/>
        <v>1034.3202590000001</v>
      </c>
      <c r="C163" s="128">
        <f t="shared" si="58"/>
        <v>1000</v>
      </c>
      <c r="D163" s="129">
        <f ca="1">IF(A163&lt;$B$1,VLOOKUP(A163,[1]DI!$A$4:$B$15000,2),0)</f>
        <v>6.3899999999999998E-2</v>
      </c>
      <c r="E163" s="130">
        <f t="shared" ca="1" si="51"/>
        <v>1.0002458299999999</v>
      </c>
      <c r="F163" s="130">
        <f ca="1">(TRUNC(PRODUCT($E$12:$E162),16))</f>
        <v>1.02565606689735</v>
      </c>
      <c r="G163" s="130">
        <f t="shared" si="50"/>
        <v>1</v>
      </c>
      <c r="H163" s="130">
        <f t="shared" ca="1" si="52"/>
        <v>1.0256560699999999</v>
      </c>
      <c r="I163" s="129">
        <f t="shared" si="59"/>
        <v>2.1000000000000001E-2</v>
      </c>
      <c r="J163" s="131">
        <f t="shared" si="60"/>
        <v>43139</v>
      </c>
      <c r="K163" s="132">
        <f t="shared" si="61"/>
        <v>102</v>
      </c>
      <c r="L163" s="133">
        <f t="shared" si="62"/>
        <v>102</v>
      </c>
      <c r="M163" s="134">
        <f t="shared" si="53"/>
        <v>1.00844746</v>
      </c>
      <c r="N163" s="134">
        <f t="shared" ca="1" si="54"/>
        <v>1.034320259</v>
      </c>
      <c r="O163" s="133">
        <f t="shared" si="67"/>
        <v>0</v>
      </c>
      <c r="P163" s="130">
        <f t="shared" ca="1" si="55"/>
        <v>34.320259</v>
      </c>
      <c r="Q163" s="128">
        <f t="shared" si="63"/>
        <v>0</v>
      </c>
      <c r="R163" s="135" t="str">
        <f t="shared" si="64"/>
        <v>J=</v>
      </c>
      <c r="S163" s="131">
        <f t="shared" si="65"/>
        <v>43304</v>
      </c>
      <c r="T163" s="136" t="str">
        <f t="shared" si="56"/>
        <v>-</v>
      </c>
      <c r="U163" s="29"/>
      <c r="V163" s="114">
        <v>42793</v>
      </c>
      <c r="W163" s="115" t="s">
        <v>72</v>
      </c>
      <c r="X163" s="29"/>
      <c r="Y163" s="31"/>
      <c r="Z163" s="111"/>
      <c r="AA163" s="14"/>
      <c r="AB163" s="14"/>
      <c r="AC163" s="29"/>
      <c r="AD163" s="29"/>
      <c r="AE163" s="33"/>
      <c r="AF163" s="29"/>
      <c r="AG163" s="29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</row>
    <row r="164" spans="1:201" x14ac:dyDescent="0.15">
      <c r="A164" s="126">
        <f t="shared" si="57"/>
        <v>43291</v>
      </c>
      <c r="B164" s="127">
        <f t="shared" ca="1" si="66"/>
        <v>1034.659844</v>
      </c>
      <c r="C164" s="128">
        <f t="shared" si="58"/>
        <v>1000</v>
      </c>
      <c r="D164" s="129">
        <f ca="1">IF(A164&lt;$B$1,VLOOKUP(A164,[1]DI!$A$4:$B$15000,2),0)</f>
        <v>6.3899999999999998E-2</v>
      </c>
      <c r="E164" s="130">
        <f t="shared" ca="1" si="51"/>
        <v>1.0002458299999999</v>
      </c>
      <c r="F164" s="130">
        <f ca="1">(TRUNC(PRODUCT($E$12:$E163),16))</f>
        <v>1.0259082039282801</v>
      </c>
      <c r="G164" s="130">
        <f t="shared" si="50"/>
        <v>1</v>
      </c>
      <c r="H164" s="130">
        <f t="shared" ca="1" si="52"/>
        <v>1.0259081999999999</v>
      </c>
      <c r="I164" s="129">
        <f t="shared" si="59"/>
        <v>2.1000000000000001E-2</v>
      </c>
      <c r="J164" s="131">
        <f t="shared" si="60"/>
        <v>43139</v>
      </c>
      <c r="K164" s="132">
        <f t="shared" si="61"/>
        <v>103</v>
      </c>
      <c r="L164" s="133">
        <f t="shared" si="62"/>
        <v>103</v>
      </c>
      <c r="M164" s="134">
        <f t="shared" si="53"/>
        <v>1.008530631</v>
      </c>
      <c r="N164" s="134">
        <f t="shared" ca="1" si="54"/>
        <v>1.0346598440000001</v>
      </c>
      <c r="O164" s="133">
        <f t="shared" si="67"/>
        <v>0</v>
      </c>
      <c r="P164" s="130">
        <f t="shared" ca="1" si="55"/>
        <v>34.659844</v>
      </c>
      <c r="Q164" s="128">
        <f t="shared" si="63"/>
        <v>0</v>
      </c>
      <c r="R164" s="135" t="str">
        <f t="shared" si="64"/>
        <v>J=</v>
      </c>
      <c r="S164" s="131">
        <f t="shared" si="65"/>
        <v>43304</v>
      </c>
      <c r="T164" s="136" t="str">
        <f t="shared" si="56"/>
        <v>-</v>
      </c>
      <c r="U164" s="9"/>
      <c r="V164" s="114">
        <v>42794</v>
      </c>
      <c r="W164" s="115" t="s">
        <v>72</v>
      </c>
      <c r="X164" s="9"/>
      <c r="Y164" s="1"/>
      <c r="Z164" s="8"/>
      <c r="AA164" s="5"/>
      <c r="AB164" s="5"/>
      <c r="AC164" s="9"/>
      <c r="AD164" s="9"/>
      <c r="AE164" s="10"/>
      <c r="AF164" s="9"/>
      <c r="AG164" s="9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</row>
    <row r="165" spans="1:201" x14ac:dyDescent="0.15">
      <c r="A165" s="126">
        <f t="shared" si="57"/>
        <v>43292</v>
      </c>
      <c r="B165" s="127">
        <f t="shared" ca="1" si="66"/>
        <v>1034.999548</v>
      </c>
      <c r="C165" s="128">
        <f t="shared" si="58"/>
        <v>1000</v>
      </c>
      <c r="D165" s="129">
        <f ca="1">IF(A165&lt;$B$1,VLOOKUP(A165,[1]DI!$A$4:$B$15000,2),0)</f>
        <v>6.3899999999999998E-2</v>
      </c>
      <c r="E165" s="130">
        <f t="shared" ca="1" si="51"/>
        <v>1.0002458299999999</v>
      </c>
      <c r="F165" s="130">
        <f ca="1">(TRUNC(PRODUCT($E$12:$E164),16))</f>
        <v>1.0261604029420499</v>
      </c>
      <c r="G165" s="130">
        <f t="shared" si="50"/>
        <v>1</v>
      </c>
      <c r="H165" s="130">
        <f t="shared" ca="1" si="52"/>
        <v>1.0261604</v>
      </c>
      <c r="I165" s="129">
        <f t="shared" si="59"/>
        <v>2.1000000000000001E-2</v>
      </c>
      <c r="J165" s="131">
        <f t="shared" si="60"/>
        <v>43139</v>
      </c>
      <c r="K165" s="132">
        <f t="shared" si="61"/>
        <v>104</v>
      </c>
      <c r="L165" s="133">
        <f t="shared" si="62"/>
        <v>104</v>
      </c>
      <c r="M165" s="134">
        <f t="shared" si="53"/>
        <v>1.008613808</v>
      </c>
      <c r="N165" s="134">
        <f t="shared" ca="1" si="54"/>
        <v>1.0349995489999999</v>
      </c>
      <c r="O165" s="133">
        <f t="shared" si="67"/>
        <v>0</v>
      </c>
      <c r="P165" s="130">
        <f t="shared" ca="1" si="55"/>
        <v>34.999547999999997</v>
      </c>
      <c r="Q165" s="128">
        <f t="shared" si="63"/>
        <v>0</v>
      </c>
      <c r="R165" s="135" t="str">
        <f t="shared" si="64"/>
        <v>J=</v>
      </c>
      <c r="S165" s="131">
        <f t="shared" si="65"/>
        <v>43304</v>
      </c>
      <c r="T165" s="136" t="str">
        <f t="shared" si="56"/>
        <v>-</v>
      </c>
      <c r="U165" s="9"/>
      <c r="V165" s="114">
        <v>42839</v>
      </c>
      <c r="W165" s="115" t="s">
        <v>80</v>
      </c>
      <c r="X165" s="9"/>
      <c r="Y165" s="1"/>
      <c r="Z165" s="8"/>
      <c r="AA165" s="5"/>
      <c r="AB165" s="5"/>
      <c r="AC165" s="9"/>
      <c r="AD165" s="9"/>
      <c r="AE165" s="10"/>
      <c r="AF165" s="9"/>
      <c r="AG165" s="9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</row>
    <row r="166" spans="1:201" x14ac:dyDescent="0.15">
      <c r="A166" s="126">
        <f t="shared" si="57"/>
        <v>43293</v>
      </c>
      <c r="B166" s="127">
        <f t="shared" ca="1" si="66"/>
        <v>1035.339363</v>
      </c>
      <c r="C166" s="128">
        <f t="shared" si="58"/>
        <v>1000</v>
      </c>
      <c r="D166" s="129">
        <f ca="1">IF(A166&lt;$B$1,VLOOKUP(A166,[1]DI!$A$4:$B$15000,2),0)</f>
        <v>6.3899999999999998E-2</v>
      </c>
      <c r="E166" s="130">
        <f t="shared" ca="1" si="51"/>
        <v>1.0002458299999999</v>
      </c>
      <c r="F166" s="130">
        <f ca="1">(TRUNC(PRODUCT($E$12:$E165),16))</f>
        <v>1.02641266395391</v>
      </c>
      <c r="G166" s="130">
        <f t="shared" si="50"/>
        <v>1</v>
      </c>
      <c r="H166" s="130">
        <f t="shared" ca="1" si="52"/>
        <v>1.0264126600000001</v>
      </c>
      <c r="I166" s="129">
        <f t="shared" si="59"/>
        <v>2.1000000000000001E-2</v>
      </c>
      <c r="J166" s="131">
        <f t="shared" si="60"/>
        <v>43139</v>
      </c>
      <c r="K166" s="132">
        <f t="shared" si="61"/>
        <v>105</v>
      </c>
      <c r="L166" s="133">
        <f t="shared" si="62"/>
        <v>105</v>
      </c>
      <c r="M166" s="134">
        <f t="shared" si="53"/>
        <v>1.008696992</v>
      </c>
      <c r="N166" s="134">
        <f t="shared" ca="1" si="54"/>
        <v>1.0353393630000001</v>
      </c>
      <c r="O166" s="133">
        <f t="shared" si="67"/>
        <v>0</v>
      </c>
      <c r="P166" s="130">
        <f t="shared" ca="1" si="55"/>
        <v>35.339362999999999</v>
      </c>
      <c r="Q166" s="128">
        <f t="shared" si="63"/>
        <v>0</v>
      </c>
      <c r="R166" s="135" t="str">
        <f t="shared" si="64"/>
        <v>J=</v>
      </c>
      <c r="S166" s="131">
        <f t="shared" si="65"/>
        <v>43304</v>
      </c>
      <c r="T166" s="136" t="str">
        <f t="shared" si="56"/>
        <v>-</v>
      </c>
      <c r="U166" s="9"/>
      <c r="V166" s="114">
        <v>42846</v>
      </c>
      <c r="W166" s="115" t="s">
        <v>74</v>
      </c>
      <c r="X166" s="9"/>
      <c r="Y166" s="1"/>
      <c r="Z166" s="8"/>
      <c r="AA166" s="5"/>
      <c r="AB166" s="5"/>
      <c r="AC166" s="9"/>
      <c r="AD166" s="9"/>
      <c r="AE166" s="10"/>
      <c r="AF166" s="9"/>
      <c r="AG166" s="9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</row>
    <row r="167" spans="1:201" x14ac:dyDescent="0.15">
      <c r="A167" s="126">
        <f t="shared" si="57"/>
        <v>43294</v>
      </c>
      <c r="B167" s="127">
        <f t="shared" ca="1" si="66"/>
        <v>1035.679296</v>
      </c>
      <c r="C167" s="128">
        <f t="shared" si="58"/>
        <v>1000</v>
      </c>
      <c r="D167" s="129">
        <f ca="1">IF(A167&lt;$B$1,VLOOKUP(A167,[1]DI!$A$4:$B$15000,2),0)</f>
        <v>6.3899999999999998E-2</v>
      </c>
      <c r="E167" s="130">
        <f t="shared" ca="1" si="51"/>
        <v>1.0002458299999999</v>
      </c>
      <c r="F167" s="130">
        <f ca="1">(TRUNC(PRODUCT($E$12:$E166),16))</f>
        <v>1.02666498697909</v>
      </c>
      <c r="G167" s="130">
        <f t="shared" si="50"/>
        <v>1</v>
      </c>
      <c r="H167" s="130">
        <f t="shared" ca="1" si="52"/>
        <v>1.02666499</v>
      </c>
      <c r="I167" s="129">
        <f t="shared" si="59"/>
        <v>2.1000000000000001E-2</v>
      </c>
      <c r="J167" s="131">
        <f t="shared" si="60"/>
        <v>43139</v>
      </c>
      <c r="K167" s="132">
        <f t="shared" si="61"/>
        <v>106</v>
      </c>
      <c r="L167" s="133">
        <f t="shared" si="62"/>
        <v>106</v>
      </c>
      <c r="M167" s="134">
        <f t="shared" si="53"/>
        <v>1.0087801830000001</v>
      </c>
      <c r="N167" s="134">
        <f t="shared" ca="1" si="54"/>
        <v>1.0356792960000001</v>
      </c>
      <c r="O167" s="133">
        <f t="shared" si="67"/>
        <v>0</v>
      </c>
      <c r="P167" s="130">
        <f t="shared" ca="1" si="55"/>
        <v>35.679296000000001</v>
      </c>
      <c r="Q167" s="128">
        <f t="shared" si="63"/>
        <v>0</v>
      </c>
      <c r="R167" s="135" t="str">
        <f t="shared" si="64"/>
        <v>J=</v>
      </c>
      <c r="S167" s="131">
        <f t="shared" si="65"/>
        <v>43304</v>
      </c>
      <c r="T167" s="136" t="str">
        <f t="shared" si="56"/>
        <v>-</v>
      </c>
      <c r="U167" s="9"/>
      <c r="V167" s="114">
        <v>42856</v>
      </c>
      <c r="W167" s="115" t="s">
        <v>81</v>
      </c>
      <c r="X167" s="9"/>
      <c r="Y167" s="1"/>
      <c r="Z167" s="8"/>
      <c r="AA167" s="5"/>
      <c r="AB167" s="5"/>
      <c r="AC167" s="9"/>
      <c r="AD167" s="9"/>
      <c r="AE167" s="10"/>
      <c r="AF167" s="9"/>
      <c r="AG167" s="9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</row>
    <row r="168" spans="1:201" x14ac:dyDescent="0.15">
      <c r="A168" s="126">
        <f t="shared" si="57"/>
        <v>43295</v>
      </c>
      <c r="B168" s="127">
        <f t="shared" ca="1" si="66"/>
        <v>1036.0193300000001</v>
      </c>
      <c r="C168" s="128">
        <f t="shared" si="58"/>
        <v>1000</v>
      </c>
      <c r="D168" s="129">
        <f ca="1">IF(A168&lt;$B$1,VLOOKUP(A168,[1]DI!$A$4:$B$15000,2),0)</f>
        <v>0</v>
      </c>
      <c r="E168" s="130">
        <f t="shared" ca="1" si="51"/>
        <v>1</v>
      </c>
      <c r="F168" s="130">
        <f ca="1">(TRUNC(PRODUCT($E$12:$E167),16))</f>
        <v>1.0269173720328399</v>
      </c>
      <c r="G168" s="130">
        <f t="shared" si="50"/>
        <v>1</v>
      </c>
      <c r="H168" s="130">
        <f t="shared" ca="1" si="52"/>
        <v>1.0269173700000001</v>
      </c>
      <c r="I168" s="129">
        <f t="shared" si="59"/>
        <v>2.1000000000000001E-2</v>
      </c>
      <c r="J168" s="131">
        <f t="shared" si="60"/>
        <v>43139</v>
      </c>
      <c r="K168" s="132">
        <f t="shared" si="61"/>
        <v>106</v>
      </c>
      <c r="L168" s="133">
        <f t="shared" si="62"/>
        <v>107</v>
      </c>
      <c r="M168" s="134">
        <f t="shared" si="53"/>
        <v>1.0088633810000001</v>
      </c>
      <c r="N168" s="134">
        <f t="shared" ca="1" si="54"/>
        <v>1.03601933</v>
      </c>
      <c r="O168" s="133">
        <f t="shared" si="67"/>
        <v>0</v>
      </c>
      <c r="P168" s="130">
        <f t="shared" ca="1" si="55"/>
        <v>36.019329999999997</v>
      </c>
      <c r="Q168" s="128">
        <f t="shared" si="63"/>
        <v>0</v>
      </c>
      <c r="R168" s="135" t="str">
        <f t="shared" si="64"/>
        <v>J=</v>
      </c>
      <c r="S168" s="131">
        <f t="shared" si="65"/>
        <v>43304</v>
      </c>
      <c r="T168" s="136" t="str">
        <f t="shared" si="56"/>
        <v>-</v>
      </c>
      <c r="U168" s="9"/>
      <c r="V168" s="114">
        <v>42901</v>
      </c>
      <c r="W168" s="115" t="s">
        <v>82</v>
      </c>
      <c r="X168" s="9"/>
      <c r="Y168" s="1"/>
      <c r="Z168" s="8"/>
      <c r="AA168" s="5"/>
      <c r="AB168" s="5"/>
      <c r="AC168" s="9"/>
      <c r="AD168" s="9"/>
      <c r="AE168" s="10"/>
      <c r="AF168" s="9"/>
      <c r="AG168" s="9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</row>
    <row r="169" spans="1:201" x14ac:dyDescent="0.15">
      <c r="A169" s="126">
        <f t="shared" si="57"/>
        <v>43296</v>
      </c>
      <c r="B169" s="127">
        <f t="shared" ca="1" si="66"/>
        <v>1036.0193300000001</v>
      </c>
      <c r="C169" s="128">
        <f t="shared" si="58"/>
        <v>1000</v>
      </c>
      <c r="D169" s="129">
        <f ca="1">IF(A169&lt;$B$1,VLOOKUP(A169,[1]DI!$A$4:$B$15000,2),0)</f>
        <v>0</v>
      </c>
      <c r="E169" s="130">
        <f t="shared" ca="1" si="51"/>
        <v>1</v>
      </c>
      <c r="F169" s="130">
        <f ca="1">(TRUNC(PRODUCT($E$12:$E168),16))</f>
        <v>1.0269173720328399</v>
      </c>
      <c r="G169" s="130">
        <f t="shared" si="50"/>
        <v>1</v>
      </c>
      <c r="H169" s="130">
        <f t="shared" ca="1" si="52"/>
        <v>1.0269173700000001</v>
      </c>
      <c r="I169" s="129">
        <f t="shared" si="59"/>
        <v>2.1000000000000001E-2</v>
      </c>
      <c r="J169" s="131">
        <f t="shared" si="60"/>
        <v>43139</v>
      </c>
      <c r="K169" s="132">
        <f t="shared" si="61"/>
        <v>106</v>
      </c>
      <c r="L169" s="133">
        <f t="shared" si="62"/>
        <v>107</v>
      </c>
      <c r="M169" s="134">
        <f t="shared" si="53"/>
        <v>1.0088633810000001</v>
      </c>
      <c r="N169" s="134">
        <f t="shared" ca="1" si="54"/>
        <v>1.03601933</v>
      </c>
      <c r="O169" s="133">
        <f t="shared" si="67"/>
        <v>0</v>
      </c>
      <c r="P169" s="130">
        <f t="shared" ca="1" si="55"/>
        <v>36.019329999999997</v>
      </c>
      <c r="Q169" s="128">
        <f t="shared" si="63"/>
        <v>0</v>
      </c>
      <c r="R169" s="135" t="str">
        <f t="shared" si="64"/>
        <v>J=</v>
      </c>
      <c r="S169" s="131">
        <f t="shared" si="65"/>
        <v>43304</v>
      </c>
      <c r="T169" s="136" t="str">
        <f t="shared" si="56"/>
        <v>-</v>
      </c>
      <c r="U169" s="9"/>
      <c r="V169" s="114">
        <v>42985</v>
      </c>
      <c r="W169" s="115" t="s">
        <v>83</v>
      </c>
      <c r="X169" s="9"/>
      <c r="Y169" s="1"/>
      <c r="Z169" s="9"/>
      <c r="AA169" s="9"/>
      <c r="AB169" s="9"/>
      <c r="AC169" s="9"/>
      <c r="AD169" s="9"/>
      <c r="AE169" s="10"/>
      <c r="AF169" s="9"/>
      <c r="AG169" s="9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</row>
    <row r="170" spans="1:201" x14ac:dyDescent="0.15">
      <c r="A170" s="126">
        <f t="shared" si="57"/>
        <v>43297</v>
      </c>
      <c r="B170" s="127">
        <f t="shared" ca="1" si="66"/>
        <v>1036.0193300000001</v>
      </c>
      <c r="C170" s="128">
        <f t="shared" si="58"/>
        <v>1000</v>
      </c>
      <c r="D170" s="129">
        <f ca="1">IF(A170&lt;$B$1,VLOOKUP(A170,[1]DI!$A$4:$B$15000,2),0)</f>
        <v>6.3899999999999998E-2</v>
      </c>
      <c r="E170" s="130">
        <f t="shared" ca="1" si="51"/>
        <v>1.0002458299999999</v>
      </c>
      <c r="F170" s="130">
        <f ca="1">(TRUNC(PRODUCT($E$12:$E169),16))</f>
        <v>1.0269173720328399</v>
      </c>
      <c r="G170" s="130">
        <f t="shared" si="50"/>
        <v>1</v>
      </c>
      <c r="H170" s="130">
        <f t="shared" ca="1" si="52"/>
        <v>1.0269173700000001</v>
      </c>
      <c r="I170" s="129">
        <f t="shared" si="59"/>
        <v>2.1000000000000001E-2</v>
      </c>
      <c r="J170" s="131">
        <f t="shared" si="60"/>
        <v>43139</v>
      </c>
      <c r="K170" s="132">
        <f t="shared" si="61"/>
        <v>107</v>
      </c>
      <c r="L170" s="133">
        <f t="shared" si="62"/>
        <v>107</v>
      </c>
      <c r="M170" s="134">
        <f t="shared" si="53"/>
        <v>1.0088633810000001</v>
      </c>
      <c r="N170" s="134">
        <f t="shared" ca="1" si="54"/>
        <v>1.03601933</v>
      </c>
      <c r="O170" s="133">
        <f t="shared" si="67"/>
        <v>0</v>
      </c>
      <c r="P170" s="130">
        <f t="shared" ca="1" si="55"/>
        <v>36.019329999999997</v>
      </c>
      <c r="Q170" s="128">
        <f t="shared" si="63"/>
        <v>0</v>
      </c>
      <c r="R170" s="135" t="str">
        <f t="shared" si="64"/>
        <v>J=</v>
      </c>
      <c r="S170" s="131">
        <f t="shared" si="65"/>
        <v>43304</v>
      </c>
      <c r="T170" s="136" t="str">
        <f t="shared" si="56"/>
        <v>-</v>
      </c>
      <c r="U170" s="9"/>
      <c r="V170" s="114">
        <v>43020</v>
      </c>
      <c r="W170" s="113" t="s">
        <v>78</v>
      </c>
      <c r="X170" s="9"/>
      <c r="Y170" s="1"/>
      <c r="Z170" s="9"/>
      <c r="AA170" s="9"/>
      <c r="AB170" s="9"/>
      <c r="AC170" s="9"/>
      <c r="AD170" s="9"/>
      <c r="AE170" s="10"/>
      <c r="AF170" s="9"/>
      <c r="AG170" s="9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</row>
    <row r="171" spans="1:201" x14ac:dyDescent="0.15">
      <c r="A171" s="126">
        <f t="shared" si="57"/>
        <v>43298</v>
      </c>
      <c r="B171" s="127">
        <f t="shared" ca="1" si="66"/>
        <v>1036.359483</v>
      </c>
      <c r="C171" s="128">
        <f t="shared" si="58"/>
        <v>1000</v>
      </c>
      <c r="D171" s="129">
        <f ca="1">IF(A171&lt;$B$1,VLOOKUP(A171,[1]DI!$A$4:$B$15000,2),0)</f>
        <v>6.3899999999999998E-2</v>
      </c>
      <c r="E171" s="130">
        <f t="shared" ca="1" si="51"/>
        <v>1.0002458299999999</v>
      </c>
      <c r="F171" s="130">
        <f ca="1">(TRUNC(PRODUCT($E$12:$E170),16))</f>
        <v>1.0271698191304</v>
      </c>
      <c r="G171" s="130">
        <f t="shared" si="50"/>
        <v>1</v>
      </c>
      <c r="H171" s="130">
        <f t="shared" ca="1" si="52"/>
        <v>1.0271698199999999</v>
      </c>
      <c r="I171" s="129">
        <f t="shared" si="59"/>
        <v>2.1000000000000001E-2</v>
      </c>
      <c r="J171" s="131">
        <f t="shared" si="60"/>
        <v>43139</v>
      </c>
      <c r="K171" s="132">
        <f t="shared" si="61"/>
        <v>108</v>
      </c>
      <c r="L171" s="133">
        <f t="shared" si="62"/>
        <v>108</v>
      </c>
      <c r="M171" s="134">
        <f t="shared" si="53"/>
        <v>1.008946586</v>
      </c>
      <c r="N171" s="134">
        <f t="shared" ca="1" si="54"/>
        <v>1.036359483</v>
      </c>
      <c r="O171" s="133">
        <f t="shared" si="67"/>
        <v>0</v>
      </c>
      <c r="P171" s="130">
        <f t="shared" ca="1" si="55"/>
        <v>36.359482999999997</v>
      </c>
      <c r="Q171" s="128">
        <f t="shared" si="63"/>
        <v>0</v>
      </c>
      <c r="R171" s="135" t="str">
        <f t="shared" si="64"/>
        <v>J=</v>
      </c>
      <c r="S171" s="131">
        <f t="shared" si="65"/>
        <v>43304</v>
      </c>
      <c r="T171" s="136" t="str">
        <f t="shared" si="56"/>
        <v>-</v>
      </c>
      <c r="U171" s="9"/>
      <c r="V171" s="114">
        <v>43041</v>
      </c>
      <c r="W171" s="115" t="s">
        <v>84</v>
      </c>
      <c r="X171" s="9"/>
      <c r="Y171" s="1"/>
      <c r="Z171" s="9"/>
      <c r="AA171" s="9"/>
      <c r="AB171" s="9"/>
      <c r="AC171" s="9"/>
      <c r="AD171" s="9"/>
      <c r="AE171" s="10"/>
      <c r="AF171" s="9"/>
      <c r="AG171" s="9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</row>
    <row r="172" spans="1:201" x14ac:dyDescent="0.15">
      <c r="A172" s="126">
        <f t="shared" si="57"/>
        <v>43299</v>
      </c>
      <c r="B172" s="127">
        <f t="shared" ca="1" si="66"/>
        <v>1036.699746</v>
      </c>
      <c r="C172" s="128">
        <f t="shared" si="58"/>
        <v>1000</v>
      </c>
      <c r="D172" s="129">
        <f ca="1">IF(A172&lt;$B$1,VLOOKUP(A172,[1]DI!$A$4:$B$15000,2),0)</f>
        <v>6.3899999999999998E-2</v>
      </c>
      <c r="E172" s="130">
        <f t="shared" ca="1" si="51"/>
        <v>1.0002458299999999</v>
      </c>
      <c r="F172" s="130">
        <f ca="1">(TRUNC(PRODUCT($E$12:$E171),16))</f>
        <v>1.0274223282870401</v>
      </c>
      <c r="G172" s="130">
        <f t="shared" si="50"/>
        <v>1</v>
      </c>
      <c r="H172" s="130">
        <f t="shared" ca="1" si="52"/>
        <v>1.0274223300000001</v>
      </c>
      <c r="I172" s="129">
        <f t="shared" si="59"/>
        <v>2.1000000000000001E-2</v>
      </c>
      <c r="J172" s="131">
        <f t="shared" si="60"/>
        <v>43139</v>
      </c>
      <c r="K172" s="132">
        <f t="shared" si="61"/>
        <v>109</v>
      </c>
      <c r="L172" s="133">
        <f t="shared" si="62"/>
        <v>109</v>
      </c>
      <c r="M172" s="134">
        <f t="shared" si="53"/>
        <v>1.009029798</v>
      </c>
      <c r="N172" s="134">
        <f t="shared" ca="1" si="54"/>
        <v>1.036699746</v>
      </c>
      <c r="O172" s="133">
        <f t="shared" si="67"/>
        <v>0</v>
      </c>
      <c r="P172" s="130">
        <f t="shared" ca="1" si="55"/>
        <v>36.699745999999998</v>
      </c>
      <c r="Q172" s="128">
        <f t="shared" si="63"/>
        <v>0</v>
      </c>
      <c r="R172" s="135" t="str">
        <f t="shared" si="64"/>
        <v>J=</v>
      </c>
      <c r="S172" s="131">
        <f t="shared" si="65"/>
        <v>43304</v>
      </c>
      <c r="T172" s="136" t="str">
        <f t="shared" si="56"/>
        <v>-</v>
      </c>
      <c r="U172" s="9"/>
      <c r="V172" s="114">
        <v>43054</v>
      </c>
      <c r="W172" s="115" t="s">
        <v>85</v>
      </c>
      <c r="X172" s="9"/>
      <c r="Y172" s="1"/>
      <c r="Z172" s="9"/>
      <c r="AA172" s="9"/>
      <c r="AB172" s="9"/>
      <c r="AC172" s="9"/>
      <c r="AD172" s="9"/>
      <c r="AE172" s="10"/>
      <c r="AF172" s="9"/>
      <c r="AG172" s="9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</row>
    <row r="173" spans="1:201" x14ac:dyDescent="0.15">
      <c r="A173" s="126">
        <f t="shared" si="57"/>
        <v>43300</v>
      </c>
      <c r="B173" s="127">
        <f t="shared" ca="1" si="66"/>
        <v>1037.0401179999999</v>
      </c>
      <c r="C173" s="128">
        <f t="shared" si="58"/>
        <v>1000</v>
      </c>
      <c r="D173" s="129">
        <f ca="1">IF(A173&lt;$B$1,VLOOKUP(A173,[1]DI!$A$4:$B$15000,2),0)</f>
        <v>6.3899999999999998E-2</v>
      </c>
      <c r="E173" s="130">
        <f t="shared" ca="1" si="51"/>
        <v>1.0002458299999999</v>
      </c>
      <c r="F173" s="130">
        <f ca="1">(TRUNC(PRODUCT($E$12:$E172),16))</f>
        <v>1.0276748995180001</v>
      </c>
      <c r="G173" s="130">
        <f t="shared" si="50"/>
        <v>1</v>
      </c>
      <c r="H173" s="130">
        <f t="shared" ca="1" si="52"/>
        <v>1.0276749000000001</v>
      </c>
      <c r="I173" s="129">
        <f t="shared" si="59"/>
        <v>2.1000000000000001E-2</v>
      </c>
      <c r="J173" s="131">
        <f t="shared" si="60"/>
        <v>43139</v>
      </c>
      <c r="K173" s="132">
        <f t="shared" si="61"/>
        <v>110</v>
      </c>
      <c r="L173" s="133">
        <f t="shared" si="62"/>
        <v>110</v>
      </c>
      <c r="M173" s="134">
        <f t="shared" si="53"/>
        <v>1.0091130159999999</v>
      </c>
      <c r="N173" s="134">
        <f t="shared" ca="1" si="54"/>
        <v>1.037040118</v>
      </c>
      <c r="O173" s="133">
        <f t="shared" si="67"/>
        <v>0</v>
      </c>
      <c r="P173" s="130">
        <f t="shared" ca="1" si="55"/>
        <v>37.040118</v>
      </c>
      <c r="Q173" s="128">
        <f t="shared" si="63"/>
        <v>0</v>
      </c>
      <c r="R173" s="135" t="str">
        <f t="shared" si="64"/>
        <v>J=</v>
      </c>
      <c r="S173" s="131">
        <f t="shared" si="65"/>
        <v>43304</v>
      </c>
      <c r="T173" s="136" t="str">
        <f t="shared" si="56"/>
        <v>-</v>
      </c>
      <c r="U173" s="9"/>
      <c r="V173" s="114">
        <v>43094</v>
      </c>
      <c r="W173" s="115" t="s">
        <v>86</v>
      </c>
      <c r="X173" s="9"/>
      <c r="Y173" s="1"/>
      <c r="Z173" s="9"/>
      <c r="AA173" s="9"/>
      <c r="AB173" s="9"/>
      <c r="AC173" s="9"/>
      <c r="AD173" s="9"/>
      <c r="AE173" s="10"/>
      <c r="AF173" s="9"/>
      <c r="AG173" s="9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</row>
    <row r="174" spans="1:201" x14ac:dyDescent="0.15">
      <c r="A174" s="126">
        <f t="shared" si="57"/>
        <v>43301</v>
      </c>
      <c r="B174" s="127">
        <f t="shared" ca="1" si="66"/>
        <v>1037.3806</v>
      </c>
      <c r="C174" s="128">
        <f t="shared" si="58"/>
        <v>1000</v>
      </c>
      <c r="D174" s="129">
        <f ca="1">IF(A174&lt;$B$1,VLOOKUP(A174,[1]DI!$A$4:$B$15000,2),0)</f>
        <v>6.3899999999999998E-2</v>
      </c>
      <c r="E174" s="130">
        <f t="shared" ca="1" si="51"/>
        <v>1.0002458299999999</v>
      </c>
      <c r="F174" s="130">
        <f ca="1">(TRUNC(PRODUCT($E$12:$E173),16))</f>
        <v>1.02792753283855</v>
      </c>
      <c r="G174" s="130">
        <f t="shared" si="50"/>
        <v>1</v>
      </c>
      <c r="H174" s="130">
        <f t="shared" ca="1" si="52"/>
        <v>1.0279275299999999</v>
      </c>
      <c r="I174" s="129">
        <f t="shared" si="59"/>
        <v>2.1000000000000001E-2</v>
      </c>
      <c r="J174" s="131">
        <f t="shared" si="60"/>
        <v>43139</v>
      </c>
      <c r="K174" s="132">
        <f t="shared" si="61"/>
        <v>111</v>
      </c>
      <c r="L174" s="133">
        <f t="shared" si="62"/>
        <v>111</v>
      </c>
      <c r="M174" s="134">
        <f t="shared" si="53"/>
        <v>1.009196242</v>
      </c>
      <c r="N174" s="134">
        <f t="shared" ca="1" si="54"/>
        <v>1.0373806000000001</v>
      </c>
      <c r="O174" s="133">
        <f t="shared" si="67"/>
        <v>0</v>
      </c>
      <c r="P174" s="130">
        <f t="shared" ca="1" si="55"/>
        <v>37.380600000000001</v>
      </c>
      <c r="Q174" s="128">
        <f t="shared" si="63"/>
        <v>0</v>
      </c>
      <c r="R174" s="135" t="str">
        <f t="shared" si="64"/>
        <v>J=</v>
      </c>
      <c r="S174" s="131">
        <f t="shared" si="65"/>
        <v>43304</v>
      </c>
      <c r="T174" s="136" t="str">
        <f t="shared" si="56"/>
        <v>-</v>
      </c>
      <c r="U174" s="9"/>
      <c r="V174" s="114">
        <v>43101</v>
      </c>
      <c r="W174" s="115" t="s">
        <v>87</v>
      </c>
      <c r="X174" s="9"/>
      <c r="Y174" s="1"/>
      <c r="Z174" s="9"/>
      <c r="AA174" s="9"/>
      <c r="AB174" s="9"/>
      <c r="AC174" s="9"/>
      <c r="AD174" s="9"/>
      <c r="AE174" s="10"/>
      <c r="AF174" s="9"/>
      <c r="AG174" s="9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</row>
    <row r="175" spans="1:201" x14ac:dyDescent="0.15">
      <c r="A175" s="126">
        <f t="shared" si="57"/>
        <v>43302</v>
      </c>
      <c r="B175" s="127">
        <f t="shared" ca="1" si="66"/>
        <v>1037.7212019999999</v>
      </c>
      <c r="C175" s="128">
        <f t="shared" si="58"/>
        <v>1000</v>
      </c>
      <c r="D175" s="129">
        <f ca="1">IF(A175&lt;$B$1,VLOOKUP(A175,[1]DI!$A$4:$B$15000,2),0)</f>
        <v>0</v>
      </c>
      <c r="E175" s="130">
        <f t="shared" ca="1" si="51"/>
        <v>1</v>
      </c>
      <c r="F175" s="130">
        <f ca="1">(TRUNC(PRODUCT($E$12:$E174),16))</f>
        <v>1.0281802282639501</v>
      </c>
      <c r="G175" s="130">
        <f t="shared" si="50"/>
        <v>1</v>
      </c>
      <c r="H175" s="130">
        <f t="shared" ca="1" si="52"/>
        <v>1.02818023</v>
      </c>
      <c r="I175" s="129">
        <f t="shared" si="59"/>
        <v>2.1000000000000001E-2</v>
      </c>
      <c r="J175" s="131">
        <f t="shared" si="60"/>
        <v>43139</v>
      </c>
      <c r="K175" s="132">
        <f t="shared" si="61"/>
        <v>111</v>
      </c>
      <c r="L175" s="133">
        <f t="shared" si="62"/>
        <v>112</v>
      </c>
      <c r="M175" s="134">
        <f t="shared" si="53"/>
        <v>1.009279474</v>
      </c>
      <c r="N175" s="134">
        <f t="shared" ca="1" si="54"/>
        <v>1.037721202</v>
      </c>
      <c r="O175" s="133">
        <f t="shared" si="67"/>
        <v>0</v>
      </c>
      <c r="P175" s="130">
        <f t="shared" ca="1" si="55"/>
        <v>37.721201999999998</v>
      </c>
      <c r="Q175" s="128">
        <f t="shared" si="63"/>
        <v>0</v>
      </c>
      <c r="R175" s="135" t="str">
        <f t="shared" si="64"/>
        <v>J=</v>
      </c>
      <c r="S175" s="131">
        <f t="shared" si="65"/>
        <v>43304</v>
      </c>
      <c r="T175" s="136" t="str">
        <f t="shared" si="56"/>
        <v>-</v>
      </c>
      <c r="U175" s="9"/>
      <c r="V175" s="114">
        <v>43143</v>
      </c>
      <c r="W175" s="115" t="s">
        <v>72</v>
      </c>
      <c r="X175" s="9"/>
      <c r="Y175" s="1"/>
      <c r="Z175" s="9"/>
      <c r="AA175" s="9"/>
      <c r="AB175" s="9"/>
      <c r="AC175" s="9"/>
      <c r="AD175" s="9"/>
      <c r="AE175" s="10"/>
      <c r="AF175" s="9"/>
      <c r="AG175" s="9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201" x14ac:dyDescent="0.15">
      <c r="A176" s="126">
        <f t="shared" si="57"/>
        <v>43303</v>
      </c>
      <c r="B176" s="127">
        <f t="shared" ca="1" si="66"/>
        <v>1037.7212019999999</v>
      </c>
      <c r="C176" s="128">
        <f t="shared" si="58"/>
        <v>1000</v>
      </c>
      <c r="D176" s="129">
        <f ca="1">IF(A176&lt;$B$1,VLOOKUP(A176,[1]DI!$A$4:$B$15000,2),0)</f>
        <v>0</v>
      </c>
      <c r="E176" s="130">
        <f t="shared" ca="1" si="51"/>
        <v>1</v>
      </c>
      <c r="F176" s="130">
        <f ca="1">(TRUNC(PRODUCT($E$12:$E175),16))</f>
        <v>1.0281802282639501</v>
      </c>
      <c r="G176" s="130">
        <f t="shared" ref="G176:G239" si="68">IF(O175&gt;0,F175,G175)</f>
        <v>1</v>
      </c>
      <c r="H176" s="130">
        <f t="shared" ca="1" si="52"/>
        <v>1.02818023</v>
      </c>
      <c r="I176" s="129">
        <f t="shared" si="59"/>
        <v>2.1000000000000001E-2</v>
      </c>
      <c r="J176" s="131">
        <f t="shared" si="60"/>
        <v>43139</v>
      </c>
      <c r="K176" s="132">
        <f t="shared" si="61"/>
        <v>111</v>
      </c>
      <c r="L176" s="133">
        <f t="shared" si="62"/>
        <v>112</v>
      </c>
      <c r="M176" s="134">
        <f t="shared" si="53"/>
        <v>1.009279474</v>
      </c>
      <c r="N176" s="134">
        <f t="shared" ca="1" si="54"/>
        <v>1.037721202</v>
      </c>
      <c r="O176" s="133">
        <f t="shared" si="67"/>
        <v>0</v>
      </c>
      <c r="P176" s="130">
        <f t="shared" ca="1" si="55"/>
        <v>37.721201999999998</v>
      </c>
      <c r="Q176" s="128">
        <f t="shared" si="63"/>
        <v>0</v>
      </c>
      <c r="R176" s="135" t="str">
        <f t="shared" si="64"/>
        <v>J=</v>
      </c>
      <c r="S176" s="131">
        <f t="shared" si="65"/>
        <v>43304</v>
      </c>
      <c r="T176" s="136" t="str">
        <f t="shared" si="56"/>
        <v>-</v>
      </c>
      <c r="U176" s="9"/>
      <c r="V176" s="114">
        <v>43144</v>
      </c>
      <c r="W176" s="115" t="s">
        <v>72</v>
      </c>
      <c r="X176" s="9"/>
      <c r="Y176" s="1"/>
      <c r="Z176" s="9"/>
      <c r="AA176" s="9"/>
      <c r="AB176" s="9"/>
      <c r="AC176" s="9"/>
      <c r="AD176" s="9"/>
      <c r="AE176" s="10"/>
      <c r="AF176" s="9"/>
      <c r="AG176" s="9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x14ac:dyDescent="0.15">
      <c r="A177" s="126">
        <f t="shared" si="57"/>
        <v>43304</v>
      </c>
      <c r="B177" s="127">
        <f t="shared" ca="1" si="66"/>
        <v>1037.7212019999999</v>
      </c>
      <c r="C177" s="128">
        <f t="shared" si="58"/>
        <v>1000</v>
      </c>
      <c r="D177" s="129">
        <f ca="1">IF(A177&lt;$B$1,VLOOKUP(A177,[1]DI!$A$4:$B$15000,2),0)</f>
        <v>6.3899999999999998E-2</v>
      </c>
      <c r="E177" s="130">
        <f t="shared" ca="1" si="51"/>
        <v>1.0002458299999999</v>
      </c>
      <c r="F177" s="130">
        <f ca="1">(TRUNC(PRODUCT($E$12:$E176),16))</f>
        <v>1.0281802282639501</v>
      </c>
      <c r="G177" s="130">
        <f t="shared" si="68"/>
        <v>1</v>
      </c>
      <c r="H177" s="130">
        <f t="shared" ca="1" si="52"/>
        <v>1.02818023</v>
      </c>
      <c r="I177" s="129">
        <f t="shared" si="59"/>
        <v>2.1000000000000001E-2</v>
      </c>
      <c r="J177" s="131">
        <f t="shared" si="60"/>
        <v>43139</v>
      </c>
      <c r="K177" s="132">
        <f t="shared" si="61"/>
        <v>112</v>
      </c>
      <c r="L177" s="133">
        <f t="shared" si="62"/>
        <v>112</v>
      </c>
      <c r="M177" s="134">
        <f t="shared" si="53"/>
        <v>1.009279474</v>
      </c>
      <c r="N177" s="134">
        <f t="shared" ca="1" si="54"/>
        <v>1.037721202</v>
      </c>
      <c r="O177" s="133">
        <f t="shared" si="67"/>
        <v>1</v>
      </c>
      <c r="P177" s="130">
        <f t="shared" ca="1" si="55"/>
        <v>37.721201999999998</v>
      </c>
      <c r="Q177" s="128">
        <f t="shared" si="63"/>
        <v>166.667</v>
      </c>
      <c r="R177" s="135" t="str">
        <f t="shared" si="64"/>
        <v>J=</v>
      </c>
      <c r="S177" s="131">
        <f t="shared" si="65"/>
        <v>43304</v>
      </c>
      <c r="T177" s="136">
        <f t="shared" ca="1" si="56"/>
        <v>12263292.120000001</v>
      </c>
      <c r="U177" s="9"/>
      <c r="V177" s="114">
        <v>43189</v>
      </c>
      <c r="W177" s="115" t="s">
        <v>80</v>
      </c>
      <c r="X177" s="9"/>
      <c r="Y177" s="1"/>
      <c r="Z177" s="9"/>
      <c r="AA177" s="9"/>
      <c r="AB177" s="9"/>
      <c r="AC177" s="9"/>
      <c r="AD177" s="9"/>
      <c r="AE177" s="10"/>
      <c r="AF177" s="9"/>
      <c r="AG177" s="9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x14ac:dyDescent="0.15">
      <c r="A178" s="126">
        <f t="shared" si="57"/>
        <v>43305</v>
      </c>
      <c r="B178" s="127">
        <f t="shared" ca="1" si="66"/>
        <v>833.60660299999995</v>
      </c>
      <c r="C178" s="128">
        <f t="shared" si="58"/>
        <v>833.33299999999997</v>
      </c>
      <c r="D178" s="129">
        <f ca="1">IF(A178&lt;$B$1,VLOOKUP(A178,[1]DI!$A$4:$B$15000,2),0)</f>
        <v>6.3899999999999998E-2</v>
      </c>
      <c r="E178" s="130">
        <f t="shared" ca="1" si="51"/>
        <v>1.0002458299999999</v>
      </c>
      <c r="F178" s="130">
        <f ca="1">(TRUNC(PRODUCT($E$12:$E177),16))</f>
        <v>1.0284329858094601</v>
      </c>
      <c r="G178" s="130">
        <f t="shared" ca="1" si="68"/>
        <v>1.0281802282639501</v>
      </c>
      <c r="H178" s="130">
        <f t="shared" ca="1" si="52"/>
        <v>1.0002458299999999</v>
      </c>
      <c r="I178" s="129">
        <f t="shared" si="59"/>
        <v>2.1000000000000001E-2</v>
      </c>
      <c r="J178" s="131">
        <f t="shared" si="60"/>
        <v>43304</v>
      </c>
      <c r="K178" s="132">
        <f t="shared" si="61"/>
        <v>1</v>
      </c>
      <c r="L178" s="133">
        <f t="shared" si="62"/>
        <v>1</v>
      </c>
      <c r="M178" s="134">
        <f t="shared" si="53"/>
        <v>1.0000824740000001</v>
      </c>
      <c r="N178" s="134">
        <f t="shared" ca="1" si="54"/>
        <v>1.000328324</v>
      </c>
      <c r="O178" s="133">
        <f t="shared" si="67"/>
        <v>0</v>
      </c>
      <c r="P178" s="130">
        <f t="shared" ca="1" si="55"/>
        <v>0.27360299999999999</v>
      </c>
      <c r="Q178" s="128">
        <f t="shared" si="63"/>
        <v>0</v>
      </c>
      <c r="R178" s="135" t="str">
        <f t="shared" si="64"/>
        <v>A+J=</v>
      </c>
      <c r="S178" s="131">
        <f t="shared" si="65"/>
        <v>43487</v>
      </c>
      <c r="T178" s="136" t="str">
        <f t="shared" si="56"/>
        <v>-</v>
      </c>
      <c r="U178" s="9"/>
      <c r="V178" s="114">
        <v>43221</v>
      </c>
      <c r="W178" s="115" t="s">
        <v>81</v>
      </c>
      <c r="X178" s="9"/>
      <c r="Y178" s="1"/>
      <c r="Z178" s="9"/>
      <c r="AA178" s="9"/>
      <c r="AB178" s="9"/>
      <c r="AC178" s="9"/>
      <c r="AD178" s="9"/>
      <c r="AE178" s="10"/>
      <c r="AF178" s="9"/>
      <c r="AG178" s="9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x14ac:dyDescent="0.15">
      <c r="A179" s="126">
        <f t="shared" si="57"/>
        <v>43306</v>
      </c>
      <c r="B179" s="127">
        <f t="shared" ca="1" si="66"/>
        <v>833.88029499999993</v>
      </c>
      <c r="C179" s="128">
        <f t="shared" si="58"/>
        <v>833.33299999999997</v>
      </c>
      <c r="D179" s="129">
        <f ca="1">IF(A179&lt;$B$1,VLOOKUP(A179,[1]DI!$A$4:$B$15000,2),0)</f>
        <v>6.3899999999999998E-2</v>
      </c>
      <c r="E179" s="130">
        <f t="shared" ca="1" si="51"/>
        <v>1.0002458299999999</v>
      </c>
      <c r="F179" s="130">
        <f ca="1">(TRUNC(PRODUCT($E$12:$E178),16))</f>
        <v>1.02868580549036</v>
      </c>
      <c r="G179" s="130">
        <f t="shared" ca="1" si="68"/>
        <v>1.0281802282639501</v>
      </c>
      <c r="H179" s="130">
        <f t="shared" ca="1" si="52"/>
        <v>1.0004917200000001</v>
      </c>
      <c r="I179" s="129">
        <f t="shared" si="59"/>
        <v>2.1000000000000001E-2</v>
      </c>
      <c r="J179" s="131">
        <f t="shared" si="60"/>
        <v>43304</v>
      </c>
      <c r="K179" s="132">
        <f t="shared" si="61"/>
        <v>2</v>
      </c>
      <c r="L179" s="133">
        <f t="shared" si="62"/>
        <v>2</v>
      </c>
      <c r="M179" s="134">
        <f t="shared" si="53"/>
        <v>1.0001649539999999</v>
      </c>
      <c r="N179" s="134">
        <f t="shared" ca="1" si="54"/>
        <v>1.0006567550000001</v>
      </c>
      <c r="O179" s="133">
        <f t="shared" si="67"/>
        <v>0</v>
      </c>
      <c r="P179" s="130">
        <f t="shared" ca="1" si="55"/>
        <v>0.54729499999999998</v>
      </c>
      <c r="Q179" s="128">
        <f t="shared" si="63"/>
        <v>0</v>
      </c>
      <c r="R179" s="135" t="str">
        <f t="shared" si="64"/>
        <v>A+J=</v>
      </c>
      <c r="S179" s="131">
        <f t="shared" si="65"/>
        <v>43487</v>
      </c>
      <c r="T179" s="136" t="str">
        <f t="shared" si="56"/>
        <v>-</v>
      </c>
      <c r="U179" s="9"/>
      <c r="V179" s="114">
        <v>43251</v>
      </c>
      <c r="W179" s="115" t="s">
        <v>82</v>
      </c>
      <c r="X179" s="9"/>
      <c r="Y179" s="1"/>
      <c r="Z179" s="9"/>
      <c r="AA179" s="9"/>
      <c r="AB179" s="9"/>
      <c r="AC179" s="9"/>
      <c r="AD179" s="9"/>
      <c r="AE179" s="10"/>
      <c r="AF179" s="9"/>
      <c r="AG179" s="9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x14ac:dyDescent="0.15">
      <c r="A180" s="126">
        <f t="shared" si="57"/>
        <v>43307</v>
      </c>
      <c r="B180" s="127">
        <f t="shared" ca="1" si="66"/>
        <v>834.15407800000003</v>
      </c>
      <c r="C180" s="128">
        <f t="shared" si="58"/>
        <v>833.33299999999997</v>
      </c>
      <c r="D180" s="129">
        <f ca="1">IF(A180&lt;$B$1,VLOOKUP(A180,[1]DI!$A$4:$B$15000,2),0)</f>
        <v>6.3899999999999998E-2</v>
      </c>
      <c r="E180" s="130">
        <f t="shared" ca="1" si="51"/>
        <v>1.0002458299999999</v>
      </c>
      <c r="F180" s="130">
        <f ca="1">(TRUNC(PRODUCT($E$12:$E179),16))</f>
        <v>1.0289386873219299</v>
      </c>
      <c r="G180" s="130">
        <f t="shared" ca="1" si="68"/>
        <v>1.0281802282639501</v>
      </c>
      <c r="H180" s="130">
        <f t="shared" ca="1" si="52"/>
        <v>1.0007376699999999</v>
      </c>
      <c r="I180" s="129">
        <f t="shared" si="59"/>
        <v>2.1000000000000001E-2</v>
      </c>
      <c r="J180" s="131">
        <f t="shared" si="60"/>
        <v>43304</v>
      </c>
      <c r="K180" s="132">
        <f t="shared" si="61"/>
        <v>3</v>
      </c>
      <c r="L180" s="133">
        <f t="shared" si="62"/>
        <v>3</v>
      </c>
      <c r="M180" s="134">
        <f t="shared" si="53"/>
        <v>1.000247442</v>
      </c>
      <c r="N180" s="134">
        <f t="shared" ca="1" si="54"/>
        <v>1.000985295</v>
      </c>
      <c r="O180" s="133">
        <f t="shared" si="67"/>
        <v>0</v>
      </c>
      <c r="P180" s="130">
        <f t="shared" ca="1" si="55"/>
        <v>0.82107799999999997</v>
      </c>
      <c r="Q180" s="128">
        <f t="shared" si="63"/>
        <v>0</v>
      </c>
      <c r="R180" s="135" t="str">
        <f t="shared" si="64"/>
        <v>A+J=</v>
      </c>
      <c r="S180" s="131">
        <f t="shared" si="65"/>
        <v>43487</v>
      </c>
      <c r="T180" s="136" t="str">
        <f t="shared" si="56"/>
        <v>-</v>
      </c>
      <c r="U180" s="9"/>
      <c r="V180" s="114">
        <v>43350</v>
      </c>
      <c r="W180" s="115" t="s">
        <v>83</v>
      </c>
      <c r="X180" s="9"/>
      <c r="Y180" s="1"/>
      <c r="Z180" s="9"/>
      <c r="AA180" s="9"/>
      <c r="AB180" s="9"/>
      <c r="AC180" s="9"/>
      <c r="AD180" s="9"/>
      <c r="AE180" s="10"/>
      <c r="AF180" s="9"/>
      <c r="AG180" s="9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x14ac:dyDescent="0.15">
      <c r="A181" s="126">
        <f t="shared" si="57"/>
        <v>43308</v>
      </c>
      <c r="B181" s="127">
        <f t="shared" ca="1" si="66"/>
        <v>834.42795000000001</v>
      </c>
      <c r="C181" s="128">
        <f t="shared" si="58"/>
        <v>833.33299999999997</v>
      </c>
      <c r="D181" s="129">
        <f ca="1">IF(A181&lt;$B$1,VLOOKUP(A181,[1]DI!$A$4:$B$15000,2),0)</f>
        <v>6.3899999999999998E-2</v>
      </c>
      <c r="E181" s="130">
        <f t="shared" ca="1" si="51"/>
        <v>1.0002458299999999</v>
      </c>
      <c r="F181" s="130">
        <f ca="1">(TRUNC(PRODUCT($E$12:$E180),16))</f>
        <v>1.02919163131943</v>
      </c>
      <c r="G181" s="130">
        <f t="shared" ca="1" si="68"/>
        <v>1.0281802282639501</v>
      </c>
      <c r="H181" s="130">
        <f t="shared" ca="1" si="52"/>
        <v>1.00098368</v>
      </c>
      <c r="I181" s="129">
        <f t="shared" si="59"/>
        <v>2.1000000000000001E-2</v>
      </c>
      <c r="J181" s="131">
        <f t="shared" si="60"/>
        <v>43304</v>
      </c>
      <c r="K181" s="132">
        <f t="shared" si="61"/>
        <v>4</v>
      </c>
      <c r="L181" s="133">
        <f t="shared" si="62"/>
        <v>4</v>
      </c>
      <c r="M181" s="134">
        <f t="shared" si="53"/>
        <v>1.000329936</v>
      </c>
      <c r="N181" s="134">
        <f t="shared" ca="1" si="54"/>
        <v>1.001313941</v>
      </c>
      <c r="O181" s="133">
        <f t="shared" si="67"/>
        <v>0</v>
      </c>
      <c r="P181" s="130">
        <f t="shared" ca="1" si="55"/>
        <v>1.0949500000000001</v>
      </c>
      <c r="Q181" s="128">
        <f t="shared" si="63"/>
        <v>0</v>
      </c>
      <c r="R181" s="135" t="str">
        <f t="shared" si="64"/>
        <v>A+J=</v>
      </c>
      <c r="S181" s="131">
        <f t="shared" si="65"/>
        <v>43487</v>
      </c>
      <c r="T181" s="136" t="str">
        <f t="shared" si="56"/>
        <v>-</v>
      </c>
      <c r="U181" s="9"/>
      <c r="V181" s="114">
        <v>43385</v>
      </c>
      <c r="W181" s="113" t="s">
        <v>78</v>
      </c>
      <c r="X181" s="9"/>
      <c r="Y181" s="1"/>
      <c r="Z181" s="9"/>
      <c r="AA181" s="9"/>
      <c r="AB181" s="9"/>
      <c r="AC181" s="9"/>
      <c r="AD181" s="9"/>
      <c r="AE181" s="10"/>
      <c r="AF181" s="9"/>
      <c r="AG181" s="9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x14ac:dyDescent="0.15">
      <c r="A182" s="126">
        <f t="shared" si="57"/>
        <v>43309</v>
      </c>
      <c r="B182" s="127">
        <f t="shared" ca="1" si="66"/>
        <v>834.701911</v>
      </c>
      <c r="C182" s="128">
        <f t="shared" si="58"/>
        <v>833.33299999999997</v>
      </c>
      <c r="D182" s="129">
        <f ca="1">IF(A182&lt;$B$1,VLOOKUP(A182,[1]DI!$A$4:$B$15000,2),0)</f>
        <v>0</v>
      </c>
      <c r="E182" s="130">
        <f t="shared" ca="1" si="51"/>
        <v>1</v>
      </c>
      <c r="F182" s="130">
        <f ca="1">(TRUNC(PRODUCT($E$12:$E181),16))</f>
        <v>1.0294446374981601</v>
      </c>
      <c r="G182" s="130">
        <f t="shared" ca="1" si="68"/>
        <v>1.0281802282639501</v>
      </c>
      <c r="H182" s="130">
        <f t="shared" ca="1" si="52"/>
        <v>1.00122975</v>
      </c>
      <c r="I182" s="129">
        <f t="shared" si="59"/>
        <v>2.1000000000000001E-2</v>
      </c>
      <c r="J182" s="131">
        <f t="shared" si="60"/>
        <v>43304</v>
      </c>
      <c r="K182" s="132">
        <f t="shared" si="61"/>
        <v>4</v>
      </c>
      <c r="L182" s="133">
        <f t="shared" si="62"/>
        <v>5</v>
      </c>
      <c r="M182" s="134">
        <f t="shared" si="53"/>
        <v>1.000412437</v>
      </c>
      <c r="N182" s="134">
        <f t="shared" ca="1" si="54"/>
        <v>1.0016426940000001</v>
      </c>
      <c r="O182" s="133">
        <f t="shared" si="67"/>
        <v>0</v>
      </c>
      <c r="P182" s="130">
        <f t="shared" ca="1" si="55"/>
        <v>1.368911</v>
      </c>
      <c r="Q182" s="128">
        <f t="shared" si="63"/>
        <v>0</v>
      </c>
      <c r="R182" s="135" t="str">
        <f t="shared" si="64"/>
        <v>A+J=</v>
      </c>
      <c r="S182" s="131">
        <f t="shared" si="65"/>
        <v>43487</v>
      </c>
      <c r="T182" s="136" t="str">
        <f t="shared" si="56"/>
        <v>-</v>
      </c>
      <c r="U182" s="9"/>
      <c r="V182" s="114">
        <v>43406</v>
      </c>
      <c r="W182" s="115" t="s">
        <v>84</v>
      </c>
      <c r="X182" s="9"/>
      <c r="Y182" s="1"/>
      <c r="Z182" s="9"/>
      <c r="AA182" s="9"/>
      <c r="AB182" s="9"/>
      <c r="AC182" s="9"/>
      <c r="AD182" s="9"/>
      <c r="AE182" s="10"/>
      <c r="AF182" s="9"/>
      <c r="AG182" s="9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x14ac:dyDescent="0.15">
      <c r="A183" s="126">
        <f t="shared" si="57"/>
        <v>43310</v>
      </c>
      <c r="B183" s="127">
        <f t="shared" ca="1" si="66"/>
        <v>834.701911</v>
      </c>
      <c r="C183" s="128">
        <f t="shared" si="58"/>
        <v>833.33299999999997</v>
      </c>
      <c r="D183" s="129">
        <f ca="1">IF(A183&lt;$B$1,VLOOKUP(A183,[1]DI!$A$4:$B$15000,2),0)</f>
        <v>0</v>
      </c>
      <c r="E183" s="130">
        <f t="shared" ca="1" si="51"/>
        <v>1</v>
      </c>
      <c r="F183" s="130">
        <f ca="1">(TRUNC(PRODUCT($E$12:$E182),16))</f>
        <v>1.0294446374981601</v>
      </c>
      <c r="G183" s="130">
        <f t="shared" ca="1" si="68"/>
        <v>1.0281802282639501</v>
      </c>
      <c r="H183" s="130">
        <f t="shared" ca="1" si="52"/>
        <v>1.00122975</v>
      </c>
      <c r="I183" s="129">
        <f t="shared" si="59"/>
        <v>2.1000000000000001E-2</v>
      </c>
      <c r="J183" s="131">
        <f t="shared" si="60"/>
        <v>43304</v>
      </c>
      <c r="K183" s="132">
        <f t="shared" si="61"/>
        <v>4</v>
      </c>
      <c r="L183" s="133">
        <f t="shared" si="62"/>
        <v>5</v>
      </c>
      <c r="M183" s="134">
        <f t="shared" si="53"/>
        <v>1.000412437</v>
      </c>
      <c r="N183" s="134">
        <f t="shared" ca="1" si="54"/>
        <v>1.0016426940000001</v>
      </c>
      <c r="O183" s="133">
        <f t="shared" si="67"/>
        <v>0</v>
      </c>
      <c r="P183" s="130">
        <f t="shared" ca="1" si="55"/>
        <v>1.368911</v>
      </c>
      <c r="Q183" s="128">
        <f t="shared" si="63"/>
        <v>0</v>
      </c>
      <c r="R183" s="135" t="str">
        <f t="shared" si="64"/>
        <v>A+J=</v>
      </c>
      <c r="S183" s="131">
        <f t="shared" si="65"/>
        <v>43487</v>
      </c>
      <c r="T183" s="136" t="str">
        <f t="shared" si="56"/>
        <v>-</v>
      </c>
      <c r="U183" s="9"/>
      <c r="V183" s="114">
        <v>43419</v>
      </c>
      <c r="W183" s="115" t="s">
        <v>85</v>
      </c>
      <c r="X183" s="9"/>
      <c r="Y183" s="1"/>
      <c r="Z183" s="9"/>
      <c r="AA183" s="9"/>
      <c r="AB183" s="9"/>
      <c r="AC183" s="9"/>
      <c r="AD183" s="9"/>
      <c r="AE183" s="10"/>
      <c r="AF183" s="9"/>
      <c r="AG183" s="9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x14ac:dyDescent="0.15">
      <c r="A184" s="126">
        <f t="shared" si="57"/>
        <v>43311</v>
      </c>
      <c r="B184" s="127">
        <f t="shared" ca="1" si="66"/>
        <v>834.701911</v>
      </c>
      <c r="C184" s="128">
        <f t="shared" si="58"/>
        <v>833.33299999999997</v>
      </c>
      <c r="D184" s="129">
        <f ca="1">IF(A184&lt;$B$1,VLOOKUP(A184,[1]DI!$A$4:$B$15000,2),0)</f>
        <v>6.3899999999999998E-2</v>
      </c>
      <c r="E184" s="130">
        <f t="shared" ca="1" si="51"/>
        <v>1.0002458299999999</v>
      </c>
      <c r="F184" s="130">
        <f ca="1">(TRUNC(PRODUCT($E$12:$E183),16))</f>
        <v>1.0294446374981601</v>
      </c>
      <c r="G184" s="130">
        <f t="shared" ca="1" si="68"/>
        <v>1.0281802282639501</v>
      </c>
      <c r="H184" s="130">
        <f t="shared" ca="1" si="52"/>
        <v>1.00122975</v>
      </c>
      <c r="I184" s="129">
        <f t="shared" si="59"/>
        <v>2.1000000000000001E-2</v>
      </c>
      <c r="J184" s="131">
        <f t="shared" si="60"/>
        <v>43304</v>
      </c>
      <c r="K184" s="132">
        <f t="shared" si="61"/>
        <v>5</v>
      </c>
      <c r="L184" s="133">
        <f t="shared" si="62"/>
        <v>5</v>
      </c>
      <c r="M184" s="134">
        <f t="shared" si="53"/>
        <v>1.000412437</v>
      </c>
      <c r="N184" s="134">
        <f t="shared" ca="1" si="54"/>
        <v>1.0016426940000001</v>
      </c>
      <c r="O184" s="133">
        <f t="shared" si="67"/>
        <v>0</v>
      </c>
      <c r="P184" s="130">
        <f t="shared" ca="1" si="55"/>
        <v>1.368911</v>
      </c>
      <c r="Q184" s="128">
        <f t="shared" si="63"/>
        <v>0</v>
      </c>
      <c r="R184" s="135" t="str">
        <f t="shared" si="64"/>
        <v>A+J=</v>
      </c>
      <c r="S184" s="131">
        <f t="shared" si="65"/>
        <v>43487</v>
      </c>
      <c r="T184" s="136" t="str">
        <f t="shared" si="56"/>
        <v>-</v>
      </c>
      <c r="U184" s="9"/>
      <c r="V184" s="114">
        <v>43459</v>
      </c>
      <c r="W184" s="115" t="s">
        <v>86</v>
      </c>
      <c r="X184" s="9"/>
      <c r="Y184" s="1"/>
      <c r="Z184" s="9"/>
      <c r="AA184" s="9"/>
      <c r="AB184" s="9"/>
      <c r="AC184" s="9"/>
      <c r="AD184" s="9"/>
      <c r="AE184" s="10"/>
      <c r="AF184" s="9"/>
      <c r="AG184" s="9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x14ac:dyDescent="0.15">
      <c r="A185" s="126">
        <f t="shared" si="57"/>
        <v>43312</v>
      </c>
      <c r="B185" s="127">
        <f t="shared" ca="1" si="66"/>
        <v>834.97596999999996</v>
      </c>
      <c r="C185" s="128">
        <f t="shared" si="58"/>
        <v>833.33299999999997</v>
      </c>
      <c r="D185" s="129">
        <f ca="1">IF(A185&lt;$B$1,VLOOKUP(A185,[1]DI!$A$4:$B$15000,2),0)</f>
        <v>6.3899999999999998E-2</v>
      </c>
      <c r="E185" s="130">
        <f t="shared" ca="1" si="51"/>
        <v>1.0002458299999999</v>
      </c>
      <c r="F185" s="130">
        <f ca="1">(TRUNC(PRODUCT($E$12:$E184),16))</f>
        <v>1.02969770587339</v>
      </c>
      <c r="G185" s="130">
        <f t="shared" ca="1" si="68"/>
        <v>1.0281802282639501</v>
      </c>
      <c r="H185" s="130">
        <f t="shared" ca="1" si="52"/>
        <v>1.00147589</v>
      </c>
      <c r="I185" s="129">
        <f t="shared" si="59"/>
        <v>2.1000000000000001E-2</v>
      </c>
      <c r="J185" s="131">
        <f t="shared" si="60"/>
        <v>43304</v>
      </c>
      <c r="K185" s="132">
        <f t="shared" si="61"/>
        <v>6</v>
      </c>
      <c r="L185" s="133">
        <f t="shared" si="62"/>
        <v>6</v>
      </c>
      <c r="M185" s="134">
        <f t="shared" si="53"/>
        <v>1.000494945</v>
      </c>
      <c r="N185" s="134">
        <f t="shared" ca="1" si="54"/>
        <v>1.0019715650000001</v>
      </c>
      <c r="O185" s="133">
        <f t="shared" si="67"/>
        <v>0</v>
      </c>
      <c r="P185" s="130">
        <f t="shared" ca="1" si="55"/>
        <v>1.64297</v>
      </c>
      <c r="Q185" s="128">
        <f t="shared" si="63"/>
        <v>0</v>
      </c>
      <c r="R185" s="135" t="str">
        <f t="shared" si="64"/>
        <v>A+J=</v>
      </c>
      <c r="S185" s="131">
        <f t="shared" si="65"/>
        <v>43487</v>
      </c>
      <c r="T185" s="136" t="str">
        <f t="shared" si="56"/>
        <v>-</v>
      </c>
      <c r="U185" s="9"/>
      <c r="V185" s="114">
        <v>43466</v>
      </c>
      <c r="W185" s="115" t="s">
        <v>87</v>
      </c>
      <c r="X185" s="9"/>
      <c r="Y185" s="1"/>
      <c r="Z185" s="9"/>
      <c r="AA185" s="9"/>
      <c r="AB185" s="9"/>
      <c r="AC185" s="9"/>
      <c r="AD185" s="9"/>
      <c r="AE185" s="10"/>
      <c r="AF185" s="9"/>
      <c r="AG185" s="9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x14ac:dyDescent="0.15">
      <c r="A186" s="126">
        <f t="shared" si="57"/>
        <v>43313</v>
      </c>
      <c r="B186" s="127">
        <f t="shared" ca="1" si="66"/>
        <v>835.25010999999995</v>
      </c>
      <c r="C186" s="128">
        <f t="shared" si="58"/>
        <v>833.33299999999997</v>
      </c>
      <c r="D186" s="129">
        <f ca="1">IF(A186&lt;$B$1,VLOOKUP(A186,[1]DI!$A$4:$B$15000,2),0)</f>
        <v>6.3899999999999998E-2</v>
      </c>
      <c r="E186" s="130">
        <f t="shared" ca="1" si="51"/>
        <v>1.0002458299999999</v>
      </c>
      <c r="F186" s="130">
        <f ca="1">(TRUNC(PRODUCT($E$12:$E185),16))</f>
        <v>1.02995083646043</v>
      </c>
      <c r="G186" s="130">
        <f t="shared" ca="1" si="68"/>
        <v>1.0281802282639501</v>
      </c>
      <c r="H186" s="130">
        <f t="shared" ca="1" si="52"/>
        <v>1.00172208</v>
      </c>
      <c r="I186" s="129">
        <f t="shared" si="59"/>
        <v>2.1000000000000001E-2</v>
      </c>
      <c r="J186" s="131">
        <f t="shared" si="60"/>
        <v>43304</v>
      </c>
      <c r="K186" s="132">
        <f t="shared" si="61"/>
        <v>7</v>
      </c>
      <c r="L186" s="133">
        <f t="shared" si="62"/>
        <v>7</v>
      </c>
      <c r="M186" s="134">
        <f t="shared" si="53"/>
        <v>1.0005774590000001</v>
      </c>
      <c r="N186" s="134">
        <f t="shared" ca="1" si="54"/>
        <v>1.0023005330000001</v>
      </c>
      <c r="O186" s="133">
        <f t="shared" si="67"/>
        <v>0</v>
      </c>
      <c r="P186" s="130">
        <f t="shared" ca="1" si="55"/>
        <v>1.9171100000000001</v>
      </c>
      <c r="Q186" s="128">
        <f t="shared" si="63"/>
        <v>0</v>
      </c>
      <c r="R186" s="135" t="str">
        <f t="shared" si="64"/>
        <v>A+J=</v>
      </c>
      <c r="S186" s="131">
        <f t="shared" si="65"/>
        <v>43487</v>
      </c>
      <c r="T186" s="136" t="str">
        <f t="shared" si="56"/>
        <v>-</v>
      </c>
      <c r="U186" s="9"/>
      <c r="V186" s="114">
        <v>43528</v>
      </c>
      <c r="W186" s="115" t="s">
        <v>72</v>
      </c>
      <c r="X186" s="9"/>
      <c r="Y186" s="1"/>
      <c r="Z186" s="9"/>
      <c r="AA186" s="9"/>
      <c r="AB186" s="9"/>
      <c r="AC186" s="9"/>
      <c r="AD186" s="9"/>
      <c r="AE186" s="10"/>
      <c r="AF186" s="9"/>
      <c r="AG186" s="9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x14ac:dyDescent="0.15">
      <c r="A187" s="126">
        <f t="shared" si="57"/>
        <v>43314</v>
      </c>
      <c r="B187" s="127">
        <f t="shared" ca="1" si="66"/>
        <v>835.52433999999994</v>
      </c>
      <c r="C187" s="128">
        <f t="shared" si="58"/>
        <v>833.33299999999997</v>
      </c>
      <c r="D187" s="129">
        <f ca="1">IF(A187&lt;$B$1,VLOOKUP(A187,[1]DI!$A$4:$B$15000,2),0)</f>
        <v>6.3899999999999998E-2</v>
      </c>
      <c r="E187" s="130">
        <f t="shared" ca="1" si="51"/>
        <v>1.0002458299999999</v>
      </c>
      <c r="F187" s="130">
        <f ca="1">(TRUNC(PRODUCT($E$12:$E186),16))</f>
        <v>1.03020402927456</v>
      </c>
      <c r="G187" s="130">
        <f t="shared" ca="1" si="68"/>
        <v>1.0281802282639501</v>
      </c>
      <c r="H187" s="130">
        <f t="shared" ca="1" si="52"/>
        <v>1.00196833</v>
      </c>
      <c r="I187" s="129">
        <f t="shared" si="59"/>
        <v>2.1000000000000001E-2</v>
      </c>
      <c r="J187" s="131">
        <f t="shared" si="60"/>
        <v>43304</v>
      </c>
      <c r="K187" s="132">
        <f t="shared" si="61"/>
        <v>8</v>
      </c>
      <c r="L187" s="133">
        <f t="shared" si="62"/>
        <v>8</v>
      </c>
      <c r="M187" s="134">
        <f t="shared" si="53"/>
        <v>1.0006599810000001</v>
      </c>
      <c r="N187" s="134">
        <f t="shared" ca="1" si="54"/>
        <v>1.0026296100000001</v>
      </c>
      <c r="O187" s="133">
        <f t="shared" si="67"/>
        <v>0</v>
      </c>
      <c r="P187" s="130">
        <f t="shared" ca="1" si="55"/>
        <v>2.1913399999999998</v>
      </c>
      <c r="Q187" s="128">
        <f t="shared" si="63"/>
        <v>0</v>
      </c>
      <c r="R187" s="135" t="str">
        <f t="shared" si="64"/>
        <v>A+J=</v>
      </c>
      <c r="S187" s="131">
        <f t="shared" si="65"/>
        <v>43487</v>
      </c>
      <c r="T187" s="136" t="str">
        <f t="shared" si="56"/>
        <v>-</v>
      </c>
      <c r="U187" s="9"/>
      <c r="V187" s="114">
        <v>43529</v>
      </c>
      <c r="W187" s="115" t="s">
        <v>72</v>
      </c>
      <c r="X187" s="9"/>
      <c r="Y187" s="1"/>
      <c r="Z187" s="9"/>
      <c r="AA187" s="9"/>
      <c r="AB187" s="9"/>
      <c r="AC187" s="9"/>
      <c r="AD187" s="9"/>
      <c r="AE187" s="10"/>
      <c r="AF187" s="9"/>
      <c r="AG187" s="9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x14ac:dyDescent="0.15">
      <c r="A188" s="126">
        <f t="shared" si="57"/>
        <v>43315</v>
      </c>
      <c r="B188" s="127">
        <f t="shared" ca="1" si="66"/>
        <v>835.79866800000002</v>
      </c>
      <c r="C188" s="128">
        <f t="shared" si="58"/>
        <v>833.33299999999997</v>
      </c>
      <c r="D188" s="129">
        <f ca="1">IF(A188&lt;$B$1,VLOOKUP(A188,[1]DI!$A$4:$B$15000,2),0)</f>
        <v>6.3899999999999998E-2</v>
      </c>
      <c r="E188" s="130">
        <f t="shared" ca="1" si="51"/>
        <v>1.0002458299999999</v>
      </c>
      <c r="F188" s="130">
        <f ca="1">(TRUNC(PRODUCT($E$12:$E187),16))</f>
        <v>1.03045728433107</v>
      </c>
      <c r="G188" s="130">
        <f t="shared" ca="1" si="68"/>
        <v>1.0281802282639501</v>
      </c>
      <c r="H188" s="130">
        <f t="shared" ca="1" si="52"/>
        <v>1.00221465</v>
      </c>
      <c r="I188" s="129">
        <f t="shared" si="59"/>
        <v>2.1000000000000001E-2</v>
      </c>
      <c r="J188" s="131">
        <f t="shared" si="60"/>
        <v>43304</v>
      </c>
      <c r="K188" s="132">
        <f t="shared" si="61"/>
        <v>9</v>
      </c>
      <c r="L188" s="133">
        <f t="shared" si="62"/>
        <v>9</v>
      </c>
      <c r="M188" s="134">
        <f t="shared" si="53"/>
        <v>1.0007425089999999</v>
      </c>
      <c r="N188" s="134">
        <f t="shared" ca="1" si="54"/>
        <v>1.0029588030000001</v>
      </c>
      <c r="O188" s="133">
        <f t="shared" si="67"/>
        <v>0</v>
      </c>
      <c r="P188" s="130">
        <f t="shared" ca="1" si="55"/>
        <v>2.465668</v>
      </c>
      <c r="Q188" s="128">
        <f t="shared" si="63"/>
        <v>0</v>
      </c>
      <c r="R188" s="135" t="str">
        <f t="shared" si="64"/>
        <v>A+J=</v>
      </c>
      <c r="S188" s="131">
        <f t="shared" si="65"/>
        <v>43487</v>
      </c>
      <c r="T188" s="136" t="str">
        <f t="shared" si="56"/>
        <v>-</v>
      </c>
      <c r="U188" s="9"/>
      <c r="V188" s="114">
        <v>43574</v>
      </c>
      <c r="W188" s="115" t="s">
        <v>80</v>
      </c>
      <c r="X188" s="9"/>
      <c r="Y188" s="1"/>
      <c r="Z188" s="9"/>
      <c r="AA188" s="9"/>
      <c r="AB188" s="9"/>
      <c r="AC188" s="9"/>
      <c r="AD188" s="9"/>
      <c r="AE188" s="10"/>
      <c r="AF188" s="9"/>
      <c r="AG188" s="9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x14ac:dyDescent="0.15">
      <c r="A189" s="126">
        <f t="shared" si="57"/>
        <v>43316</v>
      </c>
      <c r="B189" s="127">
        <f t="shared" ca="1" si="66"/>
        <v>836.07307700000001</v>
      </c>
      <c r="C189" s="128">
        <f t="shared" si="58"/>
        <v>833.33299999999997</v>
      </c>
      <c r="D189" s="129">
        <f ca="1">IF(A189&lt;$B$1,VLOOKUP(A189,[1]DI!$A$4:$B$15000,2),0)</f>
        <v>0</v>
      </c>
      <c r="E189" s="130">
        <f t="shared" ca="1" si="51"/>
        <v>1</v>
      </c>
      <c r="F189" s="130">
        <f ca="1">(TRUNC(PRODUCT($E$12:$E188),16))</f>
        <v>1.0307106016452801</v>
      </c>
      <c r="G189" s="130">
        <f t="shared" ca="1" si="68"/>
        <v>1.0281802282639501</v>
      </c>
      <c r="H189" s="130">
        <f t="shared" ca="1" si="52"/>
        <v>1.0024610199999999</v>
      </c>
      <c r="I189" s="129">
        <f t="shared" si="59"/>
        <v>2.1000000000000001E-2</v>
      </c>
      <c r="J189" s="131">
        <f t="shared" si="60"/>
        <v>43304</v>
      </c>
      <c r="K189" s="132">
        <f t="shared" si="61"/>
        <v>9</v>
      </c>
      <c r="L189" s="133">
        <f t="shared" si="62"/>
        <v>10</v>
      </c>
      <c r="M189" s="134">
        <f t="shared" si="53"/>
        <v>1.0008250439999999</v>
      </c>
      <c r="N189" s="134">
        <f t="shared" ca="1" si="54"/>
        <v>1.003288094</v>
      </c>
      <c r="O189" s="133">
        <f t="shared" si="67"/>
        <v>0</v>
      </c>
      <c r="P189" s="130">
        <f t="shared" ca="1" si="55"/>
        <v>2.7400769999999999</v>
      </c>
      <c r="Q189" s="128">
        <f t="shared" si="63"/>
        <v>0</v>
      </c>
      <c r="R189" s="135" t="str">
        <f t="shared" si="64"/>
        <v>A+J=</v>
      </c>
      <c r="S189" s="131">
        <f t="shared" si="65"/>
        <v>43487</v>
      </c>
      <c r="T189" s="136" t="str">
        <f t="shared" si="56"/>
        <v>-</v>
      </c>
      <c r="U189" s="9"/>
      <c r="V189" s="114">
        <v>43586</v>
      </c>
      <c r="W189" s="115" t="s">
        <v>81</v>
      </c>
      <c r="X189" s="9"/>
      <c r="Y189" s="1"/>
      <c r="Z189" s="9"/>
      <c r="AA189" s="9"/>
      <c r="AB189" s="9"/>
      <c r="AC189" s="9"/>
      <c r="AD189" s="9"/>
      <c r="AE189" s="10"/>
      <c r="AF189" s="9"/>
      <c r="AG189" s="9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x14ac:dyDescent="0.15">
      <c r="A190" s="126">
        <f t="shared" si="57"/>
        <v>43317</v>
      </c>
      <c r="B190" s="127">
        <f t="shared" ca="1" si="66"/>
        <v>836.07307700000001</v>
      </c>
      <c r="C190" s="128">
        <f t="shared" si="58"/>
        <v>833.33299999999997</v>
      </c>
      <c r="D190" s="129">
        <f ca="1">IF(A190&lt;$B$1,VLOOKUP(A190,[1]DI!$A$4:$B$15000,2),0)</f>
        <v>0</v>
      </c>
      <c r="E190" s="130">
        <f t="shared" ca="1" si="51"/>
        <v>1</v>
      </c>
      <c r="F190" s="130">
        <f ca="1">(TRUNC(PRODUCT($E$12:$E189),16))</f>
        <v>1.0307106016452801</v>
      </c>
      <c r="G190" s="130">
        <f t="shared" ca="1" si="68"/>
        <v>1.0281802282639501</v>
      </c>
      <c r="H190" s="130">
        <f t="shared" ca="1" si="52"/>
        <v>1.0024610199999999</v>
      </c>
      <c r="I190" s="129">
        <f t="shared" si="59"/>
        <v>2.1000000000000001E-2</v>
      </c>
      <c r="J190" s="131">
        <f t="shared" si="60"/>
        <v>43304</v>
      </c>
      <c r="K190" s="132">
        <f t="shared" si="61"/>
        <v>9</v>
      </c>
      <c r="L190" s="133">
        <f t="shared" si="62"/>
        <v>10</v>
      </c>
      <c r="M190" s="134">
        <f t="shared" si="53"/>
        <v>1.0008250439999999</v>
      </c>
      <c r="N190" s="134">
        <f t="shared" ca="1" si="54"/>
        <v>1.003288094</v>
      </c>
      <c r="O190" s="133">
        <f t="shared" si="67"/>
        <v>0</v>
      </c>
      <c r="P190" s="130">
        <f t="shared" ca="1" si="55"/>
        <v>2.7400769999999999</v>
      </c>
      <c r="Q190" s="128">
        <f t="shared" si="63"/>
        <v>0</v>
      </c>
      <c r="R190" s="135" t="str">
        <f t="shared" si="64"/>
        <v>A+J=</v>
      </c>
      <c r="S190" s="131">
        <f t="shared" si="65"/>
        <v>43487</v>
      </c>
      <c r="T190" s="136" t="str">
        <f t="shared" si="56"/>
        <v>-</v>
      </c>
      <c r="U190" s="9"/>
      <c r="V190" s="114">
        <v>43636</v>
      </c>
      <c r="W190" s="115" t="s">
        <v>82</v>
      </c>
      <c r="X190" s="9"/>
      <c r="Y190" s="1"/>
      <c r="Z190" s="9"/>
      <c r="AA190" s="9"/>
      <c r="AB190" s="9"/>
      <c r="AC190" s="9"/>
      <c r="AD190" s="9"/>
      <c r="AE190" s="10"/>
      <c r="AF190" s="9"/>
      <c r="AG190" s="9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x14ac:dyDescent="0.15">
      <c r="A191" s="126">
        <f t="shared" si="57"/>
        <v>43318</v>
      </c>
      <c r="B191" s="127">
        <f t="shared" ca="1" si="66"/>
        <v>836.07307700000001</v>
      </c>
      <c r="C191" s="128">
        <f t="shared" si="58"/>
        <v>833.33299999999997</v>
      </c>
      <c r="D191" s="129">
        <f ca="1">IF(A191&lt;$B$1,VLOOKUP(A191,[1]DI!$A$4:$B$15000,2),0)</f>
        <v>6.3899999999999998E-2</v>
      </c>
      <c r="E191" s="130">
        <f t="shared" ca="1" si="51"/>
        <v>1.0002458299999999</v>
      </c>
      <c r="F191" s="130">
        <f ca="1">(TRUNC(PRODUCT($E$12:$E190),16))</f>
        <v>1.0307106016452801</v>
      </c>
      <c r="G191" s="130">
        <f t="shared" ca="1" si="68"/>
        <v>1.0281802282639501</v>
      </c>
      <c r="H191" s="130">
        <f t="shared" ca="1" si="52"/>
        <v>1.0024610199999999</v>
      </c>
      <c r="I191" s="129">
        <f t="shared" si="59"/>
        <v>2.1000000000000001E-2</v>
      </c>
      <c r="J191" s="131">
        <f t="shared" si="60"/>
        <v>43304</v>
      </c>
      <c r="K191" s="132">
        <f t="shared" si="61"/>
        <v>10</v>
      </c>
      <c r="L191" s="133">
        <f t="shared" si="62"/>
        <v>10</v>
      </c>
      <c r="M191" s="134">
        <f t="shared" si="53"/>
        <v>1.0008250439999999</v>
      </c>
      <c r="N191" s="134">
        <f t="shared" ca="1" si="54"/>
        <v>1.003288094</v>
      </c>
      <c r="O191" s="133">
        <f t="shared" si="67"/>
        <v>0</v>
      </c>
      <c r="P191" s="130">
        <f t="shared" ca="1" si="55"/>
        <v>2.7400769999999999</v>
      </c>
      <c r="Q191" s="128">
        <f t="shared" si="63"/>
        <v>0</v>
      </c>
      <c r="R191" s="135" t="str">
        <f t="shared" si="64"/>
        <v>A+J=</v>
      </c>
      <c r="S191" s="131">
        <f t="shared" si="65"/>
        <v>43487</v>
      </c>
      <c r="T191" s="136" t="str">
        <f t="shared" si="56"/>
        <v>-</v>
      </c>
      <c r="U191" s="9"/>
      <c r="V191" s="114">
        <v>43784</v>
      </c>
      <c r="W191" s="115" t="s">
        <v>85</v>
      </c>
      <c r="X191" s="9"/>
      <c r="Y191" s="1"/>
      <c r="Z191" s="9"/>
      <c r="AA191" s="9"/>
      <c r="AB191" s="9"/>
      <c r="AC191" s="9"/>
      <c r="AD191" s="9"/>
      <c r="AE191" s="10"/>
      <c r="AF191" s="9"/>
      <c r="AG191" s="9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x14ac:dyDescent="0.15">
      <c r="A192" s="126">
        <f t="shared" si="57"/>
        <v>43319</v>
      </c>
      <c r="B192" s="127">
        <f t="shared" ca="1" si="66"/>
        <v>836.34758399999998</v>
      </c>
      <c r="C192" s="128">
        <f t="shared" si="58"/>
        <v>833.33299999999997</v>
      </c>
      <c r="D192" s="129">
        <f ca="1">IF(A192&lt;$B$1,VLOOKUP(A192,[1]DI!$A$4:$B$15000,2),0)</f>
        <v>6.3899999999999998E-2</v>
      </c>
      <c r="E192" s="130">
        <f t="shared" ca="1" si="51"/>
        <v>1.0002458299999999</v>
      </c>
      <c r="F192" s="130">
        <f ca="1">(TRUNC(PRODUCT($E$12:$E191),16))</f>
        <v>1.03096398123248</v>
      </c>
      <c r="G192" s="130">
        <f t="shared" ca="1" si="68"/>
        <v>1.0281802282639501</v>
      </c>
      <c r="H192" s="130">
        <f t="shared" ca="1" si="52"/>
        <v>1.0027074600000001</v>
      </c>
      <c r="I192" s="129">
        <f t="shared" si="59"/>
        <v>2.1000000000000001E-2</v>
      </c>
      <c r="J192" s="131">
        <f t="shared" si="60"/>
        <v>43304</v>
      </c>
      <c r="K192" s="132">
        <f t="shared" si="61"/>
        <v>11</v>
      </c>
      <c r="L192" s="133">
        <f t="shared" si="62"/>
        <v>11</v>
      </c>
      <c r="M192" s="134">
        <f t="shared" si="53"/>
        <v>1.0009075860000001</v>
      </c>
      <c r="N192" s="134">
        <f t="shared" ca="1" si="54"/>
        <v>1.0036175030000001</v>
      </c>
      <c r="O192" s="133">
        <f t="shared" si="67"/>
        <v>0</v>
      </c>
      <c r="P192" s="130">
        <f t="shared" ca="1" si="55"/>
        <v>3.0145840000000002</v>
      </c>
      <c r="Q192" s="128">
        <f t="shared" si="63"/>
        <v>0</v>
      </c>
      <c r="R192" s="135" t="str">
        <f t="shared" si="64"/>
        <v>A+J=</v>
      </c>
      <c r="S192" s="131">
        <f t="shared" si="65"/>
        <v>43487</v>
      </c>
      <c r="T192" s="136" t="str">
        <f t="shared" si="56"/>
        <v>-</v>
      </c>
      <c r="U192" s="9"/>
      <c r="V192" s="114">
        <v>43824</v>
      </c>
      <c r="W192" s="115" t="s">
        <v>86</v>
      </c>
      <c r="X192" s="9"/>
      <c r="Y192" s="1"/>
      <c r="Z192" s="9"/>
      <c r="AA192" s="9"/>
      <c r="AB192" s="9"/>
      <c r="AC192" s="9"/>
      <c r="AD192" s="9"/>
      <c r="AE192" s="10"/>
      <c r="AF192" s="9"/>
      <c r="AG192" s="9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x14ac:dyDescent="0.15">
      <c r="A193" s="126">
        <f t="shared" si="57"/>
        <v>43320</v>
      </c>
      <c r="B193" s="127">
        <f t="shared" ca="1" si="66"/>
        <v>836.62217299999998</v>
      </c>
      <c r="C193" s="128">
        <f t="shared" si="58"/>
        <v>833.33299999999997</v>
      </c>
      <c r="D193" s="129">
        <f ca="1">IF(A193&lt;$B$1,VLOOKUP(A193,[1]DI!$A$4:$B$15000,2),0)</f>
        <v>6.3899999999999998E-2</v>
      </c>
      <c r="E193" s="130">
        <f t="shared" ca="1" si="51"/>
        <v>1.0002458299999999</v>
      </c>
      <c r="F193" s="130">
        <f ca="1">(TRUNC(PRODUCT($E$12:$E192),16))</f>
        <v>1.03121742310799</v>
      </c>
      <c r="G193" s="130">
        <f t="shared" ca="1" si="68"/>
        <v>1.0281802282639501</v>
      </c>
      <c r="H193" s="130">
        <f t="shared" ca="1" si="52"/>
        <v>1.00295395</v>
      </c>
      <c r="I193" s="129">
        <f t="shared" si="59"/>
        <v>2.1000000000000001E-2</v>
      </c>
      <c r="J193" s="131">
        <f t="shared" si="60"/>
        <v>43304</v>
      </c>
      <c r="K193" s="132">
        <f t="shared" si="61"/>
        <v>12</v>
      </c>
      <c r="L193" s="133">
        <f t="shared" si="62"/>
        <v>12</v>
      </c>
      <c r="M193" s="134">
        <f t="shared" si="53"/>
        <v>1.0009901349999999</v>
      </c>
      <c r="N193" s="134">
        <f t="shared" ca="1" si="54"/>
        <v>1.0039470100000001</v>
      </c>
      <c r="O193" s="133">
        <f t="shared" si="67"/>
        <v>0</v>
      </c>
      <c r="P193" s="130">
        <f t="shared" ca="1" si="55"/>
        <v>3.2891729999999999</v>
      </c>
      <c r="Q193" s="128">
        <f t="shared" si="63"/>
        <v>0</v>
      </c>
      <c r="R193" s="135" t="str">
        <f t="shared" si="64"/>
        <v>A+J=</v>
      </c>
      <c r="S193" s="131">
        <f t="shared" si="65"/>
        <v>43487</v>
      </c>
      <c r="T193" s="136" t="str">
        <f t="shared" si="56"/>
        <v>-</v>
      </c>
      <c r="U193" s="9"/>
      <c r="V193" s="114">
        <v>43831</v>
      </c>
      <c r="W193" s="115" t="s">
        <v>87</v>
      </c>
      <c r="X193" s="9"/>
      <c r="Y193" s="1"/>
      <c r="Z193" s="9"/>
      <c r="AA193" s="9"/>
      <c r="AB193" s="9"/>
      <c r="AC193" s="9"/>
      <c r="AD193" s="9"/>
      <c r="AE193" s="10"/>
      <c r="AF193" s="9"/>
      <c r="AG193" s="9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x14ac:dyDescent="0.15">
      <c r="A194" s="126">
        <f t="shared" si="57"/>
        <v>43321</v>
      </c>
      <c r="B194" s="127">
        <f t="shared" ca="1" si="66"/>
        <v>836.89685899999995</v>
      </c>
      <c r="C194" s="128">
        <f t="shared" si="58"/>
        <v>833.33299999999997</v>
      </c>
      <c r="D194" s="129">
        <f ca="1">IF(A194&lt;$B$1,VLOOKUP(A194,[1]DI!$A$4:$B$15000,2),0)</f>
        <v>6.3899999999999998E-2</v>
      </c>
      <c r="E194" s="130">
        <f t="shared" ca="1" si="51"/>
        <v>1.0002458299999999</v>
      </c>
      <c r="F194" s="130">
        <f ca="1">(TRUNC(PRODUCT($E$12:$E193),16))</f>
        <v>1.0314709272871101</v>
      </c>
      <c r="G194" s="130">
        <f t="shared" ca="1" si="68"/>
        <v>1.0281802282639501</v>
      </c>
      <c r="H194" s="130">
        <f t="shared" ca="1" si="52"/>
        <v>1.0032005100000001</v>
      </c>
      <c r="I194" s="129">
        <f t="shared" si="59"/>
        <v>2.1000000000000001E-2</v>
      </c>
      <c r="J194" s="131">
        <f t="shared" si="60"/>
        <v>43304</v>
      </c>
      <c r="K194" s="132">
        <f t="shared" si="61"/>
        <v>13</v>
      </c>
      <c r="L194" s="133">
        <f t="shared" si="62"/>
        <v>13</v>
      </c>
      <c r="M194" s="134">
        <f t="shared" si="53"/>
        <v>1.00107269</v>
      </c>
      <c r="N194" s="134">
        <f t="shared" ca="1" si="54"/>
        <v>1.0042766329999999</v>
      </c>
      <c r="O194" s="133">
        <f t="shared" si="67"/>
        <v>0</v>
      </c>
      <c r="P194" s="130">
        <f t="shared" ca="1" si="55"/>
        <v>3.5638589999999999</v>
      </c>
      <c r="Q194" s="128">
        <f t="shared" si="63"/>
        <v>0</v>
      </c>
      <c r="R194" s="135" t="str">
        <f t="shared" si="64"/>
        <v>A+J=</v>
      </c>
      <c r="S194" s="131">
        <f t="shared" si="65"/>
        <v>43487</v>
      </c>
      <c r="T194" s="136" t="str">
        <f t="shared" si="56"/>
        <v>-</v>
      </c>
      <c r="U194" s="29"/>
      <c r="V194" s="116">
        <v>43885</v>
      </c>
      <c r="W194" s="117" t="s">
        <v>72</v>
      </c>
      <c r="X194" s="29"/>
      <c r="Y194" s="31"/>
      <c r="Z194" s="29"/>
      <c r="AA194" s="29"/>
      <c r="AB194" s="29"/>
      <c r="AC194" s="29"/>
      <c r="AD194" s="29"/>
      <c r="AE194" s="33"/>
      <c r="AF194" s="29"/>
      <c r="AG194" s="29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</row>
    <row r="195" spans="1:198" x14ac:dyDescent="0.15">
      <c r="A195" s="126">
        <f t="shared" si="57"/>
        <v>43322</v>
      </c>
      <c r="B195" s="127">
        <f t="shared" ca="1" si="66"/>
        <v>837.17162599999995</v>
      </c>
      <c r="C195" s="128">
        <f t="shared" si="58"/>
        <v>833.33299999999997</v>
      </c>
      <c r="D195" s="129">
        <f ca="1">IF(A195&lt;$B$1,VLOOKUP(A195,[1]DI!$A$4:$B$15000,2),0)</f>
        <v>6.3899999999999998E-2</v>
      </c>
      <c r="E195" s="130">
        <f t="shared" ca="1" si="51"/>
        <v>1.0002458299999999</v>
      </c>
      <c r="F195" s="130">
        <f ca="1">(TRUNC(PRODUCT($E$12:$E194),16))</f>
        <v>1.0317244937851699</v>
      </c>
      <c r="G195" s="130">
        <f t="shared" ca="1" si="68"/>
        <v>1.0281802282639501</v>
      </c>
      <c r="H195" s="130">
        <f t="shared" ca="1" si="52"/>
        <v>1.0034471199999999</v>
      </c>
      <c r="I195" s="129">
        <f t="shared" si="59"/>
        <v>2.1000000000000001E-2</v>
      </c>
      <c r="J195" s="131">
        <f t="shared" si="60"/>
        <v>43304</v>
      </c>
      <c r="K195" s="132">
        <f t="shared" si="61"/>
        <v>14</v>
      </c>
      <c r="L195" s="133">
        <f t="shared" si="62"/>
        <v>14</v>
      </c>
      <c r="M195" s="134">
        <f t="shared" si="53"/>
        <v>1.001155252</v>
      </c>
      <c r="N195" s="134">
        <f t="shared" ca="1" si="54"/>
        <v>1.0046063540000001</v>
      </c>
      <c r="O195" s="133">
        <f t="shared" si="67"/>
        <v>0</v>
      </c>
      <c r="P195" s="130">
        <f t="shared" ca="1" si="55"/>
        <v>3.8386260000000001</v>
      </c>
      <c r="Q195" s="128">
        <f t="shared" si="63"/>
        <v>0</v>
      </c>
      <c r="R195" s="135" t="str">
        <f t="shared" si="64"/>
        <v>A+J=</v>
      </c>
      <c r="S195" s="131">
        <f t="shared" si="65"/>
        <v>43487</v>
      </c>
      <c r="T195" s="136" t="str">
        <f t="shared" si="56"/>
        <v>-</v>
      </c>
      <c r="U195" s="9"/>
      <c r="V195" s="114">
        <v>43886</v>
      </c>
      <c r="W195" s="115" t="s">
        <v>72</v>
      </c>
      <c r="X195" s="9"/>
      <c r="Y195" s="1"/>
      <c r="Z195" s="9"/>
      <c r="AA195" s="9"/>
      <c r="AB195" s="9"/>
      <c r="AC195" s="9"/>
      <c r="AD195" s="9"/>
      <c r="AE195" s="10"/>
      <c r="AF195" s="9"/>
      <c r="AG195" s="9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x14ac:dyDescent="0.15">
      <c r="A196" s="126">
        <f t="shared" si="57"/>
        <v>43323</v>
      </c>
      <c r="B196" s="127">
        <f t="shared" ca="1" si="66"/>
        <v>837.44649199999992</v>
      </c>
      <c r="C196" s="128">
        <f t="shared" si="58"/>
        <v>833.33299999999997</v>
      </c>
      <c r="D196" s="129">
        <f ca="1">IF(A196&lt;$B$1,VLOOKUP(A196,[1]DI!$A$4:$B$15000,2),0)</f>
        <v>0</v>
      </c>
      <c r="E196" s="130">
        <f t="shared" ca="1" si="51"/>
        <v>1</v>
      </c>
      <c r="F196" s="130">
        <f ca="1">(TRUNC(PRODUCT($E$12:$E195),16))</f>
        <v>1.03197812261747</v>
      </c>
      <c r="G196" s="130">
        <f t="shared" ca="1" si="68"/>
        <v>1.0281802282639501</v>
      </c>
      <c r="H196" s="130">
        <f t="shared" ca="1" si="52"/>
        <v>1.0036938</v>
      </c>
      <c r="I196" s="129">
        <f t="shared" si="59"/>
        <v>2.1000000000000001E-2</v>
      </c>
      <c r="J196" s="131">
        <f t="shared" si="60"/>
        <v>43304</v>
      </c>
      <c r="K196" s="132">
        <f t="shared" si="61"/>
        <v>14</v>
      </c>
      <c r="L196" s="133">
        <f t="shared" si="62"/>
        <v>15</v>
      </c>
      <c r="M196" s="134">
        <f t="shared" si="53"/>
        <v>1.0012378209999999</v>
      </c>
      <c r="N196" s="134">
        <f t="shared" ca="1" si="54"/>
        <v>1.004936193</v>
      </c>
      <c r="O196" s="133">
        <f t="shared" si="67"/>
        <v>0</v>
      </c>
      <c r="P196" s="130">
        <f t="shared" ca="1" si="55"/>
        <v>4.1134919999999999</v>
      </c>
      <c r="Q196" s="128">
        <f t="shared" si="63"/>
        <v>0</v>
      </c>
      <c r="R196" s="135" t="str">
        <f t="shared" si="64"/>
        <v>A+J=</v>
      </c>
      <c r="S196" s="131">
        <f t="shared" si="65"/>
        <v>43487</v>
      </c>
      <c r="T196" s="136" t="str">
        <f t="shared" si="56"/>
        <v>-</v>
      </c>
      <c r="U196" s="9"/>
      <c r="V196" s="114">
        <v>43931</v>
      </c>
      <c r="W196" s="115" t="s">
        <v>80</v>
      </c>
      <c r="X196" s="9"/>
      <c r="Y196" s="1"/>
      <c r="Z196" s="9"/>
      <c r="AA196" s="9"/>
      <c r="AB196" s="9"/>
      <c r="AC196" s="9"/>
      <c r="AD196" s="9"/>
      <c r="AE196" s="10"/>
      <c r="AF196" s="9"/>
      <c r="AG196" s="9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x14ac:dyDescent="0.15">
      <c r="A197" s="126">
        <f t="shared" si="57"/>
        <v>43324</v>
      </c>
      <c r="B197" s="127">
        <f t="shared" ca="1" si="66"/>
        <v>837.44649199999992</v>
      </c>
      <c r="C197" s="128">
        <f t="shared" si="58"/>
        <v>833.33299999999997</v>
      </c>
      <c r="D197" s="129">
        <f ca="1">IF(A197&lt;$B$1,VLOOKUP(A197,[1]DI!$A$4:$B$15000,2),0)</f>
        <v>0</v>
      </c>
      <c r="E197" s="130">
        <f t="shared" ca="1" si="51"/>
        <v>1</v>
      </c>
      <c r="F197" s="130">
        <f ca="1">(TRUNC(PRODUCT($E$12:$E196),16))</f>
        <v>1.03197812261747</v>
      </c>
      <c r="G197" s="130">
        <f t="shared" ca="1" si="68"/>
        <v>1.0281802282639501</v>
      </c>
      <c r="H197" s="130">
        <f t="shared" ca="1" si="52"/>
        <v>1.0036938</v>
      </c>
      <c r="I197" s="129">
        <f t="shared" si="59"/>
        <v>2.1000000000000001E-2</v>
      </c>
      <c r="J197" s="131">
        <f t="shared" si="60"/>
        <v>43304</v>
      </c>
      <c r="K197" s="132">
        <f t="shared" si="61"/>
        <v>14</v>
      </c>
      <c r="L197" s="133">
        <f t="shared" si="62"/>
        <v>15</v>
      </c>
      <c r="M197" s="134">
        <f t="shared" si="53"/>
        <v>1.0012378209999999</v>
      </c>
      <c r="N197" s="134">
        <f t="shared" ca="1" si="54"/>
        <v>1.004936193</v>
      </c>
      <c r="O197" s="133">
        <f t="shared" si="67"/>
        <v>0</v>
      </c>
      <c r="P197" s="130">
        <f t="shared" ca="1" si="55"/>
        <v>4.1134919999999999</v>
      </c>
      <c r="Q197" s="128">
        <f t="shared" si="63"/>
        <v>0</v>
      </c>
      <c r="R197" s="135" t="str">
        <f t="shared" si="64"/>
        <v>A+J=</v>
      </c>
      <c r="S197" s="131">
        <f t="shared" si="65"/>
        <v>43487</v>
      </c>
      <c r="T197" s="136" t="str">
        <f t="shared" si="56"/>
        <v>-</v>
      </c>
      <c r="U197" s="29"/>
      <c r="V197" s="114">
        <v>43942</v>
      </c>
      <c r="W197" s="115" t="s">
        <v>74</v>
      </c>
      <c r="X197" s="29"/>
      <c r="Y197" s="31"/>
      <c r="Z197" s="29"/>
      <c r="AA197" s="29"/>
      <c r="AB197" s="29"/>
      <c r="AC197" s="29"/>
      <c r="AD197" s="29"/>
      <c r="AE197" s="33"/>
      <c r="AF197" s="29"/>
      <c r="AG197" s="29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</row>
    <row r="198" spans="1:198" x14ac:dyDescent="0.15">
      <c r="A198" s="126">
        <f t="shared" si="57"/>
        <v>43325</v>
      </c>
      <c r="B198" s="127">
        <f t="shared" ca="1" si="66"/>
        <v>837.44649199999992</v>
      </c>
      <c r="C198" s="128">
        <f t="shared" si="58"/>
        <v>833.33299999999997</v>
      </c>
      <c r="D198" s="129">
        <f ca="1">IF(A198&lt;$B$1,VLOOKUP(A198,[1]DI!$A$4:$B$15000,2),0)</f>
        <v>6.3899999999999998E-2</v>
      </c>
      <c r="E198" s="130">
        <f t="shared" ca="1" si="51"/>
        <v>1.0002458299999999</v>
      </c>
      <c r="F198" s="130">
        <f ca="1">(TRUNC(PRODUCT($E$12:$E197),16))</f>
        <v>1.03197812261747</v>
      </c>
      <c r="G198" s="130">
        <f t="shared" ca="1" si="68"/>
        <v>1.0281802282639501</v>
      </c>
      <c r="H198" s="130">
        <f t="shared" ca="1" si="52"/>
        <v>1.0036938</v>
      </c>
      <c r="I198" s="129">
        <f t="shared" si="59"/>
        <v>2.1000000000000001E-2</v>
      </c>
      <c r="J198" s="131">
        <f t="shared" si="60"/>
        <v>43304</v>
      </c>
      <c r="K198" s="132">
        <f t="shared" si="61"/>
        <v>15</v>
      </c>
      <c r="L198" s="133">
        <f t="shared" si="62"/>
        <v>15</v>
      </c>
      <c r="M198" s="134">
        <f t="shared" si="53"/>
        <v>1.0012378209999999</v>
      </c>
      <c r="N198" s="134">
        <f t="shared" ca="1" si="54"/>
        <v>1.004936193</v>
      </c>
      <c r="O198" s="133">
        <f t="shared" si="67"/>
        <v>0</v>
      </c>
      <c r="P198" s="130">
        <f t="shared" ca="1" si="55"/>
        <v>4.1134919999999999</v>
      </c>
      <c r="Q198" s="128">
        <f t="shared" si="63"/>
        <v>0</v>
      </c>
      <c r="R198" s="135" t="str">
        <f t="shared" si="64"/>
        <v>A+J=</v>
      </c>
      <c r="S198" s="131">
        <f t="shared" si="65"/>
        <v>43487</v>
      </c>
      <c r="T198" s="136" t="str">
        <f t="shared" si="56"/>
        <v>-</v>
      </c>
      <c r="U198" s="9"/>
      <c r="V198" s="114">
        <v>43952</v>
      </c>
      <c r="W198" s="115" t="s">
        <v>81</v>
      </c>
      <c r="X198" s="9"/>
      <c r="Y198" s="1"/>
      <c r="Z198" s="9"/>
      <c r="AA198" s="9"/>
      <c r="AB198" s="9"/>
      <c r="AC198" s="9"/>
      <c r="AD198" s="9"/>
      <c r="AE198" s="10"/>
      <c r="AF198" s="9"/>
      <c r="AG198" s="9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x14ac:dyDescent="0.15">
      <c r="A199" s="126">
        <f t="shared" si="57"/>
        <v>43326</v>
      </c>
      <c r="B199" s="127">
        <f t="shared" ca="1" si="66"/>
        <v>837.72144800000001</v>
      </c>
      <c r="C199" s="128">
        <f t="shared" si="58"/>
        <v>833.33299999999997</v>
      </c>
      <c r="D199" s="129">
        <f ca="1">IF(A199&lt;$B$1,VLOOKUP(A199,[1]DI!$A$4:$B$15000,2),0)</f>
        <v>6.3899999999999998E-2</v>
      </c>
      <c r="E199" s="130">
        <f t="shared" ca="1" si="51"/>
        <v>1.0002458299999999</v>
      </c>
      <c r="F199" s="130">
        <f ca="1">(TRUNC(PRODUCT($E$12:$E198),16))</f>
        <v>1.03223181379936</v>
      </c>
      <c r="G199" s="130">
        <f t="shared" ca="1" si="68"/>
        <v>1.0281802282639501</v>
      </c>
      <c r="H199" s="130">
        <f t="shared" ca="1" si="52"/>
        <v>1.0039405400000001</v>
      </c>
      <c r="I199" s="129">
        <f t="shared" si="59"/>
        <v>2.1000000000000001E-2</v>
      </c>
      <c r="J199" s="131">
        <f t="shared" si="60"/>
        <v>43304</v>
      </c>
      <c r="K199" s="132">
        <f t="shared" si="61"/>
        <v>16</v>
      </c>
      <c r="L199" s="133">
        <f t="shared" si="62"/>
        <v>16</v>
      </c>
      <c r="M199" s="134">
        <f t="shared" si="53"/>
        <v>1.001320397</v>
      </c>
      <c r="N199" s="134">
        <f t="shared" ca="1" si="54"/>
        <v>1.00526614</v>
      </c>
      <c r="O199" s="133">
        <f t="shared" si="67"/>
        <v>0</v>
      </c>
      <c r="P199" s="130">
        <f t="shared" ca="1" si="55"/>
        <v>4.3884480000000003</v>
      </c>
      <c r="Q199" s="128">
        <f t="shared" si="63"/>
        <v>0</v>
      </c>
      <c r="R199" s="135" t="str">
        <f t="shared" si="64"/>
        <v>A+J=</v>
      </c>
      <c r="S199" s="131">
        <f t="shared" si="65"/>
        <v>43487</v>
      </c>
      <c r="T199" s="136" t="str">
        <f t="shared" si="56"/>
        <v>-</v>
      </c>
      <c r="U199" s="9"/>
      <c r="V199" s="114">
        <v>43993</v>
      </c>
      <c r="W199" s="115" t="s">
        <v>82</v>
      </c>
      <c r="X199" s="9"/>
      <c r="Y199" s="1"/>
      <c r="Z199" s="9"/>
      <c r="AA199" s="9"/>
      <c r="AB199" s="9"/>
      <c r="AC199" s="9"/>
      <c r="AD199" s="9"/>
      <c r="AE199" s="10"/>
      <c r="AF199" s="9"/>
      <c r="AG199" s="9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x14ac:dyDescent="0.15">
      <c r="A200" s="126">
        <f t="shared" si="57"/>
        <v>43327</v>
      </c>
      <c r="B200" s="127">
        <f t="shared" ca="1" si="66"/>
        <v>837.99649299999999</v>
      </c>
      <c r="C200" s="128">
        <f t="shared" si="58"/>
        <v>833.33299999999997</v>
      </c>
      <c r="D200" s="129">
        <f ca="1">IF(A200&lt;$B$1,VLOOKUP(A200,[1]DI!$A$4:$B$15000,2),0)</f>
        <v>6.3899999999999998E-2</v>
      </c>
      <c r="E200" s="130">
        <f t="shared" ca="1" si="51"/>
        <v>1.0002458299999999</v>
      </c>
      <c r="F200" s="130">
        <f ca="1">(TRUNC(PRODUCT($E$12:$E199),16))</f>
        <v>1.0324855673461399</v>
      </c>
      <c r="G200" s="130">
        <f t="shared" ca="1" si="68"/>
        <v>1.0281802282639501</v>
      </c>
      <c r="H200" s="130">
        <f t="shared" ca="1" si="52"/>
        <v>1.0041873400000001</v>
      </c>
      <c r="I200" s="129">
        <f t="shared" si="59"/>
        <v>2.1000000000000001E-2</v>
      </c>
      <c r="J200" s="131">
        <f t="shared" si="60"/>
        <v>43304</v>
      </c>
      <c r="K200" s="132">
        <f t="shared" si="61"/>
        <v>17</v>
      </c>
      <c r="L200" s="133">
        <f t="shared" si="62"/>
        <v>17</v>
      </c>
      <c r="M200" s="134">
        <f t="shared" si="53"/>
        <v>1.0014029799999999</v>
      </c>
      <c r="N200" s="134">
        <f t="shared" ca="1" si="54"/>
        <v>1.0055961950000001</v>
      </c>
      <c r="O200" s="133">
        <f t="shared" si="67"/>
        <v>0</v>
      </c>
      <c r="P200" s="130">
        <f t="shared" ca="1" si="55"/>
        <v>4.6634929999999999</v>
      </c>
      <c r="Q200" s="128">
        <f t="shared" si="63"/>
        <v>0</v>
      </c>
      <c r="R200" s="135" t="str">
        <f t="shared" si="64"/>
        <v>A+J=</v>
      </c>
      <c r="S200" s="131">
        <f t="shared" si="65"/>
        <v>43487</v>
      </c>
      <c r="T200" s="136" t="str">
        <f t="shared" si="56"/>
        <v>-</v>
      </c>
      <c r="U200" s="9"/>
      <c r="V200" s="114">
        <v>44081</v>
      </c>
      <c r="W200" s="115" t="s">
        <v>83</v>
      </c>
      <c r="X200" s="9"/>
      <c r="Y200" s="1"/>
      <c r="Z200" s="9"/>
      <c r="AA200" s="9"/>
      <c r="AB200" s="9"/>
      <c r="AC200" s="9"/>
      <c r="AD200" s="9"/>
      <c r="AE200" s="10"/>
      <c r="AF200" s="9"/>
      <c r="AG200" s="9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x14ac:dyDescent="0.15">
      <c r="A201" s="126">
        <f t="shared" si="57"/>
        <v>43328</v>
      </c>
      <c r="B201" s="127">
        <f t="shared" ca="1" si="66"/>
        <v>838.27162799999996</v>
      </c>
      <c r="C201" s="128">
        <f t="shared" si="58"/>
        <v>833.33299999999997</v>
      </c>
      <c r="D201" s="129">
        <f ca="1">IF(A201&lt;$B$1,VLOOKUP(A201,[1]DI!$A$4:$B$15000,2),0)</f>
        <v>6.3899999999999998E-2</v>
      </c>
      <c r="E201" s="130">
        <f t="shared" ca="1" si="51"/>
        <v>1.0002458299999999</v>
      </c>
      <c r="F201" s="130">
        <f ca="1">(TRUNC(PRODUCT($E$12:$E200),16))</f>
        <v>1.0327393832731599</v>
      </c>
      <c r="G201" s="130">
        <f t="shared" ca="1" si="68"/>
        <v>1.0281802282639501</v>
      </c>
      <c r="H201" s="130">
        <f t="shared" ca="1" si="52"/>
        <v>1.0044341999999999</v>
      </c>
      <c r="I201" s="129">
        <f t="shared" si="59"/>
        <v>2.1000000000000001E-2</v>
      </c>
      <c r="J201" s="131">
        <f t="shared" si="60"/>
        <v>43304</v>
      </c>
      <c r="K201" s="132">
        <f t="shared" si="61"/>
        <v>18</v>
      </c>
      <c r="L201" s="133">
        <f t="shared" si="62"/>
        <v>18</v>
      </c>
      <c r="M201" s="134">
        <f t="shared" si="53"/>
        <v>1.001485569</v>
      </c>
      <c r="N201" s="134">
        <f t="shared" ca="1" si="54"/>
        <v>1.005926356</v>
      </c>
      <c r="O201" s="133">
        <f t="shared" si="67"/>
        <v>0</v>
      </c>
      <c r="P201" s="130">
        <f t="shared" ca="1" si="55"/>
        <v>4.9386279999999996</v>
      </c>
      <c r="Q201" s="128">
        <f t="shared" si="63"/>
        <v>0</v>
      </c>
      <c r="R201" s="135" t="str">
        <f t="shared" si="64"/>
        <v>A+J=</v>
      </c>
      <c r="S201" s="131">
        <f t="shared" si="65"/>
        <v>43487</v>
      </c>
      <c r="T201" s="136" t="str">
        <f t="shared" si="56"/>
        <v>-</v>
      </c>
      <c r="U201" s="9"/>
      <c r="V201" s="114">
        <v>44116</v>
      </c>
      <c r="W201" s="113" t="s">
        <v>78</v>
      </c>
      <c r="X201" s="9"/>
      <c r="Y201" s="1"/>
      <c r="Z201" s="9"/>
      <c r="AA201" s="9"/>
      <c r="AB201" s="9"/>
      <c r="AC201" s="9"/>
      <c r="AD201" s="9"/>
      <c r="AE201" s="10"/>
      <c r="AF201" s="9"/>
      <c r="AG201" s="9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x14ac:dyDescent="0.15">
      <c r="A202" s="126">
        <f t="shared" si="57"/>
        <v>43329</v>
      </c>
      <c r="B202" s="127">
        <f t="shared" ca="1" si="66"/>
        <v>838.54685299999994</v>
      </c>
      <c r="C202" s="128">
        <f t="shared" si="58"/>
        <v>833.33299999999997</v>
      </c>
      <c r="D202" s="129">
        <f ca="1">IF(A202&lt;$B$1,VLOOKUP(A202,[1]DI!$A$4:$B$15000,2),0)</f>
        <v>6.3899999999999998E-2</v>
      </c>
      <c r="E202" s="130">
        <f t="shared" ca="1" si="51"/>
        <v>1.0002458299999999</v>
      </c>
      <c r="F202" s="130">
        <f ca="1">(TRUNC(PRODUCT($E$12:$E201),16))</f>
        <v>1.03299326159575</v>
      </c>
      <c r="G202" s="130">
        <f t="shared" ca="1" si="68"/>
        <v>1.0281802282639501</v>
      </c>
      <c r="H202" s="130">
        <f t="shared" ca="1" si="52"/>
        <v>1.0046811200000001</v>
      </c>
      <c r="I202" s="129">
        <f t="shared" si="59"/>
        <v>2.1000000000000001E-2</v>
      </c>
      <c r="J202" s="131">
        <f t="shared" si="60"/>
        <v>43304</v>
      </c>
      <c r="K202" s="132">
        <f t="shared" si="61"/>
        <v>19</v>
      </c>
      <c r="L202" s="133">
        <f t="shared" si="62"/>
        <v>19</v>
      </c>
      <c r="M202" s="134">
        <f t="shared" si="53"/>
        <v>1.001568166</v>
      </c>
      <c r="N202" s="134">
        <f t="shared" ca="1" si="54"/>
        <v>1.006256627</v>
      </c>
      <c r="O202" s="133">
        <f t="shared" si="67"/>
        <v>0</v>
      </c>
      <c r="P202" s="130">
        <f t="shared" ca="1" si="55"/>
        <v>5.2138530000000003</v>
      </c>
      <c r="Q202" s="128">
        <f t="shared" si="63"/>
        <v>0</v>
      </c>
      <c r="R202" s="135" t="str">
        <f t="shared" si="64"/>
        <v>A+J=</v>
      </c>
      <c r="S202" s="131">
        <f t="shared" si="65"/>
        <v>43487</v>
      </c>
      <c r="T202" s="136" t="str">
        <f t="shared" si="56"/>
        <v>-</v>
      </c>
      <c r="U202" s="9"/>
      <c r="V202" s="114">
        <v>44137</v>
      </c>
      <c r="W202" s="115" t="s">
        <v>84</v>
      </c>
      <c r="X202" s="9"/>
      <c r="Y202" s="1"/>
      <c r="Z202" s="9"/>
      <c r="AA202" s="9"/>
      <c r="AB202" s="9"/>
      <c r="AC202" s="9"/>
      <c r="AD202" s="9"/>
      <c r="AE202" s="10"/>
      <c r="AF202" s="9"/>
      <c r="AG202" s="9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x14ac:dyDescent="0.15">
      <c r="A203" s="126">
        <f t="shared" si="57"/>
        <v>43330</v>
      </c>
      <c r="B203" s="127">
        <f t="shared" ca="1" si="66"/>
        <v>838.82216699999992</v>
      </c>
      <c r="C203" s="128">
        <f t="shared" si="58"/>
        <v>833.33299999999997</v>
      </c>
      <c r="D203" s="129">
        <f ca="1">IF(A203&lt;$B$1,VLOOKUP(A203,[1]DI!$A$4:$B$15000,2),0)</f>
        <v>0</v>
      </c>
      <c r="E203" s="130">
        <f t="shared" ca="1" si="51"/>
        <v>1</v>
      </c>
      <c r="F203" s="130">
        <f ca="1">(TRUNC(PRODUCT($E$12:$E202),16))</f>
        <v>1.03324720232925</v>
      </c>
      <c r="G203" s="130">
        <f t="shared" ca="1" si="68"/>
        <v>1.0281802282639501</v>
      </c>
      <c r="H203" s="130">
        <f t="shared" ca="1" si="52"/>
        <v>1.0049281000000001</v>
      </c>
      <c r="I203" s="129">
        <f t="shared" si="59"/>
        <v>2.1000000000000001E-2</v>
      </c>
      <c r="J203" s="131">
        <f t="shared" si="60"/>
        <v>43304</v>
      </c>
      <c r="K203" s="132">
        <f t="shared" si="61"/>
        <v>19</v>
      </c>
      <c r="L203" s="133">
        <f t="shared" si="62"/>
        <v>20</v>
      </c>
      <c r="M203" s="134">
        <f t="shared" si="53"/>
        <v>1.0016507690000001</v>
      </c>
      <c r="N203" s="134">
        <f t="shared" ca="1" si="54"/>
        <v>1.006587004</v>
      </c>
      <c r="O203" s="133">
        <f t="shared" si="67"/>
        <v>0</v>
      </c>
      <c r="P203" s="130">
        <f t="shared" ca="1" si="55"/>
        <v>5.4891670000000001</v>
      </c>
      <c r="Q203" s="128">
        <f t="shared" si="63"/>
        <v>0</v>
      </c>
      <c r="R203" s="135" t="str">
        <f t="shared" si="64"/>
        <v>A+J=</v>
      </c>
      <c r="S203" s="131">
        <f t="shared" si="65"/>
        <v>43487</v>
      </c>
      <c r="T203" s="136" t="str">
        <f t="shared" si="56"/>
        <v>-</v>
      </c>
      <c r="U203" s="9"/>
      <c r="V203" s="114">
        <v>44190</v>
      </c>
      <c r="W203" s="115" t="s">
        <v>86</v>
      </c>
      <c r="X203" s="9"/>
      <c r="Y203" s="1"/>
      <c r="Z203" s="9"/>
      <c r="AA203" s="9"/>
      <c r="AB203" s="9"/>
      <c r="AC203" s="9"/>
      <c r="AD203" s="9"/>
      <c r="AE203" s="10"/>
      <c r="AF203" s="9"/>
      <c r="AG203" s="9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x14ac:dyDescent="0.15">
      <c r="A204" s="126">
        <f t="shared" si="57"/>
        <v>43331</v>
      </c>
      <c r="B204" s="127">
        <f t="shared" ca="1" si="66"/>
        <v>838.82216699999992</v>
      </c>
      <c r="C204" s="128">
        <f t="shared" si="58"/>
        <v>833.33299999999997</v>
      </c>
      <c r="D204" s="129">
        <f ca="1">IF(A204&lt;$B$1,VLOOKUP(A204,[1]DI!$A$4:$B$15000,2),0)</f>
        <v>0</v>
      </c>
      <c r="E204" s="130">
        <f t="shared" ref="E204:E267" ca="1" si="69">IF(A204&lt;A$10,1,ROUND(((1+D204)^(1/252)),8))</f>
        <v>1</v>
      </c>
      <c r="F204" s="130">
        <f ca="1">(TRUNC(PRODUCT($E$12:$E203),16))</f>
        <v>1.03324720232925</v>
      </c>
      <c r="G204" s="130">
        <f t="shared" ca="1" si="68"/>
        <v>1.0281802282639501</v>
      </c>
      <c r="H204" s="130">
        <f t="shared" ref="H204:H267" ca="1" si="70">ROUND(F204/G204,8)</f>
        <v>1.0049281000000001</v>
      </c>
      <c r="I204" s="129">
        <f t="shared" si="59"/>
        <v>2.1000000000000001E-2</v>
      </c>
      <c r="J204" s="131">
        <f t="shared" si="60"/>
        <v>43304</v>
      </c>
      <c r="K204" s="132">
        <f t="shared" si="61"/>
        <v>19</v>
      </c>
      <c r="L204" s="133">
        <f t="shared" si="62"/>
        <v>20</v>
      </c>
      <c r="M204" s="134">
        <f t="shared" ref="M204:M267" si="71">ROUND((I204+1)^(L204/252),9)</f>
        <v>1.0016507690000001</v>
      </c>
      <c r="N204" s="134">
        <f t="shared" ref="N204:N267" ca="1" si="72">ROUND(H204*M204,9)</f>
        <v>1.006587004</v>
      </c>
      <c r="O204" s="133">
        <f t="shared" si="67"/>
        <v>0</v>
      </c>
      <c r="P204" s="130">
        <f t="shared" ref="P204:P267" ca="1" si="73">TRUNC(((N204-1)*C204),6)</f>
        <v>5.4891670000000001</v>
      </c>
      <c r="Q204" s="128">
        <f t="shared" si="63"/>
        <v>0</v>
      </c>
      <c r="R204" s="135" t="str">
        <f t="shared" si="64"/>
        <v>A+J=</v>
      </c>
      <c r="S204" s="131">
        <f t="shared" si="65"/>
        <v>43487</v>
      </c>
      <c r="T204" s="136" t="str">
        <f t="shared" ref="T204:T267" si="74">IF(O204&gt;0,(P204+Q204)*T$9,"-")</f>
        <v>-</v>
      </c>
      <c r="U204" s="9"/>
      <c r="V204" s="114">
        <v>44197</v>
      </c>
      <c r="W204" s="115" t="s">
        <v>87</v>
      </c>
      <c r="X204" s="9"/>
      <c r="Y204" s="1"/>
      <c r="Z204" s="9"/>
      <c r="AA204" s="9"/>
      <c r="AB204" s="9"/>
      <c r="AC204" s="9"/>
      <c r="AD204" s="9"/>
      <c r="AE204" s="10"/>
      <c r="AF204" s="9"/>
      <c r="AG204" s="9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x14ac:dyDescent="0.15">
      <c r="A205" s="126">
        <f t="shared" ref="A205:A268" si="75">(A204+1)</f>
        <v>43332</v>
      </c>
      <c r="B205" s="127">
        <f t="shared" ca="1" si="66"/>
        <v>838.82216699999992</v>
      </c>
      <c r="C205" s="128">
        <f t="shared" ref="C205:C268" si="76">(C204-Q204)</f>
        <v>833.33299999999997</v>
      </c>
      <c r="D205" s="129">
        <f ca="1">IF(A205&lt;$B$1,VLOOKUP(A205,[1]DI!$A$4:$B$15000,2),0)</f>
        <v>6.3899999999999998E-2</v>
      </c>
      <c r="E205" s="130">
        <f t="shared" ca="1" si="69"/>
        <v>1.0002458299999999</v>
      </c>
      <c r="F205" s="130">
        <f ca="1">(TRUNC(PRODUCT($E$12:$E204),16))</f>
        <v>1.03324720232925</v>
      </c>
      <c r="G205" s="130">
        <f t="shared" ca="1" si="68"/>
        <v>1.0281802282639501</v>
      </c>
      <c r="H205" s="130">
        <f t="shared" ca="1" si="70"/>
        <v>1.0049281000000001</v>
      </c>
      <c r="I205" s="129">
        <f t="shared" ref="I205:I268" si="77">I204</f>
        <v>2.1000000000000001E-2</v>
      </c>
      <c r="J205" s="131">
        <f t="shared" ref="J205:J268" si="78">IF(O204&gt;0,VLOOKUP(O204,V$12:AF$48,2),J204)</f>
        <v>43304</v>
      </c>
      <c r="K205" s="132">
        <f t="shared" ref="K205:K268" si="79">IF(A205&gt;J205,IF(NETWORKDAYS(J205,A205,$V$52:$V$436)-1=0,1,NETWORKDAYS(J205,A205,$V$52:$V$436)-1),0)</f>
        <v>20</v>
      </c>
      <c r="L205" s="133">
        <f t="shared" ref="L205:L268" si="80">IF(AND(K205=1,K204=1),1,IF(K205&gt;0,IF(K205=K204,K205+1,K205),0))</f>
        <v>20</v>
      </c>
      <c r="M205" s="134">
        <f t="shared" si="71"/>
        <v>1.0016507690000001</v>
      </c>
      <c r="N205" s="134">
        <f t="shared" ca="1" si="72"/>
        <v>1.006587004</v>
      </c>
      <c r="O205" s="133">
        <f t="shared" si="67"/>
        <v>0</v>
      </c>
      <c r="P205" s="130">
        <f t="shared" ca="1" si="73"/>
        <v>5.4891670000000001</v>
      </c>
      <c r="Q205" s="128">
        <f t="shared" ref="Q205:Q268" si="81">IF(O205&gt;0,VLOOKUP(O205,$V$12:$AA$48,6),0)</f>
        <v>0</v>
      </c>
      <c r="R205" s="135" t="str">
        <f t="shared" ref="R205:R268" si="82">IF(O204&gt;0,VLOOKUP(O204,V$12:AF$48,10),R204)</f>
        <v>A+J=</v>
      </c>
      <c r="S205" s="131">
        <f t="shared" ref="S205:S268" si="83">IF(O204&gt;0,VLOOKUP(O204,V$12:AF$48,11),S204)</f>
        <v>43487</v>
      </c>
      <c r="T205" s="136" t="str">
        <f t="shared" si="74"/>
        <v>-</v>
      </c>
      <c r="U205" s="9"/>
      <c r="V205" s="114">
        <v>44242</v>
      </c>
      <c r="W205" s="115" t="s">
        <v>72</v>
      </c>
      <c r="X205" s="9"/>
      <c r="Y205" s="1"/>
      <c r="Z205" s="9"/>
      <c r="AA205" s="9"/>
      <c r="AB205" s="9"/>
      <c r="AC205" s="9"/>
      <c r="AD205" s="9"/>
      <c r="AE205" s="10"/>
      <c r="AF205" s="9"/>
      <c r="AG205" s="9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x14ac:dyDescent="0.15">
      <c r="A206" s="126">
        <f t="shared" si="75"/>
        <v>43333</v>
      </c>
      <c r="B206" s="127">
        <f t="shared" ref="B206:B269" ca="1" si="84">IF(A206&lt;=TODAY(),C206+P206,IF(AND(A206&gt;TODAY(),A206&lt;=$B$1),IF(VLOOKUP(TODAY(),$A$10:$D$10000,4,FALSE)=0,"n.d",C206+P206),"n.d"))</f>
        <v>839.09757100000002</v>
      </c>
      <c r="C206" s="128">
        <f t="shared" si="76"/>
        <v>833.33299999999997</v>
      </c>
      <c r="D206" s="129">
        <f ca="1">IF(A206&lt;$B$1,VLOOKUP(A206,[1]DI!$A$4:$B$15000,2),0)</f>
        <v>6.3899999999999998E-2</v>
      </c>
      <c r="E206" s="130">
        <f t="shared" ca="1" si="69"/>
        <v>1.0002458299999999</v>
      </c>
      <c r="F206" s="130">
        <f ca="1">(TRUNC(PRODUCT($E$12:$E205),16))</f>
        <v>1.033501205489</v>
      </c>
      <c r="G206" s="130">
        <f t="shared" ca="1" si="68"/>
        <v>1.0281802282639501</v>
      </c>
      <c r="H206" s="130">
        <f t="shared" ca="1" si="70"/>
        <v>1.00517514</v>
      </c>
      <c r="I206" s="129">
        <f t="shared" si="77"/>
        <v>2.1000000000000001E-2</v>
      </c>
      <c r="J206" s="131">
        <f t="shared" si="78"/>
        <v>43304</v>
      </c>
      <c r="K206" s="132">
        <f t="shared" si="79"/>
        <v>21</v>
      </c>
      <c r="L206" s="133">
        <f t="shared" si="80"/>
        <v>21</v>
      </c>
      <c r="M206" s="134">
        <f t="shared" si="71"/>
        <v>1.001733379</v>
      </c>
      <c r="N206" s="134">
        <f t="shared" ca="1" si="72"/>
        <v>1.0069174890000001</v>
      </c>
      <c r="O206" s="133">
        <f t="shared" ref="O206:O269" si="85">IF(VLOOKUP(A206,W$12:AD$48,8)=VLOOKUP(A205,W$12:AD$48,8),0,VLOOKUP(A206,W$12:AD$48,8))</f>
        <v>0</v>
      </c>
      <c r="P206" s="130">
        <f t="shared" ca="1" si="73"/>
        <v>5.7645710000000001</v>
      </c>
      <c r="Q206" s="128">
        <f t="shared" si="81"/>
        <v>0</v>
      </c>
      <c r="R206" s="135" t="str">
        <f t="shared" si="82"/>
        <v>A+J=</v>
      </c>
      <c r="S206" s="131">
        <f t="shared" si="83"/>
        <v>43487</v>
      </c>
      <c r="T206" s="136" t="str">
        <f t="shared" si="74"/>
        <v>-</v>
      </c>
      <c r="U206" s="9"/>
      <c r="V206" s="114">
        <v>44243</v>
      </c>
      <c r="W206" s="115" t="s">
        <v>72</v>
      </c>
      <c r="X206" s="9"/>
      <c r="Y206" s="1"/>
      <c r="Z206" s="9"/>
      <c r="AA206" s="9"/>
      <c r="AB206" s="9"/>
      <c r="AC206" s="9"/>
      <c r="AD206" s="9"/>
      <c r="AE206" s="10"/>
      <c r="AF206" s="9"/>
      <c r="AG206" s="9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x14ac:dyDescent="0.15">
      <c r="A207" s="126">
        <f t="shared" si="75"/>
        <v>43334</v>
      </c>
      <c r="B207" s="127">
        <f t="shared" ca="1" si="84"/>
        <v>839.37306599999999</v>
      </c>
      <c r="C207" s="128">
        <f t="shared" si="76"/>
        <v>833.33299999999997</v>
      </c>
      <c r="D207" s="129">
        <f ca="1">IF(A207&lt;$B$1,VLOOKUP(A207,[1]DI!$A$4:$B$15000,2),0)</f>
        <v>6.3899999999999998E-2</v>
      </c>
      <c r="E207" s="130">
        <f t="shared" ca="1" si="69"/>
        <v>1.0002458299999999</v>
      </c>
      <c r="F207" s="130">
        <f ca="1">(TRUNC(PRODUCT($E$12:$E206),16))</f>
        <v>1.0337552710903399</v>
      </c>
      <c r="G207" s="130">
        <f t="shared" ca="1" si="68"/>
        <v>1.0281802282639501</v>
      </c>
      <c r="H207" s="130">
        <f t="shared" ca="1" si="70"/>
        <v>1.0054222399999999</v>
      </c>
      <c r="I207" s="129">
        <f t="shared" si="77"/>
        <v>2.1000000000000001E-2</v>
      </c>
      <c r="J207" s="131">
        <f t="shared" si="78"/>
        <v>43304</v>
      </c>
      <c r="K207" s="132">
        <f t="shared" si="79"/>
        <v>22</v>
      </c>
      <c r="L207" s="133">
        <f t="shared" si="80"/>
        <v>22</v>
      </c>
      <c r="M207" s="134">
        <f t="shared" si="71"/>
        <v>1.0018159959999999</v>
      </c>
      <c r="N207" s="134">
        <f t="shared" ca="1" si="72"/>
        <v>1.0072480829999999</v>
      </c>
      <c r="O207" s="133">
        <f t="shared" si="85"/>
        <v>0</v>
      </c>
      <c r="P207" s="130">
        <f t="shared" ca="1" si="73"/>
        <v>6.0400660000000004</v>
      </c>
      <c r="Q207" s="128">
        <f t="shared" si="81"/>
        <v>0</v>
      </c>
      <c r="R207" s="135" t="str">
        <f t="shared" si="82"/>
        <v>A+J=</v>
      </c>
      <c r="S207" s="131">
        <f t="shared" si="83"/>
        <v>43487</v>
      </c>
      <c r="T207" s="136" t="str">
        <f t="shared" si="74"/>
        <v>-</v>
      </c>
      <c r="U207" s="9"/>
      <c r="V207" s="114">
        <v>44288</v>
      </c>
      <c r="W207" s="115" t="s">
        <v>80</v>
      </c>
      <c r="X207" s="9"/>
      <c r="Y207" s="1"/>
      <c r="Z207" s="9"/>
      <c r="AA207" s="9"/>
      <c r="AB207" s="9"/>
      <c r="AC207" s="9"/>
      <c r="AD207" s="9"/>
      <c r="AE207" s="10"/>
      <c r="AF207" s="9"/>
      <c r="AG207" s="9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x14ac:dyDescent="0.15">
      <c r="A208" s="126">
        <f t="shared" si="75"/>
        <v>43335</v>
      </c>
      <c r="B208" s="127">
        <f t="shared" ca="1" si="84"/>
        <v>839.64865799999995</v>
      </c>
      <c r="C208" s="128">
        <f t="shared" si="76"/>
        <v>833.33299999999997</v>
      </c>
      <c r="D208" s="129">
        <f ca="1">IF(A208&lt;$B$1,VLOOKUP(A208,[1]DI!$A$4:$B$15000,2),0)</f>
        <v>6.3899999999999998E-2</v>
      </c>
      <c r="E208" s="130">
        <f t="shared" ca="1" si="69"/>
        <v>1.0002458299999999</v>
      </c>
      <c r="F208" s="130">
        <f ca="1">(TRUNC(PRODUCT($E$12:$E207),16))</f>
        <v>1.0340093991486401</v>
      </c>
      <c r="G208" s="130">
        <f t="shared" ca="1" si="68"/>
        <v>1.0281802282639501</v>
      </c>
      <c r="H208" s="130">
        <f t="shared" ca="1" si="70"/>
        <v>1.0056694100000001</v>
      </c>
      <c r="I208" s="129">
        <f t="shared" si="77"/>
        <v>2.1000000000000001E-2</v>
      </c>
      <c r="J208" s="131">
        <f t="shared" si="78"/>
        <v>43304</v>
      </c>
      <c r="K208" s="132">
        <f t="shared" si="79"/>
        <v>23</v>
      </c>
      <c r="L208" s="133">
        <f t="shared" si="80"/>
        <v>23</v>
      </c>
      <c r="M208" s="134">
        <f t="shared" si="71"/>
        <v>1.0018986190000001</v>
      </c>
      <c r="N208" s="134">
        <f t="shared" ca="1" si="72"/>
        <v>1.007578793</v>
      </c>
      <c r="O208" s="133">
        <f t="shared" si="85"/>
        <v>0</v>
      </c>
      <c r="P208" s="130">
        <f t="shared" ca="1" si="73"/>
        <v>6.315658</v>
      </c>
      <c r="Q208" s="128">
        <f t="shared" si="81"/>
        <v>0</v>
      </c>
      <c r="R208" s="135" t="str">
        <f t="shared" si="82"/>
        <v>A+J=</v>
      </c>
      <c r="S208" s="131">
        <f t="shared" si="83"/>
        <v>43487</v>
      </c>
      <c r="T208" s="136" t="str">
        <f t="shared" si="74"/>
        <v>-</v>
      </c>
      <c r="U208" s="9"/>
      <c r="V208" s="114">
        <v>44307</v>
      </c>
      <c r="W208" s="115" t="s">
        <v>74</v>
      </c>
      <c r="X208" s="9"/>
      <c r="Y208" s="1"/>
      <c r="Z208" s="9"/>
      <c r="AA208" s="9"/>
      <c r="AB208" s="9"/>
      <c r="AC208" s="9"/>
      <c r="AD208" s="9"/>
      <c r="AE208" s="10"/>
      <c r="AF208" s="9"/>
      <c r="AG208" s="9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x14ac:dyDescent="0.15">
      <c r="A209" s="126">
        <f t="shared" si="75"/>
        <v>43336</v>
      </c>
      <c r="B209" s="127">
        <f t="shared" ca="1" si="84"/>
        <v>839.92433199999994</v>
      </c>
      <c r="C209" s="128">
        <f t="shared" si="76"/>
        <v>833.33299999999997</v>
      </c>
      <c r="D209" s="129">
        <f ca="1">IF(A209&lt;$B$1,VLOOKUP(A209,[1]DI!$A$4:$B$15000,2),0)</f>
        <v>6.3899999999999998E-2</v>
      </c>
      <c r="E209" s="130">
        <f t="shared" ca="1" si="69"/>
        <v>1.0002458299999999</v>
      </c>
      <c r="F209" s="130">
        <f ca="1">(TRUNC(PRODUCT($E$12:$E208),16))</f>
        <v>1.03426358967923</v>
      </c>
      <c r="G209" s="130">
        <f t="shared" ca="1" si="68"/>
        <v>1.0281802282639501</v>
      </c>
      <c r="H209" s="130">
        <f t="shared" ca="1" si="70"/>
        <v>1.00591663</v>
      </c>
      <c r="I209" s="129">
        <f t="shared" si="77"/>
        <v>2.1000000000000001E-2</v>
      </c>
      <c r="J209" s="131">
        <f t="shared" si="78"/>
        <v>43304</v>
      </c>
      <c r="K209" s="132">
        <f t="shared" si="79"/>
        <v>24</v>
      </c>
      <c r="L209" s="133">
        <f t="shared" si="80"/>
        <v>24</v>
      </c>
      <c r="M209" s="134">
        <f t="shared" si="71"/>
        <v>1.00198125</v>
      </c>
      <c r="N209" s="134">
        <f t="shared" ca="1" si="72"/>
        <v>1.007909602</v>
      </c>
      <c r="O209" s="133">
        <f t="shared" si="85"/>
        <v>0</v>
      </c>
      <c r="P209" s="130">
        <f t="shared" ca="1" si="73"/>
        <v>6.5913320000000004</v>
      </c>
      <c r="Q209" s="128">
        <f t="shared" si="81"/>
        <v>0</v>
      </c>
      <c r="R209" s="135" t="str">
        <f t="shared" si="82"/>
        <v>A+J=</v>
      </c>
      <c r="S209" s="131">
        <f t="shared" si="83"/>
        <v>43487</v>
      </c>
      <c r="T209" s="136" t="str">
        <f t="shared" si="74"/>
        <v>-</v>
      </c>
      <c r="U209" s="9"/>
      <c r="V209" s="114">
        <v>44350</v>
      </c>
      <c r="W209" s="115" t="s">
        <v>82</v>
      </c>
      <c r="X209" s="9"/>
      <c r="Y209" s="1"/>
      <c r="Z209" s="9"/>
      <c r="AA209" s="9"/>
      <c r="AB209" s="9"/>
      <c r="AC209" s="9"/>
      <c r="AD209" s="9"/>
      <c r="AE209" s="10"/>
      <c r="AF209" s="9"/>
      <c r="AG209" s="9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x14ac:dyDescent="0.15">
      <c r="A210" s="126">
        <f t="shared" si="75"/>
        <v>43337</v>
      </c>
      <c r="B210" s="127">
        <f t="shared" ca="1" si="84"/>
        <v>840.20009599999992</v>
      </c>
      <c r="C210" s="128">
        <f t="shared" si="76"/>
        <v>833.33299999999997</v>
      </c>
      <c r="D210" s="129">
        <f ca="1">IF(A210&lt;$B$1,VLOOKUP(A210,[1]DI!$A$4:$B$15000,2),0)</f>
        <v>0</v>
      </c>
      <c r="E210" s="130">
        <f t="shared" ca="1" si="69"/>
        <v>1</v>
      </c>
      <c r="F210" s="130">
        <f ca="1">(TRUNC(PRODUCT($E$12:$E209),16))</f>
        <v>1.0345178426974799</v>
      </c>
      <c r="G210" s="130">
        <f t="shared" ca="1" si="68"/>
        <v>1.0281802282639501</v>
      </c>
      <c r="H210" s="130">
        <f t="shared" ca="1" si="70"/>
        <v>1.0061639099999999</v>
      </c>
      <c r="I210" s="129">
        <f t="shared" si="77"/>
        <v>2.1000000000000001E-2</v>
      </c>
      <c r="J210" s="131">
        <f t="shared" si="78"/>
        <v>43304</v>
      </c>
      <c r="K210" s="132">
        <f t="shared" si="79"/>
        <v>24</v>
      </c>
      <c r="L210" s="133">
        <f t="shared" si="80"/>
        <v>25</v>
      </c>
      <c r="M210" s="134">
        <f t="shared" si="71"/>
        <v>1.002063887</v>
      </c>
      <c r="N210" s="134">
        <f t="shared" ca="1" si="72"/>
        <v>1.0082405189999999</v>
      </c>
      <c r="O210" s="133">
        <f t="shared" si="85"/>
        <v>0</v>
      </c>
      <c r="P210" s="130">
        <f t="shared" ca="1" si="73"/>
        <v>6.8670960000000001</v>
      </c>
      <c r="Q210" s="128">
        <f t="shared" si="81"/>
        <v>0</v>
      </c>
      <c r="R210" s="135" t="str">
        <f t="shared" si="82"/>
        <v>A+J=</v>
      </c>
      <c r="S210" s="131">
        <f t="shared" si="83"/>
        <v>43487</v>
      </c>
      <c r="T210" s="136" t="str">
        <f t="shared" si="74"/>
        <v>-</v>
      </c>
      <c r="U210" s="9"/>
      <c r="V210" s="114">
        <v>44446</v>
      </c>
      <c r="W210" s="115" t="s">
        <v>83</v>
      </c>
      <c r="X210" s="9"/>
      <c r="Y210" s="1"/>
      <c r="Z210" s="9"/>
      <c r="AA210" s="9"/>
      <c r="AB210" s="9"/>
      <c r="AC210" s="9"/>
      <c r="AD210" s="9"/>
      <c r="AE210" s="10"/>
      <c r="AF210" s="9"/>
      <c r="AG210" s="9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x14ac:dyDescent="0.15">
      <c r="A211" s="126">
        <f t="shared" si="75"/>
        <v>43338</v>
      </c>
      <c r="B211" s="127">
        <f t="shared" ca="1" si="84"/>
        <v>840.20009599999992</v>
      </c>
      <c r="C211" s="128">
        <f t="shared" si="76"/>
        <v>833.33299999999997</v>
      </c>
      <c r="D211" s="129">
        <f ca="1">IF(A211&lt;$B$1,VLOOKUP(A211,[1]DI!$A$4:$B$15000,2),0)</f>
        <v>0</v>
      </c>
      <c r="E211" s="130">
        <f t="shared" ca="1" si="69"/>
        <v>1</v>
      </c>
      <c r="F211" s="130">
        <f ca="1">(TRUNC(PRODUCT($E$12:$E210),16))</f>
        <v>1.0345178426974799</v>
      </c>
      <c r="G211" s="130">
        <f t="shared" ca="1" si="68"/>
        <v>1.0281802282639501</v>
      </c>
      <c r="H211" s="130">
        <f t="shared" ca="1" si="70"/>
        <v>1.0061639099999999</v>
      </c>
      <c r="I211" s="129">
        <f t="shared" si="77"/>
        <v>2.1000000000000001E-2</v>
      </c>
      <c r="J211" s="131">
        <f t="shared" si="78"/>
        <v>43304</v>
      </c>
      <c r="K211" s="132">
        <f t="shared" si="79"/>
        <v>24</v>
      </c>
      <c r="L211" s="133">
        <f t="shared" si="80"/>
        <v>25</v>
      </c>
      <c r="M211" s="134">
        <f t="shared" si="71"/>
        <v>1.002063887</v>
      </c>
      <c r="N211" s="134">
        <f t="shared" ca="1" si="72"/>
        <v>1.0082405189999999</v>
      </c>
      <c r="O211" s="133">
        <f t="shared" si="85"/>
        <v>0</v>
      </c>
      <c r="P211" s="130">
        <f t="shared" ca="1" si="73"/>
        <v>6.8670960000000001</v>
      </c>
      <c r="Q211" s="128">
        <f t="shared" si="81"/>
        <v>0</v>
      </c>
      <c r="R211" s="135" t="str">
        <f t="shared" si="82"/>
        <v>A+J=</v>
      </c>
      <c r="S211" s="131">
        <f t="shared" si="83"/>
        <v>43487</v>
      </c>
      <c r="T211" s="136" t="str">
        <f t="shared" si="74"/>
        <v>-</v>
      </c>
      <c r="U211" s="9"/>
      <c r="V211" s="114">
        <v>44481</v>
      </c>
      <c r="W211" s="113" t="s">
        <v>78</v>
      </c>
      <c r="X211" s="9"/>
      <c r="Y211" s="1"/>
      <c r="Z211" s="9"/>
      <c r="AA211" s="9"/>
      <c r="AB211" s="9"/>
      <c r="AC211" s="9"/>
      <c r="AD211" s="9"/>
      <c r="AE211" s="10"/>
      <c r="AF211" s="9"/>
      <c r="AG211" s="9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x14ac:dyDescent="0.15">
      <c r="A212" s="126">
        <f t="shared" si="75"/>
        <v>43339</v>
      </c>
      <c r="B212" s="127">
        <f t="shared" ca="1" si="84"/>
        <v>840.20009599999992</v>
      </c>
      <c r="C212" s="128">
        <f t="shared" si="76"/>
        <v>833.33299999999997</v>
      </c>
      <c r="D212" s="129">
        <f ca="1">IF(A212&lt;$B$1,VLOOKUP(A212,[1]DI!$A$4:$B$15000,2),0)</f>
        <v>6.3899999999999998E-2</v>
      </c>
      <c r="E212" s="130">
        <f t="shared" ca="1" si="69"/>
        <v>1.0002458299999999</v>
      </c>
      <c r="F212" s="130">
        <f ca="1">(TRUNC(PRODUCT($E$12:$E211),16))</f>
        <v>1.0345178426974799</v>
      </c>
      <c r="G212" s="130">
        <f t="shared" ca="1" si="68"/>
        <v>1.0281802282639501</v>
      </c>
      <c r="H212" s="130">
        <f t="shared" ca="1" si="70"/>
        <v>1.0061639099999999</v>
      </c>
      <c r="I212" s="129">
        <f t="shared" si="77"/>
        <v>2.1000000000000001E-2</v>
      </c>
      <c r="J212" s="131">
        <f t="shared" si="78"/>
        <v>43304</v>
      </c>
      <c r="K212" s="132">
        <f t="shared" si="79"/>
        <v>25</v>
      </c>
      <c r="L212" s="133">
        <f t="shared" si="80"/>
        <v>25</v>
      </c>
      <c r="M212" s="134">
        <f t="shared" si="71"/>
        <v>1.002063887</v>
      </c>
      <c r="N212" s="134">
        <f t="shared" ca="1" si="72"/>
        <v>1.0082405189999999</v>
      </c>
      <c r="O212" s="133">
        <f t="shared" si="85"/>
        <v>0</v>
      </c>
      <c r="P212" s="130">
        <f t="shared" ca="1" si="73"/>
        <v>6.8670960000000001</v>
      </c>
      <c r="Q212" s="128">
        <f t="shared" si="81"/>
        <v>0</v>
      </c>
      <c r="R212" s="135" t="str">
        <f t="shared" si="82"/>
        <v>A+J=</v>
      </c>
      <c r="S212" s="131">
        <f t="shared" si="83"/>
        <v>43487</v>
      </c>
      <c r="T212" s="136" t="str">
        <f t="shared" si="74"/>
        <v>-</v>
      </c>
      <c r="U212" s="9"/>
      <c r="V212" s="114">
        <v>44502</v>
      </c>
      <c r="W212" s="115" t="s">
        <v>84</v>
      </c>
      <c r="X212" s="9"/>
      <c r="Y212" s="1"/>
      <c r="Z212" s="9"/>
      <c r="AA212" s="9"/>
      <c r="AB212" s="9"/>
      <c r="AC212" s="9"/>
      <c r="AD212" s="9"/>
      <c r="AE212" s="10"/>
      <c r="AF212" s="9"/>
      <c r="AG212" s="9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x14ac:dyDescent="0.15">
      <c r="A213" s="126">
        <f t="shared" si="75"/>
        <v>43340</v>
      </c>
      <c r="B213" s="127">
        <f t="shared" ca="1" si="84"/>
        <v>840.47595699999999</v>
      </c>
      <c r="C213" s="128">
        <f t="shared" si="76"/>
        <v>833.33299999999997</v>
      </c>
      <c r="D213" s="129">
        <f ca="1">IF(A213&lt;$B$1,VLOOKUP(A213,[1]DI!$A$4:$B$15000,2),0)</f>
        <v>6.3899999999999998E-2</v>
      </c>
      <c r="E213" s="130">
        <f t="shared" ca="1" si="69"/>
        <v>1.0002458299999999</v>
      </c>
      <c r="F213" s="130">
        <f ca="1">(TRUNC(PRODUCT($E$12:$E212),16))</f>
        <v>1.0347721582187499</v>
      </c>
      <c r="G213" s="130">
        <f t="shared" ca="1" si="68"/>
        <v>1.0281802282639501</v>
      </c>
      <c r="H213" s="130">
        <f t="shared" ca="1" si="70"/>
        <v>1.0064112599999999</v>
      </c>
      <c r="I213" s="129">
        <f t="shared" si="77"/>
        <v>2.1000000000000001E-2</v>
      </c>
      <c r="J213" s="131">
        <f t="shared" si="78"/>
        <v>43304</v>
      </c>
      <c r="K213" s="132">
        <f t="shared" si="79"/>
        <v>26</v>
      </c>
      <c r="L213" s="133">
        <f t="shared" si="80"/>
        <v>26</v>
      </c>
      <c r="M213" s="134">
        <f t="shared" si="71"/>
        <v>1.002146531</v>
      </c>
      <c r="N213" s="134">
        <f t="shared" ca="1" si="72"/>
        <v>1.0085715529999999</v>
      </c>
      <c r="O213" s="133">
        <f t="shared" si="85"/>
        <v>0</v>
      </c>
      <c r="P213" s="130">
        <f t="shared" ca="1" si="73"/>
        <v>7.142957</v>
      </c>
      <c r="Q213" s="128">
        <f t="shared" si="81"/>
        <v>0</v>
      </c>
      <c r="R213" s="135" t="str">
        <f t="shared" si="82"/>
        <v>A+J=</v>
      </c>
      <c r="S213" s="131">
        <f t="shared" si="83"/>
        <v>43487</v>
      </c>
      <c r="T213" s="136" t="str">
        <f t="shared" si="74"/>
        <v>-</v>
      </c>
      <c r="U213" s="9"/>
      <c r="V213" s="114">
        <v>44515</v>
      </c>
      <c r="W213" s="115" t="s">
        <v>85</v>
      </c>
      <c r="X213" s="9"/>
      <c r="Y213" s="1"/>
      <c r="Z213" s="9"/>
      <c r="AA213" s="9"/>
      <c r="AB213" s="9"/>
      <c r="AC213" s="9"/>
      <c r="AD213" s="9"/>
      <c r="AE213" s="10"/>
      <c r="AF213" s="9"/>
      <c r="AG213" s="9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x14ac:dyDescent="0.15">
      <c r="A214" s="126">
        <f t="shared" si="75"/>
        <v>43341</v>
      </c>
      <c r="B214" s="127">
        <f t="shared" ca="1" si="84"/>
        <v>840.75190899999996</v>
      </c>
      <c r="C214" s="128">
        <f t="shared" si="76"/>
        <v>833.33299999999997</v>
      </c>
      <c r="D214" s="129">
        <f ca="1">IF(A214&lt;$B$1,VLOOKUP(A214,[1]DI!$A$4:$B$15000,2),0)</f>
        <v>6.3899999999999998E-2</v>
      </c>
      <c r="E214" s="130">
        <f t="shared" ca="1" si="69"/>
        <v>1.0002458299999999</v>
      </c>
      <c r="F214" s="130">
        <f ca="1">(TRUNC(PRODUCT($E$12:$E213),16))</f>
        <v>1.0350265362583999</v>
      </c>
      <c r="G214" s="130">
        <f t="shared" ca="1" si="68"/>
        <v>1.0281802282639501</v>
      </c>
      <c r="H214" s="130">
        <f t="shared" ca="1" si="70"/>
        <v>1.00665867</v>
      </c>
      <c r="I214" s="129">
        <f t="shared" si="77"/>
        <v>2.1000000000000001E-2</v>
      </c>
      <c r="J214" s="131">
        <f t="shared" si="78"/>
        <v>43304</v>
      </c>
      <c r="K214" s="132">
        <f t="shared" si="79"/>
        <v>27</v>
      </c>
      <c r="L214" s="133">
        <f t="shared" si="80"/>
        <v>27</v>
      </c>
      <c r="M214" s="134">
        <f t="shared" si="71"/>
        <v>1.002229182</v>
      </c>
      <c r="N214" s="134">
        <f t="shared" ca="1" si="72"/>
        <v>1.008902695</v>
      </c>
      <c r="O214" s="133">
        <f t="shared" si="85"/>
        <v>0</v>
      </c>
      <c r="P214" s="130">
        <f t="shared" ca="1" si="73"/>
        <v>7.4189090000000002</v>
      </c>
      <c r="Q214" s="128">
        <f t="shared" si="81"/>
        <v>0</v>
      </c>
      <c r="R214" s="135" t="str">
        <f t="shared" si="82"/>
        <v>A+J=</v>
      </c>
      <c r="S214" s="131">
        <f t="shared" si="83"/>
        <v>43487</v>
      </c>
      <c r="T214" s="136" t="str">
        <f t="shared" si="74"/>
        <v>-</v>
      </c>
      <c r="U214" s="9"/>
      <c r="V214" s="114">
        <v>44242</v>
      </c>
      <c r="W214" s="115" t="s">
        <v>72</v>
      </c>
      <c r="X214" s="9"/>
      <c r="Y214" s="1"/>
      <c r="Z214" s="9"/>
      <c r="AA214" s="9"/>
      <c r="AB214" s="9"/>
      <c r="AC214" s="9"/>
      <c r="AD214" s="9"/>
      <c r="AE214" s="10"/>
      <c r="AF214" s="9"/>
      <c r="AG214" s="9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x14ac:dyDescent="0.15">
      <c r="A215" s="126">
        <f t="shared" si="75"/>
        <v>43342</v>
      </c>
      <c r="B215" s="127">
        <f t="shared" ca="1" si="84"/>
        <v>841.02794199999994</v>
      </c>
      <c r="C215" s="128">
        <f t="shared" si="76"/>
        <v>833.33299999999997</v>
      </c>
      <c r="D215" s="129">
        <f ca="1">IF(A215&lt;$B$1,VLOOKUP(A215,[1]DI!$A$4:$B$15000,2),0)</f>
        <v>6.3899999999999998E-2</v>
      </c>
      <c r="E215" s="130">
        <f t="shared" ca="1" si="69"/>
        <v>1.0002458299999999</v>
      </c>
      <c r="F215" s="130">
        <f ca="1">(TRUNC(PRODUCT($E$12:$E214),16))</f>
        <v>1.0352809768318101</v>
      </c>
      <c r="G215" s="130">
        <f t="shared" ca="1" si="68"/>
        <v>1.0281802282639501</v>
      </c>
      <c r="H215" s="130">
        <f t="shared" ca="1" si="70"/>
        <v>1.00690613</v>
      </c>
      <c r="I215" s="129">
        <f t="shared" si="77"/>
        <v>2.1000000000000001E-2</v>
      </c>
      <c r="J215" s="131">
        <f t="shared" si="78"/>
        <v>43304</v>
      </c>
      <c r="K215" s="132">
        <f t="shared" si="79"/>
        <v>28</v>
      </c>
      <c r="L215" s="133">
        <f t="shared" si="80"/>
        <v>28</v>
      </c>
      <c r="M215" s="134">
        <f t="shared" si="71"/>
        <v>1.0023118390000001</v>
      </c>
      <c r="N215" s="134">
        <f t="shared" ca="1" si="72"/>
        <v>1.0092339349999999</v>
      </c>
      <c r="O215" s="133">
        <f t="shared" si="85"/>
        <v>0</v>
      </c>
      <c r="P215" s="130">
        <f t="shared" ca="1" si="73"/>
        <v>7.6949420000000002</v>
      </c>
      <c r="Q215" s="128">
        <f t="shared" si="81"/>
        <v>0</v>
      </c>
      <c r="R215" s="135" t="str">
        <f t="shared" si="82"/>
        <v>A+J=</v>
      </c>
      <c r="S215" s="131">
        <f t="shared" si="83"/>
        <v>43487</v>
      </c>
      <c r="T215" s="136" t="str">
        <f t="shared" si="74"/>
        <v>-</v>
      </c>
      <c r="U215" s="9"/>
      <c r="V215" s="114">
        <v>44243</v>
      </c>
      <c r="W215" s="115" t="s">
        <v>72</v>
      </c>
      <c r="X215" s="9"/>
      <c r="Y215" s="1"/>
      <c r="Z215" s="9"/>
      <c r="AA215" s="9"/>
      <c r="AB215" s="9"/>
      <c r="AC215" s="9"/>
      <c r="AD215" s="9"/>
      <c r="AE215" s="10"/>
      <c r="AF215" s="9"/>
      <c r="AG215" s="9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x14ac:dyDescent="0.15">
      <c r="A216" s="126">
        <f t="shared" si="75"/>
        <v>43343</v>
      </c>
      <c r="B216" s="127">
        <f t="shared" ca="1" si="84"/>
        <v>841.30407400000001</v>
      </c>
      <c r="C216" s="128">
        <f t="shared" si="76"/>
        <v>833.33299999999997</v>
      </c>
      <c r="D216" s="129">
        <f ca="1">IF(A216&lt;$B$1,VLOOKUP(A216,[1]DI!$A$4:$B$15000,2),0)</f>
        <v>6.3899999999999998E-2</v>
      </c>
      <c r="E216" s="130">
        <f t="shared" ca="1" si="69"/>
        <v>1.0002458299999999</v>
      </c>
      <c r="F216" s="130">
        <f ca="1">(TRUNC(PRODUCT($E$12:$E215),16))</f>
        <v>1.0355354799543499</v>
      </c>
      <c r="G216" s="130">
        <f t="shared" ca="1" si="68"/>
        <v>1.0281802282639501</v>
      </c>
      <c r="H216" s="130">
        <f t="shared" ca="1" si="70"/>
        <v>1.00715366</v>
      </c>
      <c r="I216" s="129">
        <f t="shared" si="77"/>
        <v>2.1000000000000001E-2</v>
      </c>
      <c r="J216" s="131">
        <f t="shared" si="78"/>
        <v>43304</v>
      </c>
      <c r="K216" s="132">
        <f t="shared" si="79"/>
        <v>29</v>
      </c>
      <c r="L216" s="133">
        <f t="shared" si="80"/>
        <v>29</v>
      </c>
      <c r="M216" s="134">
        <f t="shared" si="71"/>
        <v>1.002394504</v>
      </c>
      <c r="N216" s="134">
        <f t="shared" ca="1" si="72"/>
        <v>1.0095652930000001</v>
      </c>
      <c r="O216" s="133">
        <f t="shared" si="85"/>
        <v>0</v>
      </c>
      <c r="P216" s="130">
        <f t="shared" ca="1" si="73"/>
        <v>7.9710739999999998</v>
      </c>
      <c r="Q216" s="128">
        <f t="shared" si="81"/>
        <v>0</v>
      </c>
      <c r="R216" s="135" t="str">
        <f t="shared" si="82"/>
        <v>A+J=</v>
      </c>
      <c r="S216" s="131">
        <f t="shared" si="83"/>
        <v>43487</v>
      </c>
      <c r="T216" s="136" t="str">
        <f t="shared" si="74"/>
        <v>-</v>
      </c>
      <c r="U216" s="9"/>
      <c r="V216" s="114">
        <v>44288</v>
      </c>
      <c r="W216" s="115" t="s">
        <v>80</v>
      </c>
      <c r="X216" s="9"/>
      <c r="Y216" s="1"/>
      <c r="Z216" s="9"/>
      <c r="AA216" s="9"/>
      <c r="AB216" s="9"/>
      <c r="AC216" s="9"/>
      <c r="AD216" s="9"/>
      <c r="AE216" s="10"/>
      <c r="AF216" s="9"/>
      <c r="AG216" s="9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x14ac:dyDescent="0.15">
      <c r="A217" s="126">
        <f t="shared" si="75"/>
        <v>43344</v>
      </c>
      <c r="B217" s="127">
        <f t="shared" ca="1" si="84"/>
        <v>841.58029499999998</v>
      </c>
      <c r="C217" s="128">
        <f t="shared" si="76"/>
        <v>833.33299999999997</v>
      </c>
      <c r="D217" s="129">
        <f ca="1">IF(A217&lt;$B$1,VLOOKUP(A217,[1]DI!$A$4:$B$15000,2),0)</f>
        <v>0</v>
      </c>
      <c r="E217" s="130">
        <f t="shared" ca="1" si="69"/>
        <v>1</v>
      </c>
      <c r="F217" s="130">
        <f ca="1">(TRUNC(PRODUCT($E$12:$E216),16))</f>
        <v>1.03579004564138</v>
      </c>
      <c r="G217" s="130">
        <f t="shared" ca="1" si="68"/>
        <v>1.0281802282639501</v>
      </c>
      <c r="H217" s="130">
        <f t="shared" ca="1" si="70"/>
        <v>1.00740125</v>
      </c>
      <c r="I217" s="129">
        <f t="shared" si="77"/>
        <v>2.1000000000000001E-2</v>
      </c>
      <c r="J217" s="131">
        <f t="shared" si="78"/>
        <v>43304</v>
      </c>
      <c r="K217" s="132">
        <f t="shared" si="79"/>
        <v>29</v>
      </c>
      <c r="L217" s="133">
        <f t="shared" si="80"/>
        <v>30</v>
      </c>
      <c r="M217" s="134">
        <f t="shared" si="71"/>
        <v>1.0024771750000001</v>
      </c>
      <c r="N217" s="134">
        <f t="shared" ca="1" si="72"/>
        <v>1.0098967590000001</v>
      </c>
      <c r="O217" s="133">
        <f t="shared" si="85"/>
        <v>0</v>
      </c>
      <c r="P217" s="130">
        <f t="shared" ca="1" si="73"/>
        <v>8.2472949999999994</v>
      </c>
      <c r="Q217" s="128">
        <f t="shared" si="81"/>
        <v>0</v>
      </c>
      <c r="R217" s="135" t="str">
        <f t="shared" si="82"/>
        <v>A+J=</v>
      </c>
      <c r="S217" s="131">
        <f t="shared" si="83"/>
        <v>43487</v>
      </c>
      <c r="T217" s="136" t="str">
        <f t="shared" si="74"/>
        <v>-</v>
      </c>
      <c r="U217" s="9"/>
      <c r="V217" s="114">
        <v>44307</v>
      </c>
      <c r="W217" s="115" t="s">
        <v>74</v>
      </c>
      <c r="X217" s="9"/>
      <c r="Y217" s="1"/>
      <c r="Z217" s="9"/>
      <c r="AA217" s="9"/>
      <c r="AB217" s="9"/>
      <c r="AC217" s="9"/>
      <c r="AD217" s="9"/>
      <c r="AE217" s="10"/>
      <c r="AF217" s="9"/>
      <c r="AG217" s="9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x14ac:dyDescent="0.15">
      <c r="A218" s="126">
        <f t="shared" si="75"/>
        <v>43345</v>
      </c>
      <c r="B218" s="127">
        <f t="shared" ca="1" si="84"/>
        <v>841.58029499999998</v>
      </c>
      <c r="C218" s="128">
        <f t="shared" si="76"/>
        <v>833.33299999999997</v>
      </c>
      <c r="D218" s="129">
        <f ca="1">IF(A218&lt;$B$1,VLOOKUP(A218,[1]DI!$A$4:$B$15000,2),0)</f>
        <v>0</v>
      </c>
      <c r="E218" s="130">
        <f t="shared" ca="1" si="69"/>
        <v>1</v>
      </c>
      <c r="F218" s="130">
        <f ca="1">(TRUNC(PRODUCT($E$12:$E217),16))</f>
        <v>1.03579004564138</v>
      </c>
      <c r="G218" s="130">
        <f t="shared" ca="1" si="68"/>
        <v>1.0281802282639501</v>
      </c>
      <c r="H218" s="130">
        <f t="shared" ca="1" si="70"/>
        <v>1.00740125</v>
      </c>
      <c r="I218" s="129">
        <f t="shared" si="77"/>
        <v>2.1000000000000001E-2</v>
      </c>
      <c r="J218" s="131">
        <f t="shared" si="78"/>
        <v>43304</v>
      </c>
      <c r="K218" s="132">
        <f t="shared" si="79"/>
        <v>29</v>
      </c>
      <c r="L218" s="133">
        <f t="shared" si="80"/>
        <v>30</v>
      </c>
      <c r="M218" s="134">
        <f t="shared" si="71"/>
        <v>1.0024771750000001</v>
      </c>
      <c r="N218" s="134">
        <f t="shared" ca="1" si="72"/>
        <v>1.0098967590000001</v>
      </c>
      <c r="O218" s="133">
        <f t="shared" si="85"/>
        <v>0</v>
      </c>
      <c r="P218" s="130">
        <f t="shared" ca="1" si="73"/>
        <v>8.2472949999999994</v>
      </c>
      <c r="Q218" s="128">
        <f t="shared" si="81"/>
        <v>0</v>
      </c>
      <c r="R218" s="135" t="str">
        <f t="shared" si="82"/>
        <v>A+J=</v>
      </c>
      <c r="S218" s="131">
        <f t="shared" si="83"/>
        <v>43487</v>
      </c>
      <c r="T218" s="136" t="str">
        <f t="shared" si="74"/>
        <v>-</v>
      </c>
      <c r="U218" s="9"/>
      <c r="V218" s="114">
        <v>44350</v>
      </c>
      <c r="W218" s="115" t="s">
        <v>82</v>
      </c>
      <c r="X218" s="9"/>
      <c r="Y218" s="1"/>
      <c r="Z218" s="9"/>
      <c r="AA218" s="9"/>
      <c r="AB218" s="9"/>
      <c r="AC218" s="9"/>
      <c r="AD218" s="9"/>
      <c r="AE218" s="10"/>
      <c r="AF218" s="9"/>
      <c r="AG218" s="9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x14ac:dyDescent="0.15">
      <c r="A219" s="126">
        <f t="shared" si="75"/>
        <v>43346</v>
      </c>
      <c r="B219" s="127">
        <f t="shared" ca="1" si="84"/>
        <v>841.58029499999998</v>
      </c>
      <c r="C219" s="128">
        <f t="shared" si="76"/>
        <v>833.33299999999997</v>
      </c>
      <c r="D219" s="129">
        <f ca="1">IF(A219&lt;$B$1,VLOOKUP(A219,[1]DI!$A$4:$B$15000,2),0)</f>
        <v>6.3899999999999998E-2</v>
      </c>
      <c r="E219" s="130">
        <f t="shared" ca="1" si="69"/>
        <v>1.0002458299999999</v>
      </c>
      <c r="F219" s="130">
        <f ca="1">(TRUNC(PRODUCT($E$12:$E218),16))</f>
        <v>1.03579004564138</v>
      </c>
      <c r="G219" s="130">
        <f t="shared" ca="1" si="68"/>
        <v>1.0281802282639501</v>
      </c>
      <c r="H219" s="130">
        <f t="shared" ca="1" si="70"/>
        <v>1.00740125</v>
      </c>
      <c r="I219" s="129">
        <f t="shared" si="77"/>
        <v>2.1000000000000001E-2</v>
      </c>
      <c r="J219" s="131">
        <f t="shared" si="78"/>
        <v>43304</v>
      </c>
      <c r="K219" s="132">
        <f t="shared" si="79"/>
        <v>30</v>
      </c>
      <c r="L219" s="133">
        <f t="shared" si="80"/>
        <v>30</v>
      </c>
      <c r="M219" s="134">
        <f t="shared" si="71"/>
        <v>1.0024771750000001</v>
      </c>
      <c r="N219" s="134">
        <f t="shared" ca="1" si="72"/>
        <v>1.0098967590000001</v>
      </c>
      <c r="O219" s="133">
        <f t="shared" si="85"/>
        <v>0</v>
      </c>
      <c r="P219" s="130">
        <f t="shared" ca="1" si="73"/>
        <v>8.2472949999999994</v>
      </c>
      <c r="Q219" s="128">
        <f t="shared" si="81"/>
        <v>0</v>
      </c>
      <c r="R219" s="135" t="str">
        <f t="shared" si="82"/>
        <v>A+J=</v>
      </c>
      <c r="S219" s="131">
        <f t="shared" si="83"/>
        <v>43487</v>
      </c>
      <c r="T219" s="136" t="str">
        <f t="shared" si="74"/>
        <v>-</v>
      </c>
      <c r="U219" s="9"/>
      <c r="V219" s="114">
        <v>44446</v>
      </c>
      <c r="W219" s="115" t="s">
        <v>83</v>
      </c>
      <c r="X219" s="9"/>
      <c r="Y219" s="1"/>
      <c r="Z219" s="9"/>
      <c r="AA219" s="9"/>
      <c r="AB219" s="9"/>
      <c r="AC219" s="9"/>
      <c r="AD219" s="9"/>
      <c r="AE219" s="10"/>
      <c r="AF219" s="9"/>
      <c r="AG219" s="9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x14ac:dyDescent="0.15">
      <c r="A220" s="126">
        <f t="shared" si="75"/>
        <v>43347</v>
      </c>
      <c r="B220" s="127">
        <f t="shared" ca="1" si="84"/>
        <v>841.85660699999994</v>
      </c>
      <c r="C220" s="128">
        <f t="shared" si="76"/>
        <v>833.33299999999997</v>
      </c>
      <c r="D220" s="129">
        <f ca="1">IF(A220&lt;$B$1,VLOOKUP(A220,[1]DI!$A$4:$B$15000,2),0)</f>
        <v>6.3899999999999998E-2</v>
      </c>
      <c r="E220" s="130">
        <f t="shared" ca="1" si="69"/>
        <v>1.0002458299999999</v>
      </c>
      <c r="F220" s="130">
        <f ca="1">(TRUNC(PRODUCT($E$12:$E219),16))</f>
        <v>1.0360446739083</v>
      </c>
      <c r="G220" s="130">
        <f t="shared" ca="1" si="68"/>
        <v>1.0281802282639501</v>
      </c>
      <c r="H220" s="130">
        <f t="shared" ca="1" si="70"/>
        <v>1.0076489</v>
      </c>
      <c r="I220" s="129">
        <f t="shared" si="77"/>
        <v>2.1000000000000001E-2</v>
      </c>
      <c r="J220" s="131">
        <f t="shared" si="78"/>
        <v>43304</v>
      </c>
      <c r="K220" s="132">
        <f t="shared" si="79"/>
        <v>31</v>
      </c>
      <c r="L220" s="133">
        <f t="shared" si="80"/>
        <v>31</v>
      </c>
      <c r="M220" s="134">
        <f t="shared" si="71"/>
        <v>1.0025598529999999</v>
      </c>
      <c r="N220" s="134">
        <f t="shared" ca="1" si="72"/>
        <v>1.0102283329999999</v>
      </c>
      <c r="O220" s="133">
        <f t="shared" si="85"/>
        <v>0</v>
      </c>
      <c r="P220" s="130">
        <f t="shared" ca="1" si="73"/>
        <v>8.5236070000000002</v>
      </c>
      <c r="Q220" s="128">
        <f t="shared" si="81"/>
        <v>0</v>
      </c>
      <c r="R220" s="135" t="str">
        <f t="shared" si="82"/>
        <v>A+J=</v>
      </c>
      <c r="S220" s="131">
        <f t="shared" si="83"/>
        <v>43487</v>
      </c>
      <c r="T220" s="136" t="str">
        <f t="shared" si="74"/>
        <v>-</v>
      </c>
      <c r="U220" s="9"/>
      <c r="V220" s="114">
        <v>44481</v>
      </c>
      <c r="W220" s="113" t="s">
        <v>78</v>
      </c>
      <c r="X220" s="9"/>
      <c r="Y220" s="1"/>
      <c r="Z220" s="9"/>
      <c r="AA220" s="9"/>
      <c r="AB220" s="9"/>
      <c r="AC220" s="9"/>
      <c r="AD220" s="9"/>
      <c r="AE220" s="10"/>
      <c r="AF220" s="9"/>
      <c r="AG220" s="9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x14ac:dyDescent="0.15">
      <c r="A221" s="126">
        <f t="shared" si="75"/>
        <v>43348</v>
      </c>
      <c r="B221" s="127">
        <f t="shared" ca="1" si="84"/>
        <v>842.13300800000002</v>
      </c>
      <c r="C221" s="128">
        <f t="shared" si="76"/>
        <v>833.33299999999997</v>
      </c>
      <c r="D221" s="129">
        <f ca="1">IF(A221&lt;$B$1,VLOOKUP(A221,[1]DI!$A$4:$B$15000,2),0)</f>
        <v>6.3899999999999998E-2</v>
      </c>
      <c r="E221" s="130">
        <f t="shared" ca="1" si="69"/>
        <v>1.0002458299999999</v>
      </c>
      <c r="F221" s="130">
        <f ca="1">(TRUNC(PRODUCT($E$12:$E220),16))</f>
        <v>1.0362993647704899</v>
      </c>
      <c r="G221" s="130">
        <f t="shared" ca="1" si="68"/>
        <v>1.0281802282639501</v>
      </c>
      <c r="H221" s="130">
        <f t="shared" ca="1" si="70"/>
        <v>1.00789661</v>
      </c>
      <c r="I221" s="129">
        <f t="shared" si="77"/>
        <v>2.1000000000000001E-2</v>
      </c>
      <c r="J221" s="131">
        <f t="shared" si="78"/>
        <v>43304</v>
      </c>
      <c r="K221" s="132">
        <f t="shared" si="79"/>
        <v>32</v>
      </c>
      <c r="L221" s="133">
        <f t="shared" si="80"/>
        <v>32</v>
      </c>
      <c r="M221" s="134">
        <f t="shared" si="71"/>
        <v>1.0026425379999999</v>
      </c>
      <c r="N221" s="134">
        <f t="shared" ca="1" si="72"/>
        <v>1.010560015</v>
      </c>
      <c r="O221" s="133">
        <f t="shared" si="85"/>
        <v>0</v>
      </c>
      <c r="P221" s="130">
        <f t="shared" ca="1" si="73"/>
        <v>8.8000080000000001</v>
      </c>
      <c r="Q221" s="128">
        <f t="shared" si="81"/>
        <v>0</v>
      </c>
      <c r="R221" s="135" t="str">
        <f t="shared" si="82"/>
        <v>A+J=</v>
      </c>
      <c r="S221" s="131">
        <f t="shared" si="83"/>
        <v>43487</v>
      </c>
      <c r="T221" s="136" t="str">
        <f t="shared" si="74"/>
        <v>-</v>
      </c>
      <c r="U221" s="9"/>
      <c r="V221" s="114">
        <v>44502</v>
      </c>
      <c r="W221" s="115" t="s">
        <v>84</v>
      </c>
      <c r="X221" s="9"/>
      <c r="Y221" s="1"/>
      <c r="Z221" s="9"/>
      <c r="AA221" s="9"/>
      <c r="AB221" s="9"/>
      <c r="AC221" s="9"/>
      <c r="AD221" s="9"/>
      <c r="AE221" s="10"/>
      <c r="AF221" s="9"/>
      <c r="AG221" s="9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x14ac:dyDescent="0.15">
      <c r="A222" s="126">
        <f t="shared" si="75"/>
        <v>43349</v>
      </c>
      <c r="B222" s="127">
        <f t="shared" ca="1" si="84"/>
        <v>842.40949999999998</v>
      </c>
      <c r="C222" s="128">
        <f t="shared" si="76"/>
        <v>833.33299999999997</v>
      </c>
      <c r="D222" s="129">
        <f ca="1">IF(A222&lt;$B$1,VLOOKUP(A222,[1]DI!$A$4:$B$15000,2),0)</f>
        <v>6.3899999999999998E-2</v>
      </c>
      <c r="E222" s="130">
        <f t="shared" ca="1" si="69"/>
        <v>1.0002458299999999</v>
      </c>
      <c r="F222" s="130">
        <f ca="1">(TRUNC(PRODUCT($E$12:$E221),16))</f>
        <v>1.03655411824333</v>
      </c>
      <c r="G222" s="130">
        <f t="shared" ca="1" si="68"/>
        <v>1.0281802282639501</v>
      </c>
      <c r="H222" s="130">
        <f t="shared" ca="1" si="70"/>
        <v>1.0081443800000001</v>
      </c>
      <c r="I222" s="129">
        <f t="shared" si="77"/>
        <v>2.1000000000000001E-2</v>
      </c>
      <c r="J222" s="131">
        <f t="shared" si="78"/>
        <v>43304</v>
      </c>
      <c r="K222" s="132">
        <f t="shared" si="79"/>
        <v>33</v>
      </c>
      <c r="L222" s="133">
        <f t="shared" si="80"/>
        <v>33</v>
      </c>
      <c r="M222" s="134">
        <f t="shared" si="71"/>
        <v>1.00272523</v>
      </c>
      <c r="N222" s="134">
        <f t="shared" ca="1" si="72"/>
        <v>1.010891805</v>
      </c>
      <c r="O222" s="133">
        <f t="shared" si="85"/>
        <v>0</v>
      </c>
      <c r="P222" s="130">
        <f t="shared" ca="1" si="73"/>
        <v>9.0764999999999993</v>
      </c>
      <c r="Q222" s="128">
        <f t="shared" si="81"/>
        <v>0</v>
      </c>
      <c r="R222" s="135" t="str">
        <f t="shared" si="82"/>
        <v>A+J=</v>
      </c>
      <c r="S222" s="131">
        <f t="shared" si="83"/>
        <v>43487</v>
      </c>
      <c r="T222" s="136" t="str">
        <f t="shared" si="74"/>
        <v>-</v>
      </c>
      <c r="U222" s="9"/>
      <c r="V222" s="114">
        <v>44515</v>
      </c>
      <c r="W222" s="115" t="s">
        <v>85</v>
      </c>
      <c r="X222" s="9"/>
      <c r="Y222" s="1"/>
      <c r="Z222" s="9"/>
      <c r="AA222" s="9"/>
      <c r="AB222" s="9"/>
      <c r="AC222" s="9"/>
      <c r="AD222" s="9"/>
      <c r="AE222" s="10"/>
      <c r="AF222" s="9"/>
      <c r="AG222" s="9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x14ac:dyDescent="0.15">
      <c r="A223" s="126">
        <f t="shared" si="75"/>
        <v>43350</v>
      </c>
      <c r="B223" s="127">
        <f t="shared" ca="1" si="84"/>
        <v>842.68608199999994</v>
      </c>
      <c r="C223" s="128">
        <f t="shared" si="76"/>
        <v>833.33299999999997</v>
      </c>
      <c r="D223" s="129">
        <f ca="1">IF(A223&lt;$B$1,VLOOKUP(A223,[1]DI!$A$4:$B$15000,2),0)</f>
        <v>0</v>
      </c>
      <c r="E223" s="130">
        <f t="shared" ca="1" si="69"/>
        <v>1</v>
      </c>
      <c r="F223" s="130">
        <f ca="1">(TRUNC(PRODUCT($E$12:$E222),16))</f>
        <v>1.03680893434222</v>
      </c>
      <c r="G223" s="130">
        <f t="shared" ca="1" si="68"/>
        <v>1.0281802282639501</v>
      </c>
      <c r="H223" s="130">
        <f t="shared" ca="1" si="70"/>
        <v>1.00839221</v>
      </c>
      <c r="I223" s="129">
        <f t="shared" si="77"/>
        <v>2.1000000000000001E-2</v>
      </c>
      <c r="J223" s="131">
        <f t="shared" si="78"/>
        <v>43304</v>
      </c>
      <c r="K223" s="132">
        <f t="shared" si="79"/>
        <v>33</v>
      </c>
      <c r="L223" s="133">
        <f t="shared" si="80"/>
        <v>34</v>
      </c>
      <c r="M223" s="134">
        <f t="shared" si="71"/>
        <v>1.002807928</v>
      </c>
      <c r="N223" s="134">
        <f t="shared" ca="1" si="72"/>
        <v>1.011223703</v>
      </c>
      <c r="O223" s="133">
        <f t="shared" si="85"/>
        <v>0</v>
      </c>
      <c r="P223" s="130">
        <f t="shared" ca="1" si="73"/>
        <v>9.3530820000000006</v>
      </c>
      <c r="Q223" s="128">
        <f t="shared" si="81"/>
        <v>0</v>
      </c>
      <c r="R223" s="135" t="str">
        <f t="shared" si="82"/>
        <v>A+J=</v>
      </c>
      <c r="S223" s="131">
        <f t="shared" si="83"/>
        <v>43487</v>
      </c>
      <c r="T223" s="136" t="str">
        <f t="shared" si="74"/>
        <v>-</v>
      </c>
      <c r="U223" s="9"/>
      <c r="V223" s="114">
        <v>44620</v>
      </c>
      <c r="W223" s="115" t="s">
        <v>72</v>
      </c>
      <c r="X223" s="9"/>
      <c r="Y223" s="1"/>
      <c r="Z223" s="9"/>
      <c r="AA223" s="9"/>
      <c r="AB223" s="9"/>
      <c r="AC223" s="9"/>
      <c r="AD223" s="9"/>
      <c r="AE223" s="10"/>
      <c r="AF223" s="9"/>
      <c r="AG223" s="9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x14ac:dyDescent="0.15">
      <c r="A224" s="126">
        <f t="shared" si="75"/>
        <v>43351</v>
      </c>
      <c r="B224" s="127">
        <f t="shared" ca="1" si="84"/>
        <v>842.68608199999994</v>
      </c>
      <c r="C224" s="128">
        <f t="shared" si="76"/>
        <v>833.33299999999997</v>
      </c>
      <c r="D224" s="129">
        <f ca="1">IF(A224&lt;$B$1,VLOOKUP(A224,[1]DI!$A$4:$B$15000,2),0)</f>
        <v>0</v>
      </c>
      <c r="E224" s="130">
        <f t="shared" ca="1" si="69"/>
        <v>1</v>
      </c>
      <c r="F224" s="130">
        <f ca="1">(TRUNC(PRODUCT($E$12:$E223),16))</f>
        <v>1.03680893434222</v>
      </c>
      <c r="G224" s="130">
        <f t="shared" ca="1" si="68"/>
        <v>1.0281802282639501</v>
      </c>
      <c r="H224" s="130">
        <f t="shared" ca="1" si="70"/>
        <v>1.00839221</v>
      </c>
      <c r="I224" s="129">
        <f t="shared" si="77"/>
        <v>2.1000000000000001E-2</v>
      </c>
      <c r="J224" s="131">
        <f t="shared" si="78"/>
        <v>43304</v>
      </c>
      <c r="K224" s="132">
        <f t="shared" si="79"/>
        <v>33</v>
      </c>
      <c r="L224" s="133">
        <f t="shared" si="80"/>
        <v>34</v>
      </c>
      <c r="M224" s="134">
        <f t="shared" si="71"/>
        <v>1.002807928</v>
      </c>
      <c r="N224" s="134">
        <f t="shared" ca="1" si="72"/>
        <v>1.011223703</v>
      </c>
      <c r="O224" s="133">
        <f t="shared" si="85"/>
        <v>0</v>
      </c>
      <c r="P224" s="130">
        <f t="shared" ca="1" si="73"/>
        <v>9.3530820000000006</v>
      </c>
      <c r="Q224" s="128">
        <f t="shared" si="81"/>
        <v>0</v>
      </c>
      <c r="R224" s="135" t="str">
        <f t="shared" si="82"/>
        <v>A+J=</v>
      </c>
      <c r="S224" s="131">
        <f t="shared" si="83"/>
        <v>43487</v>
      </c>
      <c r="T224" s="136" t="str">
        <f t="shared" si="74"/>
        <v>-</v>
      </c>
      <c r="U224" s="9"/>
      <c r="V224" s="114">
        <v>44621</v>
      </c>
      <c r="W224" s="115" t="s">
        <v>72</v>
      </c>
      <c r="X224" s="9"/>
      <c r="Y224" s="1"/>
      <c r="Z224" s="9"/>
      <c r="AA224" s="9"/>
      <c r="AB224" s="9"/>
      <c r="AC224" s="9"/>
      <c r="AD224" s="9"/>
      <c r="AE224" s="10"/>
      <c r="AF224" s="9"/>
      <c r="AG224" s="9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201" x14ac:dyDescent="0.15">
      <c r="A225" s="126">
        <f t="shared" si="75"/>
        <v>43352</v>
      </c>
      <c r="B225" s="127">
        <f t="shared" ca="1" si="84"/>
        <v>842.68608199999994</v>
      </c>
      <c r="C225" s="128">
        <f t="shared" si="76"/>
        <v>833.33299999999997</v>
      </c>
      <c r="D225" s="129">
        <f ca="1">IF(A225&lt;$B$1,VLOOKUP(A225,[1]DI!$A$4:$B$15000,2),0)</f>
        <v>0</v>
      </c>
      <c r="E225" s="130">
        <f t="shared" ca="1" si="69"/>
        <v>1</v>
      </c>
      <c r="F225" s="130">
        <f ca="1">(TRUNC(PRODUCT($E$12:$E224),16))</f>
        <v>1.03680893434222</v>
      </c>
      <c r="G225" s="130">
        <f t="shared" ca="1" si="68"/>
        <v>1.0281802282639501</v>
      </c>
      <c r="H225" s="130">
        <f t="shared" ca="1" si="70"/>
        <v>1.00839221</v>
      </c>
      <c r="I225" s="129">
        <f t="shared" si="77"/>
        <v>2.1000000000000001E-2</v>
      </c>
      <c r="J225" s="131">
        <f t="shared" si="78"/>
        <v>43304</v>
      </c>
      <c r="K225" s="132">
        <f t="shared" si="79"/>
        <v>33</v>
      </c>
      <c r="L225" s="133">
        <f t="shared" si="80"/>
        <v>34</v>
      </c>
      <c r="M225" s="134">
        <f t="shared" si="71"/>
        <v>1.002807928</v>
      </c>
      <c r="N225" s="134">
        <f t="shared" ca="1" si="72"/>
        <v>1.011223703</v>
      </c>
      <c r="O225" s="133">
        <f t="shared" si="85"/>
        <v>0</v>
      </c>
      <c r="P225" s="130">
        <f t="shared" ca="1" si="73"/>
        <v>9.3530820000000006</v>
      </c>
      <c r="Q225" s="128">
        <f t="shared" si="81"/>
        <v>0</v>
      </c>
      <c r="R225" s="135" t="str">
        <f t="shared" si="82"/>
        <v>A+J=</v>
      </c>
      <c r="S225" s="131">
        <f t="shared" si="83"/>
        <v>43487</v>
      </c>
      <c r="T225" s="136" t="str">
        <f t="shared" si="74"/>
        <v>-</v>
      </c>
      <c r="U225" s="29"/>
      <c r="V225" s="114">
        <v>44666</v>
      </c>
      <c r="W225" s="115" t="s">
        <v>80</v>
      </c>
      <c r="X225" s="29"/>
      <c r="Y225" s="31"/>
      <c r="Z225" s="29"/>
      <c r="AA225" s="29"/>
      <c r="AB225" s="29"/>
      <c r="AC225" s="29"/>
      <c r="AD225" s="29"/>
      <c r="AE225" s="33"/>
      <c r="AF225" s="29"/>
      <c r="AG225" s="29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</row>
    <row r="226" spans="1:201" x14ac:dyDescent="0.15">
      <c r="A226" s="126">
        <f t="shared" si="75"/>
        <v>43353</v>
      </c>
      <c r="B226" s="127">
        <f t="shared" ca="1" si="84"/>
        <v>842.68608199999994</v>
      </c>
      <c r="C226" s="128">
        <f t="shared" si="76"/>
        <v>833.33299999999997</v>
      </c>
      <c r="D226" s="129">
        <f ca="1">IF(A226&lt;$B$1,VLOOKUP(A226,[1]DI!$A$4:$B$15000,2),0)</f>
        <v>6.3899999999999998E-2</v>
      </c>
      <c r="E226" s="130">
        <f t="shared" ca="1" si="69"/>
        <v>1.0002458299999999</v>
      </c>
      <c r="F226" s="130">
        <f ca="1">(TRUNC(PRODUCT($E$12:$E225),16))</f>
        <v>1.03680893434222</v>
      </c>
      <c r="G226" s="130">
        <f t="shared" ca="1" si="68"/>
        <v>1.0281802282639501</v>
      </c>
      <c r="H226" s="130">
        <f t="shared" ca="1" si="70"/>
        <v>1.00839221</v>
      </c>
      <c r="I226" s="129">
        <f t="shared" si="77"/>
        <v>2.1000000000000001E-2</v>
      </c>
      <c r="J226" s="131">
        <f t="shared" si="78"/>
        <v>43304</v>
      </c>
      <c r="K226" s="132">
        <f t="shared" si="79"/>
        <v>34</v>
      </c>
      <c r="L226" s="133">
        <f t="shared" si="80"/>
        <v>34</v>
      </c>
      <c r="M226" s="134">
        <f t="shared" si="71"/>
        <v>1.002807928</v>
      </c>
      <c r="N226" s="134">
        <f t="shared" ca="1" si="72"/>
        <v>1.011223703</v>
      </c>
      <c r="O226" s="133">
        <f t="shared" si="85"/>
        <v>0</v>
      </c>
      <c r="P226" s="130">
        <f t="shared" ca="1" si="73"/>
        <v>9.3530820000000006</v>
      </c>
      <c r="Q226" s="128">
        <f t="shared" si="81"/>
        <v>0</v>
      </c>
      <c r="R226" s="135" t="str">
        <f t="shared" si="82"/>
        <v>A+J=</v>
      </c>
      <c r="S226" s="131">
        <f t="shared" si="83"/>
        <v>43487</v>
      </c>
      <c r="T226" s="136" t="str">
        <f t="shared" si="74"/>
        <v>-</v>
      </c>
      <c r="U226" s="9"/>
      <c r="V226" s="114">
        <v>44672</v>
      </c>
      <c r="W226" s="115" t="s">
        <v>74</v>
      </c>
      <c r="X226" s="9"/>
      <c r="Y226" s="1"/>
      <c r="Z226" s="9"/>
      <c r="AA226" s="9"/>
      <c r="AB226" s="9"/>
      <c r="AC226" s="9"/>
      <c r="AD226" s="9"/>
      <c r="AE226" s="10"/>
      <c r="AF226" s="9"/>
      <c r="AG226" s="9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201" x14ac:dyDescent="0.15">
      <c r="A227" s="126">
        <f t="shared" si="75"/>
        <v>43354</v>
      </c>
      <c r="B227" s="127">
        <f t="shared" ca="1" si="84"/>
        <v>842.96275300000002</v>
      </c>
      <c r="C227" s="128">
        <f t="shared" si="76"/>
        <v>833.33299999999997</v>
      </c>
      <c r="D227" s="129">
        <f ca="1">IF(A227&lt;$B$1,VLOOKUP(A227,[1]DI!$A$4:$B$15000,2),0)</f>
        <v>6.3899999999999998E-2</v>
      </c>
      <c r="E227" s="130">
        <f t="shared" ca="1" si="69"/>
        <v>1.0002458299999999</v>
      </c>
      <c r="F227" s="130">
        <f ca="1">(TRUNC(PRODUCT($E$12:$E226),16))</f>
        <v>1.03706381308255</v>
      </c>
      <c r="G227" s="130">
        <f t="shared" ca="1" si="68"/>
        <v>1.0281802282639501</v>
      </c>
      <c r="H227" s="130">
        <f t="shared" ca="1" si="70"/>
        <v>1.0086401</v>
      </c>
      <c r="I227" s="129">
        <f t="shared" si="77"/>
        <v>2.1000000000000001E-2</v>
      </c>
      <c r="J227" s="131">
        <f t="shared" si="78"/>
        <v>43304</v>
      </c>
      <c r="K227" s="132">
        <f t="shared" si="79"/>
        <v>35</v>
      </c>
      <c r="L227" s="133">
        <f t="shared" si="80"/>
        <v>35</v>
      </c>
      <c r="M227" s="134">
        <f t="shared" si="71"/>
        <v>1.0028906339999999</v>
      </c>
      <c r="N227" s="134">
        <f t="shared" ca="1" si="72"/>
        <v>1.011555709</v>
      </c>
      <c r="O227" s="133">
        <f t="shared" si="85"/>
        <v>0</v>
      </c>
      <c r="P227" s="130">
        <f t="shared" ca="1" si="73"/>
        <v>9.6297529999999991</v>
      </c>
      <c r="Q227" s="128">
        <f t="shared" si="81"/>
        <v>0</v>
      </c>
      <c r="R227" s="135" t="str">
        <f t="shared" si="82"/>
        <v>A+J=</v>
      </c>
      <c r="S227" s="131">
        <f t="shared" si="83"/>
        <v>43487</v>
      </c>
      <c r="T227" s="136" t="str">
        <f t="shared" si="74"/>
        <v>-</v>
      </c>
      <c r="U227" s="9"/>
      <c r="V227" s="114">
        <v>44728</v>
      </c>
      <c r="W227" s="115" t="s">
        <v>82</v>
      </c>
      <c r="X227" s="9"/>
      <c r="Y227" s="1"/>
      <c r="Z227" s="9"/>
      <c r="AA227" s="9"/>
      <c r="AB227" s="9"/>
      <c r="AC227" s="9"/>
      <c r="AD227" s="9"/>
      <c r="AE227" s="10"/>
      <c r="AF227" s="9"/>
      <c r="AG227" s="9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201" x14ac:dyDescent="0.15">
      <c r="A228" s="126">
        <f t="shared" si="75"/>
        <v>43355</v>
      </c>
      <c r="B228" s="127">
        <f t="shared" ca="1" si="84"/>
        <v>843.23952299999996</v>
      </c>
      <c r="C228" s="128">
        <f t="shared" si="76"/>
        <v>833.33299999999997</v>
      </c>
      <c r="D228" s="129">
        <f ca="1">IF(A228&lt;$B$1,VLOOKUP(A228,[1]DI!$A$4:$B$15000,2),0)</f>
        <v>6.3899999999999998E-2</v>
      </c>
      <c r="E228" s="130">
        <f t="shared" ca="1" si="69"/>
        <v>1.0002458299999999</v>
      </c>
      <c r="F228" s="130">
        <f ca="1">(TRUNC(PRODUCT($E$12:$E227),16))</f>
        <v>1.03731875447972</v>
      </c>
      <c r="G228" s="130">
        <f t="shared" ca="1" si="68"/>
        <v>1.0281802282639501</v>
      </c>
      <c r="H228" s="130">
        <f t="shared" ca="1" si="70"/>
        <v>1.0088880600000001</v>
      </c>
      <c r="I228" s="129">
        <f t="shared" si="77"/>
        <v>2.1000000000000001E-2</v>
      </c>
      <c r="J228" s="131">
        <f t="shared" si="78"/>
        <v>43304</v>
      </c>
      <c r="K228" s="132">
        <f t="shared" si="79"/>
        <v>36</v>
      </c>
      <c r="L228" s="133">
        <f t="shared" si="80"/>
        <v>36</v>
      </c>
      <c r="M228" s="134">
        <f t="shared" si="71"/>
        <v>1.0029733460000001</v>
      </c>
      <c r="N228" s="134">
        <f t="shared" ca="1" si="72"/>
        <v>1.0118878330000001</v>
      </c>
      <c r="O228" s="133">
        <f t="shared" si="85"/>
        <v>0</v>
      </c>
      <c r="P228" s="130">
        <f t="shared" ca="1" si="73"/>
        <v>9.906523</v>
      </c>
      <c r="Q228" s="128">
        <f t="shared" si="81"/>
        <v>0</v>
      </c>
      <c r="R228" s="135" t="str">
        <f t="shared" si="82"/>
        <v>A+J=</v>
      </c>
      <c r="S228" s="131">
        <f t="shared" si="83"/>
        <v>43487</v>
      </c>
      <c r="T228" s="136" t="str">
        <f t="shared" si="74"/>
        <v>-</v>
      </c>
      <c r="U228" s="9"/>
      <c r="V228" s="114">
        <v>44811</v>
      </c>
      <c r="W228" s="115" t="s">
        <v>83</v>
      </c>
      <c r="X228" s="9"/>
      <c r="Y228" s="1"/>
      <c r="Z228" s="9"/>
      <c r="AA228" s="9"/>
      <c r="AB228" s="9"/>
      <c r="AC228" s="9"/>
      <c r="AD228" s="9"/>
      <c r="AE228" s="10"/>
      <c r="AF228" s="9"/>
      <c r="AG228" s="9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201" x14ac:dyDescent="0.15">
      <c r="A229" s="126">
        <f t="shared" si="75"/>
        <v>43356</v>
      </c>
      <c r="B229" s="127">
        <f t="shared" ca="1" si="84"/>
        <v>843.51637499999993</v>
      </c>
      <c r="C229" s="128">
        <f t="shared" si="76"/>
        <v>833.33299999999997</v>
      </c>
      <c r="D229" s="129">
        <f ca="1">IF(A229&lt;$B$1,VLOOKUP(A229,[1]DI!$A$4:$B$15000,2),0)</f>
        <v>6.3899999999999998E-2</v>
      </c>
      <c r="E229" s="130">
        <f t="shared" ca="1" si="69"/>
        <v>1.0002458299999999</v>
      </c>
      <c r="F229" s="130">
        <f ca="1">(TRUNC(PRODUCT($E$12:$E228),16))</f>
        <v>1.03757375854913</v>
      </c>
      <c r="G229" s="130">
        <f t="shared" ca="1" si="68"/>
        <v>1.0281802282639501</v>
      </c>
      <c r="H229" s="130">
        <f t="shared" ca="1" si="70"/>
        <v>1.0091360700000001</v>
      </c>
      <c r="I229" s="129">
        <f t="shared" si="77"/>
        <v>2.1000000000000001E-2</v>
      </c>
      <c r="J229" s="131">
        <f t="shared" si="78"/>
        <v>43304</v>
      </c>
      <c r="K229" s="132">
        <f t="shared" si="79"/>
        <v>37</v>
      </c>
      <c r="L229" s="133">
        <f t="shared" si="80"/>
        <v>37</v>
      </c>
      <c r="M229" s="134">
        <f t="shared" si="71"/>
        <v>1.003056065</v>
      </c>
      <c r="N229" s="134">
        <f t="shared" ca="1" si="72"/>
        <v>1.012220055</v>
      </c>
      <c r="O229" s="133">
        <f t="shared" si="85"/>
        <v>0</v>
      </c>
      <c r="P229" s="130">
        <f t="shared" ca="1" si="73"/>
        <v>10.183375</v>
      </c>
      <c r="Q229" s="128">
        <f t="shared" si="81"/>
        <v>0</v>
      </c>
      <c r="R229" s="135" t="str">
        <f t="shared" si="82"/>
        <v>A+J=</v>
      </c>
      <c r="S229" s="131">
        <f t="shared" si="83"/>
        <v>43487</v>
      </c>
      <c r="T229" s="136" t="str">
        <f t="shared" si="74"/>
        <v>-</v>
      </c>
      <c r="U229" s="9"/>
      <c r="V229" s="114">
        <v>44846</v>
      </c>
      <c r="W229" s="113" t="s">
        <v>78</v>
      </c>
      <c r="X229" s="9"/>
      <c r="Y229" s="1"/>
      <c r="Z229" s="9"/>
      <c r="AA229" s="9"/>
      <c r="AB229" s="9"/>
      <c r="AC229" s="9"/>
      <c r="AD229" s="9"/>
      <c r="AE229" s="10"/>
      <c r="AF229" s="9"/>
      <c r="AG229" s="9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201" x14ac:dyDescent="0.15">
      <c r="A230" s="126">
        <f t="shared" si="75"/>
        <v>43357</v>
      </c>
      <c r="B230" s="127">
        <f t="shared" ca="1" si="84"/>
        <v>843.79332499999998</v>
      </c>
      <c r="C230" s="128">
        <f t="shared" si="76"/>
        <v>833.33299999999997</v>
      </c>
      <c r="D230" s="129">
        <f ca="1">IF(A230&lt;$B$1,VLOOKUP(A230,[1]DI!$A$4:$B$15000,2),0)</f>
        <v>6.3899999999999998E-2</v>
      </c>
      <c r="E230" s="130">
        <f t="shared" ca="1" si="69"/>
        <v>1.0002458299999999</v>
      </c>
      <c r="F230" s="130">
        <f ca="1">(TRUNC(PRODUCT($E$12:$E229),16))</f>
        <v>1.0378288253062</v>
      </c>
      <c r="G230" s="130">
        <f t="shared" ca="1" si="68"/>
        <v>1.0281802282639501</v>
      </c>
      <c r="H230" s="130">
        <f t="shared" ca="1" si="70"/>
        <v>1.00938415</v>
      </c>
      <c r="I230" s="129">
        <f t="shared" si="77"/>
        <v>2.1000000000000001E-2</v>
      </c>
      <c r="J230" s="131">
        <f t="shared" si="78"/>
        <v>43304</v>
      </c>
      <c r="K230" s="132">
        <f t="shared" si="79"/>
        <v>38</v>
      </c>
      <c r="L230" s="133">
        <f t="shared" si="80"/>
        <v>38</v>
      </c>
      <c r="M230" s="134">
        <f t="shared" si="71"/>
        <v>1.003138791</v>
      </c>
      <c r="N230" s="134">
        <f t="shared" ca="1" si="72"/>
        <v>1.012552396</v>
      </c>
      <c r="O230" s="133">
        <f t="shared" si="85"/>
        <v>0</v>
      </c>
      <c r="P230" s="130">
        <f t="shared" ca="1" si="73"/>
        <v>10.460324999999999</v>
      </c>
      <c r="Q230" s="128">
        <f t="shared" si="81"/>
        <v>0</v>
      </c>
      <c r="R230" s="135" t="str">
        <f t="shared" si="82"/>
        <v>A+J=</v>
      </c>
      <c r="S230" s="131">
        <f t="shared" si="83"/>
        <v>43487</v>
      </c>
      <c r="T230" s="136" t="str">
        <f t="shared" si="74"/>
        <v>-</v>
      </c>
      <c r="U230" s="9"/>
      <c r="V230" s="114">
        <v>44867</v>
      </c>
      <c r="W230" s="115" t="s">
        <v>84</v>
      </c>
      <c r="X230" s="9"/>
      <c r="Y230" s="1"/>
      <c r="Z230" s="9"/>
      <c r="AA230" s="9"/>
      <c r="AB230" s="9"/>
      <c r="AC230" s="9"/>
      <c r="AD230" s="9"/>
      <c r="AE230" s="10"/>
      <c r="AF230" s="9"/>
      <c r="AG230" s="9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201" x14ac:dyDescent="0.15">
      <c r="A231" s="126">
        <f t="shared" si="75"/>
        <v>43358</v>
      </c>
      <c r="B231" s="127">
        <f t="shared" ca="1" si="84"/>
        <v>844.07036499999992</v>
      </c>
      <c r="C231" s="128">
        <f t="shared" si="76"/>
        <v>833.33299999999997</v>
      </c>
      <c r="D231" s="129">
        <f ca="1">IF(A231&lt;$B$1,VLOOKUP(A231,[1]DI!$A$4:$B$15000,2),0)</f>
        <v>0</v>
      </c>
      <c r="E231" s="130">
        <f t="shared" ca="1" si="69"/>
        <v>1</v>
      </c>
      <c r="F231" s="130">
        <f ca="1">(TRUNC(PRODUCT($E$12:$E230),16))</f>
        <v>1.0380839547663201</v>
      </c>
      <c r="G231" s="130">
        <f t="shared" ca="1" si="68"/>
        <v>1.0281802282639501</v>
      </c>
      <c r="H231" s="130">
        <f t="shared" ca="1" si="70"/>
        <v>1.0096322900000001</v>
      </c>
      <c r="I231" s="129">
        <f t="shared" si="77"/>
        <v>2.1000000000000001E-2</v>
      </c>
      <c r="J231" s="131">
        <f t="shared" si="78"/>
        <v>43304</v>
      </c>
      <c r="K231" s="132">
        <f t="shared" si="79"/>
        <v>38</v>
      </c>
      <c r="L231" s="133">
        <f t="shared" si="80"/>
        <v>39</v>
      </c>
      <c r="M231" s="134">
        <f t="shared" si="71"/>
        <v>1.0032215229999999</v>
      </c>
      <c r="N231" s="134">
        <f t="shared" ca="1" si="72"/>
        <v>1.012884844</v>
      </c>
      <c r="O231" s="133">
        <f t="shared" si="85"/>
        <v>0</v>
      </c>
      <c r="P231" s="130">
        <f t="shared" ca="1" si="73"/>
        <v>10.737365</v>
      </c>
      <c r="Q231" s="128">
        <f t="shared" si="81"/>
        <v>0</v>
      </c>
      <c r="R231" s="135" t="str">
        <f t="shared" si="82"/>
        <v>A+J=</v>
      </c>
      <c r="S231" s="131">
        <f t="shared" si="83"/>
        <v>43487</v>
      </c>
      <c r="T231" s="136" t="str">
        <f t="shared" si="74"/>
        <v>-</v>
      </c>
      <c r="U231" s="9"/>
      <c r="V231" s="114">
        <v>44880</v>
      </c>
      <c r="W231" s="115" t="s">
        <v>85</v>
      </c>
      <c r="X231" s="9"/>
      <c r="Y231" s="1"/>
      <c r="Z231" s="9"/>
      <c r="AA231" s="9"/>
      <c r="AB231" s="9"/>
      <c r="AC231" s="9"/>
      <c r="AD231" s="9"/>
      <c r="AE231" s="10"/>
      <c r="AF231" s="9"/>
      <c r="AG231" s="9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201" x14ac:dyDescent="0.15">
      <c r="A232" s="126">
        <f t="shared" si="75"/>
        <v>43359</v>
      </c>
      <c r="B232" s="127">
        <f t="shared" ca="1" si="84"/>
        <v>844.07036499999992</v>
      </c>
      <c r="C232" s="128">
        <f t="shared" si="76"/>
        <v>833.33299999999997</v>
      </c>
      <c r="D232" s="129">
        <f ca="1">IF(A232&lt;$B$1,VLOOKUP(A232,[1]DI!$A$4:$B$15000,2),0)</f>
        <v>0</v>
      </c>
      <c r="E232" s="130">
        <f t="shared" ca="1" si="69"/>
        <v>1</v>
      </c>
      <c r="F232" s="130">
        <f ca="1">(TRUNC(PRODUCT($E$12:$E231),16))</f>
        <v>1.0380839547663201</v>
      </c>
      <c r="G232" s="130">
        <f t="shared" ca="1" si="68"/>
        <v>1.0281802282639501</v>
      </c>
      <c r="H232" s="130">
        <f t="shared" ca="1" si="70"/>
        <v>1.0096322900000001</v>
      </c>
      <c r="I232" s="129">
        <f t="shared" si="77"/>
        <v>2.1000000000000001E-2</v>
      </c>
      <c r="J232" s="131">
        <f t="shared" si="78"/>
        <v>43304</v>
      </c>
      <c r="K232" s="132">
        <f t="shared" si="79"/>
        <v>38</v>
      </c>
      <c r="L232" s="133">
        <f t="shared" si="80"/>
        <v>39</v>
      </c>
      <c r="M232" s="134">
        <f t="shared" si="71"/>
        <v>1.0032215229999999</v>
      </c>
      <c r="N232" s="134">
        <f t="shared" ca="1" si="72"/>
        <v>1.012884844</v>
      </c>
      <c r="O232" s="133">
        <f t="shared" si="85"/>
        <v>0</v>
      </c>
      <c r="P232" s="130">
        <f t="shared" ca="1" si="73"/>
        <v>10.737365</v>
      </c>
      <c r="Q232" s="128">
        <f t="shared" si="81"/>
        <v>0</v>
      </c>
      <c r="R232" s="135" t="str">
        <f t="shared" si="82"/>
        <v>A+J=</v>
      </c>
      <c r="S232" s="131">
        <f t="shared" si="83"/>
        <v>43487</v>
      </c>
      <c r="T232" s="136" t="str">
        <f t="shared" si="74"/>
        <v>-</v>
      </c>
      <c r="U232" s="9"/>
      <c r="V232" s="114">
        <v>44977</v>
      </c>
      <c r="W232" s="115" t="s">
        <v>72</v>
      </c>
      <c r="X232" s="9"/>
      <c r="Y232" s="1"/>
      <c r="Z232" s="9"/>
      <c r="AA232" s="9"/>
      <c r="AB232" s="9"/>
      <c r="AC232" s="9"/>
      <c r="AD232" s="9"/>
      <c r="AE232" s="10"/>
      <c r="AF232" s="9"/>
      <c r="AG232" s="9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201" x14ac:dyDescent="0.15">
      <c r="A233" s="126">
        <f t="shared" si="75"/>
        <v>43360</v>
      </c>
      <c r="B233" s="127">
        <f t="shared" ca="1" si="84"/>
        <v>844.07036499999992</v>
      </c>
      <c r="C233" s="128">
        <f t="shared" si="76"/>
        <v>833.33299999999997</v>
      </c>
      <c r="D233" s="129">
        <f ca="1">IF(A233&lt;$B$1,VLOOKUP(A233,[1]DI!$A$4:$B$15000,2),0)</f>
        <v>6.3899999999999998E-2</v>
      </c>
      <c r="E233" s="130">
        <f t="shared" ca="1" si="69"/>
        <v>1.0002458299999999</v>
      </c>
      <c r="F233" s="130">
        <f ca="1">(TRUNC(PRODUCT($E$12:$E232),16))</f>
        <v>1.0380839547663201</v>
      </c>
      <c r="G233" s="130">
        <f t="shared" ca="1" si="68"/>
        <v>1.0281802282639501</v>
      </c>
      <c r="H233" s="130">
        <f t="shared" ca="1" si="70"/>
        <v>1.0096322900000001</v>
      </c>
      <c r="I233" s="129">
        <f t="shared" si="77"/>
        <v>2.1000000000000001E-2</v>
      </c>
      <c r="J233" s="131">
        <f t="shared" si="78"/>
        <v>43304</v>
      </c>
      <c r="K233" s="132">
        <f t="shared" si="79"/>
        <v>39</v>
      </c>
      <c r="L233" s="133">
        <f t="shared" si="80"/>
        <v>39</v>
      </c>
      <c r="M233" s="134">
        <f t="shared" si="71"/>
        <v>1.0032215229999999</v>
      </c>
      <c r="N233" s="134">
        <f t="shared" ca="1" si="72"/>
        <v>1.012884844</v>
      </c>
      <c r="O233" s="133">
        <f t="shared" si="85"/>
        <v>0</v>
      </c>
      <c r="P233" s="130">
        <f t="shared" ca="1" si="73"/>
        <v>10.737365</v>
      </c>
      <c r="Q233" s="128">
        <f t="shared" si="81"/>
        <v>0</v>
      </c>
      <c r="R233" s="135" t="str">
        <f t="shared" si="82"/>
        <v>A+J=</v>
      </c>
      <c r="S233" s="131">
        <f t="shared" si="83"/>
        <v>43487</v>
      </c>
      <c r="T233" s="136" t="str">
        <f t="shared" si="74"/>
        <v>-</v>
      </c>
      <c r="U233" s="9"/>
      <c r="V233" s="114">
        <v>44978</v>
      </c>
      <c r="W233" s="115" t="s">
        <v>72</v>
      </c>
      <c r="X233" s="9"/>
      <c r="Y233" s="1"/>
      <c r="Z233" s="9"/>
      <c r="AA233" s="9"/>
      <c r="AB233" s="9"/>
      <c r="AC233" s="9"/>
      <c r="AD233" s="9"/>
      <c r="AE233" s="10"/>
      <c r="AF233" s="9"/>
      <c r="AG233" s="9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201" x14ac:dyDescent="0.15">
      <c r="A234" s="126">
        <f t="shared" si="75"/>
        <v>43361</v>
      </c>
      <c r="B234" s="127">
        <f t="shared" ca="1" si="84"/>
        <v>844.347488</v>
      </c>
      <c r="C234" s="128">
        <f t="shared" si="76"/>
        <v>833.33299999999997</v>
      </c>
      <c r="D234" s="129">
        <f ca="1">IF(A234&lt;$B$1,VLOOKUP(A234,[1]DI!$A$4:$B$15000,2),0)</f>
        <v>6.3899999999999998E-2</v>
      </c>
      <c r="E234" s="130">
        <f t="shared" ca="1" si="69"/>
        <v>1.0002458299999999</v>
      </c>
      <c r="F234" s="130">
        <f ca="1">(TRUNC(PRODUCT($E$12:$E233),16))</f>
        <v>1.0383391469449199</v>
      </c>
      <c r="G234" s="130">
        <f t="shared" ca="1" si="68"/>
        <v>1.0281802282639501</v>
      </c>
      <c r="H234" s="130">
        <f t="shared" ca="1" si="70"/>
        <v>1.0098804800000001</v>
      </c>
      <c r="I234" s="129">
        <f t="shared" si="77"/>
        <v>2.1000000000000001E-2</v>
      </c>
      <c r="J234" s="131">
        <f t="shared" si="78"/>
        <v>43304</v>
      </c>
      <c r="K234" s="132">
        <f t="shared" si="79"/>
        <v>40</v>
      </c>
      <c r="L234" s="133">
        <f t="shared" si="80"/>
        <v>40</v>
      </c>
      <c r="M234" s="134">
        <f t="shared" si="71"/>
        <v>1.003304263</v>
      </c>
      <c r="N234" s="134">
        <f t="shared" ca="1" si="72"/>
        <v>1.013217391</v>
      </c>
      <c r="O234" s="133">
        <f t="shared" si="85"/>
        <v>0</v>
      </c>
      <c r="P234" s="130">
        <f t="shared" ca="1" si="73"/>
        <v>11.014488</v>
      </c>
      <c r="Q234" s="128">
        <f t="shared" si="81"/>
        <v>0</v>
      </c>
      <c r="R234" s="135" t="str">
        <f t="shared" si="82"/>
        <v>A+J=</v>
      </c>
      <c r="S234" s="131">
        <f t="shared" si="83"/>
        <v>43487</v>
      </c>
      <c r="T234" s="136" t="str">
        <f t="shared" si="74"/>
        <v>-</v>
      </c>
      <c r="U234" s="9"/>
      <c r="V234" s="114">
        <v>45023</v>
      </c>
      <c r="W234" s="115" t="s">
        <v>80</v>
      </c>
      <c r="X234" s="9"/>
      <c r="Y234" s="1"/>
      <c r="Z234" s="9"/>
      <c r="AA234" s="9"/>
      <c r="AB234" s="9"/>
      <c r="AC234" s="9"/>
      <c r="AD234" s="9"/>
      <c r="AE234" s="10"/>
      <c r="AF234" s="9"/>
      <c r="AG234" s="9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201" x14ac:dyDescent="0.15">
      <c r="A235" s="126">
        <f t="shared" si="75"/>
        <v>43362</v>
      </c>
      <c r="B235" s="127">
        <f t="shared" ca="1" si="84"/>
        <v>844.62470699999994</v>
      </c>
      <c r="C235" s="128">
        <f t="shared" si="76"/>
        <v>833.33299999999997</v>
      </c>
      <c r="D235" s="129">
        <f ca="1">IF(A235&lt;$B$1,VLOOKUP(A235,[1]DI!$A$4:$B$15000,2),0)</f>
        <v>6.3899999999999998E-2</v>
      </c>
      <c r="E235" s="130">
        <f t="shared" ca="1" si="69"/>
        <v>1.0002458299999999</v>
      </c>
      <c r="F235" s="130">
        <f ca="1">(TRUNC(PRODUCT($E$12:$E234),16))</f>
        <v>1.03859440185741</v>
      </c>
      <c r="G235" s="130">
        <f t="shared" ca="1" si="68"/>
        <v>1.0281802282639501</v>
      </c>
      <c r="H235" s="130">
        <f t="shared" ca="1" si="70"/>
        <v>1.0101287400000001</v>
      </c>
      <c r="I235" s="129">
        <f t="shared" si="77"/>
        <v>2.1000000000000001E-2</v>
      </c>
      <c r="J235" s="131">
        <f t="shared" si="78"/>
        <v>43304</v>
      </c>
      <c r="K235" s="132">
        <f t="shared" si="79"/>
        <v>41</v>
      </c>
      <c r="L235" s="133">
        <f t="shared" si="80"/>
        <v>41</v>
      </c>
      <c r="M235" s="134">
        <f t="shared" si="71"/>
        <v>1.0033870090000001</v>
      </c>
      <c r="N235" s="134">
        <f t="shared" ca="1" si="72"/>
        <v>1.0135500550000001</v>
      </c>
      <c r="O235" s="133">
        <f t="shared" si="85"/>
        <v>0</v>
      </c>
      <c r="P235" s="130">
        <f t="shared" ca="1" si="73"/>
        <v>11.291707000000001</v>
      </c>
      <c r="Q235" s="128">
        <f t="shared" si="81"/>
        <v>0</v>
      </c>
      <c r="R235" s="135" t="str">
        <f t="shared" si="82"/>
        <v>A+J=</v>
      </c>
      <c r="S235" s="131">
        <f t="shared" si="83"/>
        <v>43487</v>
      </c>
      <c r="T235" s="136" t="str">
        <f t="shared" si="74"/>
        <v>-</v>
      </c>
      <c r="U235" s="9"/>
      <c r="V235" s="114">
        <v>45037</v>
      </c>
      <c r="W235" s="115" t="s">
        <v>74</v>
      </c>
      <c r="X235" s="9"/>
      <c r="Y235" s="1"/>
      <c r="Z235" s="9"/>
      <c r="AA235" s="9"/>
      <c r="AB235" s="9"/>
      <c r="AC235" s="9"/>
      <c r="AD235" s="9"/>
      <c r="AE235" s="10"/>
      <c r="AF235" s="9"/>
      <c r="AG235" s="9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</row>
    <row r="236" spans="1:201" x14ac:dyDescent="0.15">
      <c r="A236" s="126">
        <f t="shared" si="75"/>
        <v>43363</v>
      </c>
      <c r="B236" s="127">
        <f t="shared" ca="1" si="84"/>
        <v>844.902018</v>
      </c>
      <c r="C236" s="128">
        <f t="shared" si="76"/>
        <v>833.33299999999997</v>
      </c>
      <c r="D236" s="129">
        <f ca="1">IF(A236&lt;$B$1,VLOOKUP(A236,[1]DI!$A$4:$B$15000,2),0)</f>
        <v>6.3899999999999998E-2</v>
      </c>
      <c r="E236" s="130">
        <f t="shared" ca="1" si="69"/>
        <v>1.0002458299999999</v>
      </c>
      <c r="F236" s="130">
        <f ca="1">(TRUNC(PRODUCT($E$12:$E235),16))</f>
        <v>1.0388497195192199</v>
      </c>
      <c r="G236" s="130">
        <f t="shared" ca="1" si="68"/>
        <v>1.0281802282639501</v>
      </c>
      <c r="H236" s="130">
        <f t="shared" ca="1" si="70"/>
        <v>1.0103770599999999</v>
      </c>
      <c r="I236" s="129">
        <f t="shared" si="77"/>
        <v>2.1000000000000001E-2</v>
      </c>
      <c r="J236" s="131">
        <f t="shared" si="78"/>
        <v>43304</v>
      </c>
      <c r="K236" s="132">
        <f t="shared" si="79"/>
        <v>42</v>
      </c>
      <c r="L236" s="133">
        <f t="shared" si="80"/>
        <v>42</v>
      </c>
      <c r="M236" s="134">
        <f t="shared" si="71"/>
        <v>1.0034697619999999</v>
      </c>
      <c r="N236" s="134">
        <f t="shared" ca="1" si="72"/>
        <v>1.0138828280000001</v>
      </c>
      <c r="O236" s="133">
        <f t="shared" si="85"/>
        <v>0</v>
      </c>
      <c r="P236" s="130">
        <f t="shared" ca="1" si="73"/>
        <v>11.569018</v>
      </c>
      <c r="Q236" s="128">
        <f t="shared" si="81"/>
        <v>0</v>
      </c>
      <c r="R236" s="135" t="str">
        <f t="shared" si="82"/>
        <v>A+J=</v>
      </c>
      <c r="S236" s="131">
        <f t="shared" si="83"/>
        <v>43487</v>
      </c>
      <c r="T236" s="136" t="str">
        <f t="shared" si="74"/>
        <v>-</v>
      </c>
      <c r="U236" s="9"/>
      <c r="V236" s="114">
        <v>45047</v>
      </c>
      <c r="W236" s="115" t="s">
        <v>81</v>
      </c>
      <c r="X236" s="9"/>
      <c r="Y236" s="1"/>
      <c r="Z236" s="9"/>
      <c r="AA236" s="9"/>
      <c r="AB236" s="9"/>
      <c r="AC236" s="9"/>
      <c r="AD236" s="9"/>
      <c r="AE236" s="10"/>
      <c r="AF236" s="9"/>
      <c r="AG236" s="9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201" x14ac:dyDescent="0.15">
      <c r="A237" s="126">
        <f t="shared" si="75"/>
        <v>43364</v>
      </c>
      <c r="B237" s="127">
        <f t="shared" ca="1" si="84"/>
        <v>845.17941899999994</v>
      </c>
      <c r="C237" s="128">
        <f t="shared" si="76"/>
        <v>833.33299999999997</v>
      </c>
      <c r="D237" s="129">
        <f ca="1">IF(A237&lt;$B$1,VLOOKUP(A237,[1]DI!$A$4:$B$15000,2),0)</f>
        <v>6.3899999999999998E-2</v>
      </c>
      <c r="E237" s="130">
        <f t="shared" ca="1" si="69"/>
        <v>1.0002458299999999</v>
      </c>
      <c r="F237" s="130">
        <f ca="1">(TRUNC(PRODUCT($E$12:$E236),16))</f>
        <v>1.03910509994577</v>
      </c>
      <c r="G237" s="130">
        <f t="shared" ca="1" si="68"/>
        <v>1.0281802282639501</v>
      </c>
      <c r="H237" s="130">
        <f t="shared" ca="1" si="70"/>
        <v>1.0106254400000001</v>
      </c>
      <c r="I237" s="129">
        <f t="shared" si="77"/>
        <v>2.1000000000000001E-2</v>
      </c>
      <c r="J237" s="131">
        <f t="shared" si="78"/>
        <v>43304</v>
      </c>
      <c r="K237" s="132">
        <f t="shared" si="79"/>
        <v>43</v>
      </c>
      <c r="L237" s="133">
        <f t="shared" si="80"/>
        <v>43</v>
      </c>
      <c r="M237" s="134">
        <f t="shared" si="71"/>
        <v>1.0035525219999999</v>
      </c>
      <c r="N237" s="134">
        <f t="shared" ca="1" si="72"/>
        <v>1.0142157089999999</v>
      </c>
      <c r="O237" s="133">
        <f t="shared" si="85"/>
        <v>0</v>
      </c>
      <c r="P237" s="130">
        <f t="shared" ca="1" si="73"/>
        <v>11.846418999999999</v>
      </c>
      <c r="Q237" s="128">
        <f t="shared" si="81"/>
        <v>0</v>
      </c>
      <c r="R237" s="135" t="str">
        <f t="shared" si="82"/>
        <v>A+J=</v>
      </c>
      <c r="S237" s="131">
        <f t="shared" si="83"/>
        <v>43487</v>
      </c>
      <c r="T237" s="136" t="str">
        <f t="shared" si="74"/>
        <v>-</v>
      </c>
      <c r="U237" s="9"/>
      <c r="V237" s="114">
        <v>45085</v>
      </c>
      <c r="W237" s="115" t="s">
        <v>82</v>
      </c>
      <c r="X237" s="9"/>
      <c r="Y237" s="1"/>
      <c r="Z237" s="9"/>
      <c r="AA237" s="9"/>
      <c r="AB237" s="9"/>
      <c r="AC237" s="9"/>
      <c r="AD237" s="9"/>
      <c r="AE237" s="10"/>
      <c r="AF237" s="9"/>
      <c r="AG237" s="9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201" x14ac:dyDescent="0.15">
      <c r="A238" s="126">
        <f t="shared" si="75"/>
        <v>43365</v>
      </c>
      <c r="B238" s="127">
        <f t="shared" ca="1" si="84"/>
        <v>845.45691899999997</v>
      </c>
      <c r="C238" s="128">
        <f t="shared" si="76"/>
        <v>833.33299999999997</v>
      </c>
      <c r="D238" s="129">
        <f ca="1">IF(A238&lt;$B$1,VLOOKUP(A238,[1]DI!$A$4:$B$15000,2),0)</f>
        <v>0</v>
      </c>
      <c r="E238" s="130">
        <f t="shared" ca="1" si="69"/>
        <v>1</v>
      </c>
      <c r="F238" s="130">
        <f ca="1">(TRUNC(PRODUCT($E$12:$E237),16))</f>
        <v>1.0393605431524899</v>
      </c>
      <c r="G238" s="130">
        <f t="shared" ca="1" si="68"/>
        <v>1.0281802282639501</v>
      </c>
      <c r="H238" s="130">
        <f t="shared" ca="1" si="70"/>
        <v>1.0108738900000001</v>
      </c>
      <c r="I238" s="129">
        <f t="shared" si="77"/>
        <v>2.1000000000000001E-2</v>
      </c>
      <c r="J238" s="131">
        <f t="shared" si="78"/>
        <v>43304</v>
      </c>
      <c r="K238" s="132">
        <f t="shared" si="79"/>
        <v>43</v>
      </c>
      <c r="L238" s="133">
        <f t="shared" si="80"/>
        <v>44</v>
      </c>
      <c r="M238" s="134">
        <f t="shared" si="71"/>
        <v>1.003635289</v>
      </c>
      <c r="N238" s="134">
        <f t="shared" ca="1" si="72"/>
        <v>1.014548709</v>
      </c>
      <c r="O238" s="133">
        <f t="shared" si="85"/>
        <v>0</v>
      </c>
      <c r="P238" s="130">
        <f t="shared" ca="1" si="73"/>
        <v>12.123919000000001</v>
      </c>
      <c r="Q238" s="128">
        <f t="shared" si="81"/>
        <v>0</v>
      </c>
      <c r="R238" s="135" t="str">
        <f t="shared" si="82"/>
        <v>A+J=</v>
      </c>
      <c r="S238" s="131">
        <f t="shared" si="83"/>
        <v>43487</v>
      </c>
      <c r="T238" s="136" t="str">
        <f t="shared" si="74"/>
        <v>-</v>
      </c>
      <c r="U238" s="9"/>
      <c r="V238" s="114">
        <v>45176</v>
      </c>
      <c r="W238" s="115" t="s">
        <v>83</v>
      </c>
      <c r="X238" s="9"/>
      <c r="Y238" s="1"/>
      <c r="Z238" s="9"/>
      <c r="AA238" s="9"/>
      <c r="AB238" s="9"/>
      <c r="AC238" s="9"/>
      <c r="AD238" s="9"/>
      <c r="AE238" s="10"/>
      <c r="AF238" s="9"/>
      <c r="AG238" s="9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201" x14ac:dyDescent="0.15">
      <c r="A239" s="126">
        <f t="shared" si="75"/>
        <v>43366</v>
      </c>
      <c r="B239" s="127">
        <f t="shared" ca="1" si="84"/>
        <v>845.45691899999997</v>
      </c>
      <c r="C239" s="128">
        <f t="shared" si="76"/>
        <v>833.33299999999997</v>
      </c>
      <c r="D239" s="129">
        <f ca="1">IF(A239&lt;$B$1,VLOOKUP(A239,[1]DI!$A$4:$B$15000,2),0)</f>
        <v>0</v>
      </c>
      <c r="E239" s="130">
        <f t="shared" ca="1" si="69"/>
        <v>1</v>
      </c>
      <c r="F239" s="130">
        <f ca="1">(TRUNC(PRODUCT($E$12:$E238),16))</f>
        <v>1.0393605431524899</v>
      </c>
      <c r="G239" s="130">
        <f t="shared" ca="1" si="68"/>
        <v>1.0281802282639501</v>
      </c>
      <c r="H239" s="130">
        <f t="shared" ca="1" si="70"/>
        <v>1.0108738900000001</v>
      </c>
      <c r="I239" s="129">
        <f t="shared" si="77"/>
        <v>2.1000000000000001E-2</v>
      </c>
      <c r="J239" s="131">
        <f t="shared" si="78"/>
        <v>43304</v>
      </c>
      <c r="K239" s="132">
        <f t="shared" si="79"/>
        <v>43</v>
      </c>
      <c r="L239" s="133">
        <f t="shared" si="80"/>
        <v>44</v>
      </c>
      <c r="M239" s="134">
        <f t="shared" si="71"/>
        <v>1.003635289</v>
      </c>
      <c r="N239" s="134">
        <f t="shared" ca="1" si="72"/>
        <v>1.014548709</v>
      </c>
      <c r="O239" s="133">
        <f t="shared" si="85"/>
        <v>0</v>
      </c>
      <c r="P239" s="130">
        <f t="shared" ca="1" si="73"/>
        <v>12.123919000000001</v>
      </c>
      <c r="Q239" s="128">
        <f t="shared" si="81"/>
        <v>0</v>
      </c>
      <c r="R239" s="135" t="str">
        <f t="shared" si="82"/>
        <v>A+J=</v>
      </c>
      <c r="S239" s="131">
        <f t="shared" si="83"/>
        <v>43487</v>
      </c>
      <c r="T239" s="136" t="str">
        <f t="shared" si="74"/>
        <v>-</v>
      </c>
      <c r="U239" s="9"/>
      <c r="V239" s="114">
        <v>45211</v>
      </c>
      <c r="W239" s="113" t="s">
        <v>78</v>
      </c>
      <c r="X239" s="9"/>
      <c r="Y239" s="1"/>
      <c r="Z239" s="9"/>
      <c r="AA239" s="9"/>
      <c r="AB239" s="9"/>
      <c r="AC239" s="9"/>
      <c r="AD239" s="9"/>
      <c r="AE239" s="10"/>
      <c r="AF239" s="9"/>
      <c r="AG239" s="9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pans="1:201" x14ac:dyDescent="0.15">
      <c r="A240" s="126">
        <f t="shared" si="75"/>
        <v>43367</v>
      </c>
      <c r="B240" s="127">
        <f t="shared" ca="1" si="84"/>
        <v>845.45691899999997</v>
      </c>
      <c r="C240" s="128">
        <f t="shared" si="76"/>
        <v>833.33299999999997</v>
      </c>
      <c r="D240" s="129">
        <f ca="1">IF(A240&lt;$B$1,VLOOKUP(A240,[1]DI!$A$4:$B$15000,2),0)</f>
        <v>6.3899999999999998E-2</v>
      </c>
      <c r="E240" s="130">
        <f t="shared" ca="1" si="69"/>
        <v>1.0002458299999999</v>
      </c>
      <c r="F240" s="130">
        <f ca="1">(TRUNC(PRODUCT($E$12:$E239),16))</f>
        <v>1.0393605431524899</v>
      </c>
      <c r="G240" s="130">
        <f t="shared" ref="G240:G303" ca="1" si="86">IF(O239&gt;0,F239,G239)</f>
        <v>1.0281802282639501</v>
      </c>
      <c r="H240" s="130">
        <f t="shared" ca="1" si="70"/>
        <v>1.0108738900000001</v>
      </c>
      <c r="I240" s="129">
        <f t="shared" si="77"/>
        <v>2.1000000000000001E-2</v>
      </c>
      <c r="J240" s="131">
        <f t="shared" si="78"/>
        <v>43304</v>
      </c>
      <c r="K240" s="132">
        <f t="shared" si="79"/>
        <v>44</v>
      </c>
      <c r="L240" s="133">
        <f t="shared" si="80"/>
        <v>44</v>
      </c>
      <c r="M240" s="134">
        <f t="shared" si="71"/>
        <v>1.003635289</v>
      </c>
      <c r="N240" s="134">
        <f t="shared" ca="1" si="72"/>
        <v>1.014548709</v>
      </c>
      <c r="O240" s="133">
        <f t="shared" si="85"/>
        <v>0</v>
      </c>
      <c r="P240" s="130">
        <f t="shared" ca="1" si="73"/>
        <v>12.123919000000001</v>
      </c>
      <c r="Q240" s="128">
        <f t="shared" si="81"/>
        <v>0</v>
      </c>
      <c r="R240" s="135" t="str">
        <f t="shared" si="82"/>
        <v>A+J=</v>
      </c>
      <c r="S240" s="131">
        <f t="shared" si="83"/>
        <v>43487</v>
      </c>
      <c r="T240" s="136" t="str">
        <f t="shared" si="74"/>
        <v>-</v>
      </c>
      <c r="U240" s="9"/>
      <c r="V240" s="114">
        <v>45232</v>
      </c>
      <c r="W240" s="115" t="s">
        <v>84</v>
      </c>
      <c r="X240" s="9"/>
      <c r="Y240" s="1"/>
      <c r="Z240" s="9"/>
      <c r="AA240" s="9"/>
      <c r="AB240" s="9"/>
      <c r="AC240" s="9"/>
      <c r="AD240" s="9"/>
      <c r="AE240" s="10"/>
      <c r="AF240" s="9"/>
      <c r="AG240" s="9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</row>
    <row r="241" spans="1:201" x14ac:dyDescent="0.15">
      <c r="A241" s="126">
        <f t="shared" si="75"/>
        <v>43368</v>
      </c>
      <c r="B241" s="127">
        <f t="shared" ca="1" si="84"/>
        <v>845.73450000000003</v>
      </c>
      <c r="C241" s="128">
        <f t="shared" si="76"/>
        <v>833.33299999999997</v>
      </c>
      <c r="D241" s="129">
        <f ca="1">IF(A241&lt;$B$1,VLOOKUP(A241,[1]DI!$A$4:$B$15000,2),0)</f>
        <v>6.3899999999999998E-2</v>
      </c>
      <c r="E241" s="130">
        <f t="shared" ca="1" si="69"/>
        <v>1.0002458299999999</v>
      </c>
      <c r="F241" s="130">
        <f ca="1">(TRUNC(PRODUCT($E$12:$E240),16))</f>
        <v>1.0396160491548201</v>
      </c>
      <c r="G241" s="130">
        <f t="shared" ca="1" si="86"/>
        <v>1.0281802282639501</v>
      </c>
      <c r="H241" s="130">
        <f t="shared" ca="1" si="70"/>
        <v>1.0111223899999999</v>
      </c>
      <c r="I241" s="129">
        <f t="shared" si="77"/>
        <v>2.1000000000000001E-2</v>
      </c>
      <c r="J241" s="131">
        <f t="shared" si="78"/>
        <v>43304</v>
      </c>
      <c r="K241" s="132">
        <f t="shared" si="79"/>
        <v>45</v>
      </c>
      <c r="L241" s="133">
        <f t="shared" si="80"/>
        <v>45</v>
      </c>
      <c r="M241" s="134">
        <f t="shared" si="71"/>
        <v>1.003718063</v>
      </c>
      <c r="N241" s="134">
        <f t="shared" ca="1" si="72"/>
        <v>1.0148818070000001</v>
      </c>
      <c r="O241" s="133">
        <f t="shared" si="85"/>
        <v>0</v>
      </c>
      <c r="P241" s="130">
        <f t="shared" ca="1" si="73"/>
        <v>12.4015</v>
      </c>
      <c r="Q241" s="128">
        <f t="shared" si="81"/>
        <v>0</v>
      </c>
      <c r="R241" s="135" t="str">
        <f t="shared" si="82"/>
        <v>A+J=</v>
      </c>
      <c r="S241" s="131">
        <f t="shared" si="83"/>
        <v>43487</v>
      </c>
      <c r="T241" s="136" t="str">
        <f t="shared" si="74"/>
        <v>-</v>
      </c>
      <c r="U241" s="9"/>
      <c r="V241" s="114">
        <v>45245</v>
      </c>
      <c r="W241" s="115" t="s">
        <v>85</v>
      </c>
      <c r="X241" s="9"/>
      <c r="Y241" s="1"/>
      <c r="Z241" s="9"/>
      <c r="AA241" s="9"/>
      <c r="AB241" s="9"/>
      <c r="AC241" s="9"/>
      <c r="AD241" s="9"/>
      <c r="AE241" s="10"/>
      <c r="AF241" s="9"/>
      <c r="AG241" s="9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201" x14ac:dyDescent="0.15">
      <c r="A242" s="126">
        <f t="shared" si="75"/>
        <v>43369</v>
      </c>
      <c r="B242" s="127">
        <f t="shared" ca="1" si="84"/>
        <v>846.01217099999997</v>
      </c>
      <c r="C242" s="128">
        <f t="shared" si="76"/>
        <v>833.33299999999997</v>
      </c>
      <c r="D242" s="129">
        <f ca="1">IF(A242&lt;$B$1,VLOOKUP(A242,[1]DI!$A$4:$B$15000,2),0)</f>
        <v>6.3899999999999998E-2</v>
      </c>
      <c r="E242" s="130">
        <f t="shared" ca="1" si="69"/>
        <v>1.0002458299999999</v>
      </c>
      <c r="F242" s="130">
        <f ca="1">(TRUNC(PRODUCT($E$12:$E241),16))</f>
        <v>1.03987161796818</v>
      </c>
      <c r="G242" s="130">
        <f t="shared" ca="1" si="86"/>
        <v>1.0281802282639501</v>
      </c>
      <c r="H242" s="130">
        <f t="shared" ca="1" si="70"/>
        <v>1.0113709500000001</v>
      </c>
      <c r="I242" s="129">
        <f t="shared" si="77"/>
        <v>2.1000000000000001E-2</v>
      </c>
      <c r="J242" s="131">
        <f t="shared" si="78"/>
        <v>43304</v>
      </c>
      <c r="K242" s="132">
        <f t="shared" si="79"/>
        <v>46</v>
      </c>
      <c r="L242" s="133">
        <f t="shared" si="80"/>
        <v>46</v>
      </c>
      <c r="M242" s="134">
        <f t="shared" si="71"/>
        <v>1.0038008430000001</v>
      </c>
      <c r="N242" s="134">
        <f t="shared" ca="1" si="72"/>
        <v>1.0152150120000001</v>
      </c>
      <c r="O242" s="133">
        <f t="shared" si="85"/>
        <v>0</v>
      </c>
      <c r="P242" s="130">
        <f t="shared" ca="1" si="73"/>
        <v>12.679171</v>
      </c>
      <c r="Q242" s="128">
        <f t="shared" si="81"/>
        <v>0</v>
      </c>
      <c r="R242" s="135" t="str">
        <f t="shared" si="82"/>
        <v>A+J=</v>
      </c>
      <c r="S242" s="131">
        <f t="shared" si="83"/>
        <v>43487</v>
      </c>
      <c r="T242" s="136" t="str">
        <f t="shared" si="74"/>
        <v>-</v>
      </c>
      <c r="U242" s="9"/>
      <c r="V242" s="114">
        <v>45285</v>
      </c>
      <c r="W242" s="115" t="s">
        <v>86</v>
      </c>
      <c r="X242" s="9"/>
      <c r="Y242" s="1"/>
      <c r="Z242" s="9"/>
      <c r="AA242" s="9"/>
      <c r="AB242" s="9"/>
      <c r="AC242" s="9"/>
      <c r="AD242" s="9"/>
      <c r="AE242" s="10"/>
      <c r="AF242" s="9"/>
      <c r="AG242" s="9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201" x14ac:dyDescent="0.15">
      <c r="A243" s="126">
        <f t="shared" si="75"/>
        <v>43370</v>
      </c>
      <c r="B243" s="127">
        <f t="shared" ca="1" si="84"/>
        <v>846.289941</v>
      </c>
      <c r="C243" s="128">
        <f t="shared" si="76"/>
        <v>833.33299999999997</v>
      </c>
      <c r="D243" s="129">
        <f ca="1">IF(A243&lt;$B$1,VLOOKUP(A243,[1]DI!$A$4:$B$15000,2),0)</f>
        <v>6.3899999999999998E-2</v>
      </c>
      <c r="E243" s="130">
        <f t="shared" ca="1" si="69"/>
        <v>1.0002458299999999</v>
      </c>
      <c r="F243" s="130">
        <f ca="1">(TRUNC(PRODUCT($E$12:$E242),16))</f>
        <v>1.0401272496080201</v>
      </c>
      <c r="G243" s="130">
        <f t="shared" ca="1" si="86"/>
        <v>1.0281802282639501</v>
      </c>
      <c r="H243" s="130">
        <f t="shared" ca="1" si="70"/>
        <v>1.0116195800000001</v>
      </c>
      <c r="I243" s="129">
        <f t="shared" si="77"/>
        <v>2.1000000000000001E-2</v>
      </c>
      <c r="J243" s="131">
        <f t="shared" si="78"/>
        <v>43304</v>
      </c>
      <c r="K243" s="132">
        <f t="shared" si="79"/>
        <v>47</v>
      </c>
      <c r="L243" s="133">
        <f t="shared" si="80"/>
        <v>47</v>
      </c>
      <c r="M243" s="134">
        <f t="shared" si="71"/>
        <v>1.00388363</v>
      </c>
      <c r="N243" s="134">
        <f t="shared" ca="1" si="72"/>
        <v>1.0155483359999999</v>
      </c>
      <c r="O243" s="133">
        <f t="shared" si="85"/>
        <v>0</v>
      </c>
      <c r="P243" s="130">
        <f t="shared" ca="1" si="73"/>
        <v>12.956941</v>
      </c>
      <c r="Q243" s="128">
        <f t="shared" si="81"/>
        <v>0</v>
      </c>
      <c r="R243" s="135" t="str">
        <f t="shared" si="82"/>
        <v>A+J=</v>
      </c>
      <c r="S243" s="131">
        <f t="shared" si="83"/>
        <v>43487</v>
      </c>
      <c r="T243" s="136" t="str">
        <f t="shared" si="74"/>
        <v>-</v>
      </c>
      <c r="U243" s="9"/>
      <c r="V243" s="114">
        <v>41640</v>
      </c>
      <c r="W243" s="115" t="s">
        <v>88</v>
      </c>
      <c r="X243" s="9"/>
      <c r="Y243" s="1"/>
      <c r="Z243" s="9"/>
      <c r="AA243" s="9"/>
      <c r="AB243" s="9"/>
      <c r="AC243" s="9"/>
      <c r="AD243" s="9"/>
      <c r="AE243" s="10"/>
      <c r="AF243" s="9"/>
      <c r="AG243" s="9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201" x14ac:dyDescent="0.15">
      <c r="A244" s="126">
        <f t="shared" si="75"/>
        <v>43371</v>
      </c>
      <c r="B244" s="127">
        <f t="shared" ca="1" si="84"/>
        <v>846.56780199999992</v>
      </c>
      <c r="C244" s="128">
        <f t="shared" si="76"/>
        <v>833.33299999999997</v>
      </c>
      <c r="D244" s="129">
        <f ca="1">IF(A244&lt;$B$1,VLOOKUP(A244,[1]DI!$A$4:$B$15000,2),0)</f>
        <v>6.3899999999999998E-2</v>
      </c>
      <c r="E244" s="130">
        <f t="shared" ca="1" si="69"/>
        <v>1.0002458299999999</v>
      </c>
      <c r="F244" s="130">
        <f ca="1">(TRUNC(PRODUCT($E$12:$E243),16))</f>
        <v>1.0403829440898</v>
      </c>
      <c r="G244" s="130">
        <f t="shared" ca="1" si="86"/>
        <v>1.0281802282639501</v>
      </c>
      <c r="H244" s="130">
        <f t="shared" ca="1" si="70"/>
        <v>1.0118682699999999</v>
      </c>
      <c r="I244" s="129">
        <f t="shared" si="77"/>
        <v>2.1000000000000001E-2</v>
      </c>
      <c r="J244" s="131">
        <f t="shared" si="78"/>
        <v>43304</v>
      </c>
      <c r="K244" s="132">
        <f t="shared" si="79"/>
        <v>48</v>
      </c>
      <c r="L244" s="133">
        <f t="shared" si="80"/>
        <v>48</v>
      </c>
      <c r="M244" s="134">
        <f t="shared" si="71"/>
        <v>1.0039664239999999</v>
      </c>
      <c r="N244" s="134">
        <f t="shared" ca="1" si="72"/>
        <v>1.0158817689999999</v>
      </c>
      <c r="O244" s="133">
        <f t="shared" si="85"/>
        <v>0</v>
      </c>
      <c r="P244" s="130">
        <f t="shared" ca="1" si="73"/>
        <v>13.234802</v>
      </c>
      <c r="Q244" s="128">
        <f t="shared" si="81"/>
        <v>0</v>
      </c>
      <c r="R244" s="135" t="str">
        <f t="shared" si="82"/>
        <v>A+J=</v>
      </c>
      <c r="S244" s="131">
        <f t="shared" si="83"/>
        <v>43487</v>
      </c>
      <c r="T244" s="136" t="str">
        <f t="shared" si="74"/>
        <v>-</v>
      </c>
      <c r="U244" s="9"/>
      <c r="V244" s="114">
        <v>41701</v>
      </c>
      <c r="W244" s="115" t="s">
        <v>72</v>
      </c>
      <c r="X244" s="9"/>
      <c r="Y244" s="1"/>
      <c r="Z244" s="9"/>
      <c r="AA244" s="9"/>
      <c r="AB244" s="9"/>
      <c r="AC244" s="9"/>
      <c r="AD244" s="9"/>
      <c r="AE244" s="10"/>
      <c r="AF244" s="9"/>
      <c r="AG244" s="9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201" x14ac:dyDescent="0.15">
      <c r="A245" s="126">
        <f t="shared" si="75"/>
        <v>43372</v>
      </c>
      <c r="B245" s="127">
        <f t="shared" ca="1" si="84"/>
        <v>846.84574299999997</v>
      </c>
      <c r="C245" s="128">
        <f t="shared" si="76"/>
        <v>833.33299999999997</v>
      </c>
      <c r="D245" s="129">
        <f ca="1">IF(A245&lt;$B$1,VLOOKUP(A245,[1]DI!$A$4:$B$15000,2),0)</f>
        <v>0</v>
      </c>
      <c r="E245" s="130">
        <f t="shared" ca="1" si="69"/>
        <v>1</v>
      </c>
      <c r="F245" s="130">
        <f ca="1">(TRUNC(PRODUCT($E$12:$E244),16))</f>
        <v>1.04063870142894</v>
      </c>
      <c r="G245" s="130">
        <f t="shared" ca="1" si="86"/>
        <v>1.0281802282639501</v>
      </c>
      <c r="H245" s="130">
        <f t="shared" ca="1" si="70"/>
        <v>1.0121170100000001</v>
      </c>
      <c r="I245" s="129">
        <f t="shared" si="77"/>
        <v>2.1000000000000001E-2</v>
      </c>
      <c r="J245" s="131">
        <f t="shared" si="78"/>
        <v>43304</v>
      </c>
      <c r="K245" s="132">
        <f t="shared" si="79"/>
        <v>48</v>
      </c>
      <c r="L245" s="133">
        <f t="shared" si="80"/>
        <v>49</v>
      </c>
      <c r="M245" s="134">
        <f t="shared" si="71"/>
        <v>1.0040492249999999</v>
      </c>
      <c r="N245" s="134">
        <f t="shared" ca="1" si="72"/>
        <v>1.016215299</v>
      </c>
      <c r="O245" s="133">
        <f t="shared" si="85"/>
        <v>0</v>
      </c>
      <c r="P245" s="130">
        <f t="shared" ca="1" si="73"/>
        <v>13.512743</v>
      </c>
      <c r="Q245" s="128">
        <f t="shared" si="81"/>
        <v>0</v>
      </c>
      <c r="R245" s="135" t="str">
        <f t="shared" si="82"/>
        <v>A+J=</v>
      </c>
      <c r="S245" s="131">
        <f t="shared" si="83"/>
        <v>43487</v>
      </c>
      <c r="T245" s="136" t="str">
        <f t="shared" si="74"/>
        <v>-</v>
      </c>
      <c r="U245" s="9"/>
      <c r="V245" s="114">
        <v>41702</v>
      </c>
      <c r="W245" s="115" t="s">
        <v>72</v>
      </c>
      <c r="X245" s="9"/>
      <c r="Y245" s="1"/>
      <c r="Z245" s="9"/>
      <c r="AA245" s="9"/>
      <c r="AB245" s="9"/>
      <c r="AC245" s="9"/>
      <c r="AD245" s="9"/>
      <c r="AE245" s="10"/>
      <c r="AF245" s="9"/>
      <c r="AG245" s="9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201" x14ac:dyDescent="0.15">
      <c r="A246" s="126">
        <f t="shared" si="75"/>
        <v>43373</v>
      </c>
      <c r="B246" s="127">
        <f t="shared" ca="1" si="84"/>
        <v>846.84574299999997</v>
      </c>
      <c r="C246" s="128">
        <f t="shared" si="76"/>
        <v>833.33299999999997</v>
      </c>
      <c r="D246" s="129">
        <f ca="1">IF(A246&lt;$B$1,VLOOKUP(A246,[1]DI!$A$4:$B$15000,2),0)</f>
        <v>0</v>
      </c>
      <c r="E246" s="130">
        <f t="shared" ca="1" si="69"/>
        <v>1</v>
      </c>
      <c r="F246" s="130">
        <f ca="1">(TRUNC(PRODUCT($E$12:$E245),16))</f>
        <v>1.04063870142894</v>
      </c>
      <c r="G246" s="130">
        <f t="shared" ca="1" si="86"/>
        <v>1.0281802282639501</v>
      </c>
      <c r="H246" s="130">
        <f t="shared" ca="1" si="70"/>
        <v>1.0121170100000001</v>
      </c>
      <c r="I246" s="129">
        <f t="shared" si="77"/>
        <v>2.1000000000000001E-2</v>
      </c>
      <c r="J246" s="131">
        <f t="shared" si="78"/>
        <v>43304</v>
      </c>
      <c r="K246" s="132">
        <f t="shared" si="79"/>
        <v>48</v>
      </c>
      <c r="L246" s="133">
        <f t="shared" si="80"/>
        <v>49</v>
      </c>
      <c r="M246" s="134">
        <f t="shared" si="71"/>
        <v>1.0040492249999999</v>
      </c>
      <c r="N246" s="134">
        <f t="shared" ca="1" si="72"/>
        <v>1.016215299</v>
      </c>
      <c r="O246" s="133">
        <f t="shared" si="85"/>
        <v>0</v>
      </c>
      <c r="P246" s="130">
        <f t="shared" ca="1" si="73"/>
        <v>13.512743</v>
      </c>
      <c r="Q246" s="128">
        <f t="shared" si="81"/>
        <v>0</v>
      </c>
      <c r="R246" s="135" t="str">
        <f t="shared" si="82"/>
        <v>A+J=</v>
      </c>
      <c r="S246" s="131">
        <f t="shared" si="83"/>
        <v>43487</v>
      </c>
      <c r="T246" s="136" t="str">
        <f t="shared" si="74"/>
        <v>-</v>
      </c>
      <c r="U246" s="9"/>
      <c r="V246" s="114">
        <v>41747</v>
      </c>
      <c r="W246" s="115" t="s">
        <v>89</v>
      </c>
      <c r="X246" s="9"/>
      <c r="Y246" s="1"/>
      <c r="Z246" s="9"/>
      <c r="AA246" s="9"/>
      <c r="AB246" s="9"/>
      <c r="AC246" s="9"/>
      <c r="AD246" s="9"/>
      <c r="AE246" s="10"/>
      <c r="AF246" s="9"/>
      <c r="AG246" s="9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201" x14ac:dyDescent="0.15">
      <c r="A247" s="126">
        <f t="shared" si="75"/>
        <v>43374</v>
      </c>
      <c r="B247" s="127">
        <f t="shared" ca="1" si="84"/>
        <v>846.84574299999997</v>
      </c>
      <c r="C247" s="128">
        <f t="shared" si="76"/>
        <v>833.33299999999997</v>
      </c>
      <c r="D247" s="129">
        <f ca="1">IF(A247&lt;$B$1,VLOOKUP(A247,[1]DI!$A$4:$B$15000,2),0)</f>
        <v>6.4000000000000001E-2</v>
      </c>
      <c r="E247" s="130">
        <f t="shared" ca="1" si="69"/>
        <v>1.0002462000000001</v>
      </c>
      <c r="F247" s="130">
        <f ca="1">(TRUNC(PRODUCT($E$12:$E246),16))</f>
        <v>1.04063870142894</v>
      </c>
      <c r="G247" s="130">
        <f t="shared" ca="1" si="86"/>
        <v>1.0281802282639501</v>
      </c>
      <c r="H247" s="130">
        <f t="shared" ca="1" si="70"/>
        <v>1.0121170100000001</v>
      </c>
      <c r="I247" s="129">
        <f t="shared" si="77"/>
        <v>2.1000000000000001E-2</v>
      </c>
      <c r="J247" s="131">
        <f t="shared" si="78"/>
        <v>43304</v>
      </c>
      <c r="K247" s="132">
        <f t="shared" si="79"/>
        <v>49</v>
      </c>
      <c r="L247" s="133">
        <f t="shared" si="80"/>
        <v>49</v>
      </c>
      <c r="M247" s="134">
        <f t="shared" si="71"/>
        <v>1.0040492249999999</v>
      </c>
      <c r="N247" s="134">
        <f t="shared" ca="1" si="72"/>
        <v>1.016215299</v>
      </c>
      <c r="O247" s="133">
        <f t="shared" si="85"/>
        <v>0</v>
      </c>
      <c r="P247" s="130">
        <f t="shared" ca="1" si="73"/>
        <v>13.512743</v>
      </c>
      <c r="Q247" s="128">
        <f t="shared" si="81"/>
        <v>0</v>
      </c>
      <c r="R247" s="135" t="str">
        <f t="shared" si="82"/>
        <v>A+J=</v>
      </c>
      <c r="S247" s="131">
        <f t="shared" si="83"/>
        <v>43487</v>
      </c>
      <c r="T247" s="136" t="str">
        <f t="shared" si="74"/>
        <v>-</v>
      </c>
      <c r="U247" s="9"/>
      <c r="V247" s="114">
        <v>41750</v>
      </c>
      <c r="W247" s="115" t="s">
        <v>74</v>
      </c>
      <c r="X247" s="9"/>
      <c r="Y247" s="1"/>
      <c r="Z247" s="9"/>
      <c r="AA247" s="9"/>
      <c r="AB247" s="9"/>
      <c r="AC247" s="9"/>
      <c r="AD247" s="9"/>
      <c r="AE247" s="10"/>
      <c r="AF247" s="9"/>
      <c r="AG247" s="9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201" x14ac:dyDescent="0.15">
      <c r="A248" s="126">
        <f t="shared" si="75"/>
        <v>43375</v>
      </c>
      <c r="B248" s="127">
        <f t="shared" ca="1" si="84"/>
        <v>847.12410299999999</v>
      </c>
      <c r="C248" s="128">
        <f t="shared" si="76"/>
        <v>833.33299999999997</v>
      </c>
      <c r="D248" s="129">
        <f ca="1">IF(A248&lt;$B$1,VLOOKUP(A248,[1]DI!$A$4:$B$15000,2),0)</f>
        <v>6.4000000000000001E-2</v>
      </c>
      <c r="E248" s="130">
        <f t="shared" ca="1" si="69"/>
        <v>1.0002462000000001</v>
      </c>
      <c r="F248" s="130">
        <f ca="1">(TRUNC(PRODUCT($E$12:$E247),16))</f>
        <v>1.0408949066772299</v>
      </c>
      <c r="G248" s="130">
        <f t="shared" ca="1" si="86"/>
        <v>1.0281802282639501</v>
      </c>
      <c r="H248" s="130">
        <f t="shared" ca="1" si="70"/>
        <v>1.0123662</v>
      </c>
      <c r="I248" s="129">
        <f t="shared" si="77"/>
        <v>2.1000000000000001E-2</v>
      </c>
      <c r="J248" s="131">
        <f t="shared" si="78"/>
        <v>43304</v>
      </c>
      <c r="K248" s="132">
        <f t="shared" si="79"/>
        <v>50</v>
      </c>
      <c r="L248" s="133">
        <f t="shared" si="80"/>
        <v>50</v>
      </c>
      <c r="M248" s="134">
        <f t="shared" si="71"/>
        <v>1.0041320330000001</v>
      </c>
      <c r="N248" s="134">
        <f t="shared" ca="1" si="72"/>
        <v>1.016549331</v>
      </c>
      <c r="O248" s="133">
        <f t="shared" si="85"/>
        <v>0</v>
      </c>
      <c r="P248" s="130">
        <f t="shared" ca="1" si="73"/>
        <v>13.791103</v>
      </c>
      <c r="Q248" s="128">
        <f t="shared" si="81"/>
        <v>0</v>
      </c>
      <c r="R248" s="135" t="str">
        <f t="shared" si="82"/>
        <v>A+J=</v>
      </c>
      <c r="S248" s="131">
        <f t="shared" si="83"/>
        <v>43487</v>
      </c>
      <c r="T248" s="136" t="str">
        <f t="shared" si="74"/>
        <v>-</v>
      </c>
      <c r="U248" s="9"/>
      <c r="V248" s="114">
        <v>41760</v>
      </c>
      <c r="W248" s="115" t="s">
        <v>81</v>
      </c>
      <c r="X248" s="9"/>
      <c r="Y248" s="1"/>
      <c r="Z248" s="9"/>
      <c r="AA248" s="9"/>
      <c r="AB248" s="9"/>
      <c r="AC248" s="9"/>
      <c r="AD248" s="9"/>
      <c r="AE248" s="10"/>
      <c r="AF248" s="9"/>
      <c r="AG248" s="9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201" x14ac:dyDescent="0.15">
      <c r="A249" s="126">
        <f t="shared" si="75"/>
        <v>43376</v>
      </c>
      <c r="B249" s="127">
        <f t="shared" ca="1" si="84"/>
        <v>847.40254399999992</v>
      </c>
      <c r="C249" s="128">
        <f t="shared" si="76"/>
        <v>833.33299999999997</v>
      </c>
      <c r="D249" s="129">
        <f ca="1">IF(A249&lt;$B$1,VLOOKUP(A249,[1]DI!$A$4:$B$15000,2),0)</f>
        <v>6.4000000000000001E-2</v>
      </c>
      <c r="E249" s="130">
        <f t="shared" ca="1" si="69"/>
        <v>1.0002462000000001</v>
      </c>
      <c r="F249" s="130">
        <f ca="1">(TRUNC(PRODUCT($E$12:$E248),16))</f>
        <v>1.04115117500326</v>
      </c>
      <c r="G249" s="130">
        <f t="shared" ca="1" si="86"/>
        <v>1.0281802282639501</v>
      </c>
      <c r="H249" s="130">
        <f t="shared" ca="1" si="70"/>
        <v>1.01261544</v>
      </c>
      <c r="I249" s="129">
        <f t="shared" si="77"/>
        <v>2.1000000000000001E-2</v>
      </c>
      <c r="J249" s="131">
        <f t="shared" si="78"/>
        <v>43304</v>
      </c>
      <c r="K249" s="132">
        <f t="shared" si="79"/>
        <v>51</v>
      </c>
      <c r="L249" s="133">
        <f t="shared" si="80"/>
        <v>51</v>
      </c>
      <c r="M249" s="134">
        <f t="shared" si="71"/>
        <v>1.0042148479999999</v>
      </c>
      <c r="N249" s="134">
        <f t="shared" ca="1" si="72"/>
        <v>1.0168834600000001</v>
      </c>
      <c r="O249" s="133">
        <f t="shared" si="85"/>
        <v>0</v>
      </c>
      <c r="P249" s="130">
        <f t="shared" ca="1" si="73"/>
        <v>14.069544</v>
      </c>
      <c r="Q249" s="128">
        <f t="shared" si="81"/>
        <v>0</v>
      </c>
      <c r="R249" s="135" t="str">
        <f t="shared" si="82"/>
        <v>A+J=</v>
      </c>
      <c r="S249" s="131">
        <f t="shared" si="83"/>
        <v>43487</v>
      </c>
      <c r="T249" s="136" t="str">
        <f t="shared" si="74"/>
        <v>-</v>
      </c>
      <c r="U249" s="9"/>
      <c r="V249" s="114">
        <v>41809</v>
      </c>
      <c r="W249" s="115" t="s">
        <v>90</v>
      </c>
      <c r="X249" s="9"/>
      <c r="Y249" s="1"/>
      <c r="Z249" s="9"/>
      <c r="AA249" s="9"/>
      <c r="AB249" s="9"/>
      <c r="AC249" s="9"/>
      <c r="AD249" s="9"/>
      <c r="AE249" s="10"/>
      <c r="AF249" s="9"/>
      <c r="AG249" s="9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201" x14ac:dyDescent="0.15">
      <c r="A250" s="126">
        <f t="shared" si="75"/>
        <v>43377</v>
      </c>
      <c r="B250" s="127">
        <f t="shared" ca="1" si="84"/>
        <v>847.68108299999994</v>
      </c>
      <c r="C250" s="128">
        <f t="shared" si="76"/>
        <v>833.33299999999997</v>
      </c>
      <c r="D250" s="129">
        <f ca="1">IF(A250&lt;$B$1,VLOOKUP(A250,[1]DI!$A$4:$B$15000,2),0)</f>
        <v>6.4000000000000001E-2</v>
      </c>
      <c r="E250" s="130">
        <f t="shared" ca="1" si="69"/>
        <v>1.0002462000000001</v>
      </c>
      <c r="F250" s="130">
        <f ca="1">(TRUNC(PRODUCT($E$12:$E249),16))</f>
        <v>1.0414075064225401</v>
      </c>
      <c r="G250" s="130">
        <f t="shared" ca="1" si="86"/>
        <v>1.0281802282639501</v>
      </c>
      <c r="H250" s="130">
        <f t="shared" ca="1" si="70"/>
        <v>1.0128647500000001</v>
      </c>
      <c r="I250" s="129">
        <f t="shared" si="77"/>
        <v>2.1000000000000001E-2</v>
      </c>
      <c r="J250" s="131">
        <f t="shared" si="78"/>
        <v>43304</v>
      </c>
      <c r="K250" s="132">
        <f t="shared" si="79"/>
        <v>52</v>
      </c>
      <c r="L250" s="133">
        <f t="shared" si="80"/>
        <v>52</v>
      </c>
      <c r="M250" s="134">
        <f t="shared" si="71"/>
        <v>1.0042976690000001</v>
      </c>
      <c r="N250" s="134">
        <f t="shared" ca="1" si="72"/>
        <v>1.0172177069999999</v>
      </c>
      <c r="O250" s="133">
        <f t="shared" si="85"/>
        <v>0</v>
      </c>
      <c r="P250" s="130">
        <f t="shared" ca="1" si="73"/>
        <v>14.348083000000001</v>
      </c>
      <c r="Q250" s="128">
        <f t="shared" si="81"/>
        <v>0</v>
      </c>
      <c r="R250" s="135" t="str">
        <f t="shared" si="82"/>
        <v>A+J=</v>
      </c>
      <c r="S250" s="131">
        <f t="shared" si="83"/>
        <v>43487</v>
      </c>
      <c r="T250" s="136" t="str">
        <f t="shared" si="74"/>
        <v>-</v>
      </c>
      <c r="U250" s="9"/>
      <c r="V250" s="114">
        <v>41998</v>
      </c>
      <c r="W250" s="115" t="s">
        <v>86</v>
      </c>
      <c r="X250" s="9"/>
      <c r="Y250" s="1"/>
      <c r="Z250" s="9"/>
      <c r="AA250" s="9"/>
      <c r="AB250" s="9"/>
      <c r="AC250" s="9"/>
      <c r="AD250" s="9"/>
      <c r="AE250" s="10"/>
      <c r="AF250" s="9"/>
      <c r="AG250" s="9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201" x14ac:dyDescent="0.15">
      <c r="A251" s="126">
        <f t="shared" si="75"/>
        <v>43378</v>
      </c>
      <c r="B251" s="127">
        <f t="shared" ca="1" si="84"/>
        <v>847.95970399999999</v>
      </c>
      <c r="C251" s="128">
        <f t="shared" si="76"/>
        <v>833.33299999999997</v>
      </c>
      <c r="D251" s="129">
        <f ca="1">IF(A251&lt;$B$1,VLOOKUP(A251,[1]DI!$A$4:$B$15000,2),0)</f>
        <v>6.4000000000000001E-2</v>
      </c>
      <c r="E251" s="130">
        <f t="shared" ca="1" si="69"/>
        <v>1.0002462000000001</v>
      </c>
      <c r="F251" s="130">
        <f ca="1">(TRUNC(PRODUCT($E$12:$E250),16))</f>
        <v>1.0416639009506199</v>
      </c>
      <c r="G251" s="130">
        <f t="shared" ca="1" si="86"/>
        <v>1.0281802282639501</v>
      </c>
      <c r="H251" s="130">
        <f t="shared" ca="1" si="70"/>
        <v>1.0131141100000001</v>
      </c>
      <c r="I251" s="129">
        <f t="shared" si="77"/>
        <v>2.1000000000000001E-2</v>
      </c>
      <c r="J251" s="131">
        <f t="shared" si="78"/>
        <v>43304</v>
      </c>
      <c r="K251" s="132">
        <f t="shared" si="79"/>
        <v>53</v>
      </c>
      <c r="L251" s="133">
        <f t="shared" si="80"/>
        <v>53</v>
      </c>
      <c r="M251" s="134">
        <f t="shared" si="71"/>
        <v>1.0043804970000001</v>
      </c>
      <c r="N251" s="134">
        <f t="shared" ca="1" si="72"/>
        <v>1.017552053</v>
      </c>
      <c r="O251" s="133">
        <f t="shared" si="85"/>
        <v>0</v>
      </c>
      <c r="P251" s="130">
        <f t="shared" ca="1" si="73"/>
        <v>14.626704</v>
      </c>
      <c r="Q251" s="128">
        <f t="shared" si="81"/>
        <v>0</v>
      </c>
      <c r="R251" s="135" t="str">
        <f t="shared" si="82"/>
        <v>A+J=</v>
      </c>
      <c r="S251" s="131">
        <f t="shared" si="83"/>
        <v>43487</v>
      </c>
      <c r="T251" s="136" t="str">
        <f t="shared" si="74"/>
        <v>-</v>
      </c>
      <c r="U251" s="9"/>
      <c r="V251" s="114">
        <v>42005</v>
      </c>
      <c r="W251" s="115" t="s">
        <v>88</v>
      </c>
      <c r="X251" s="9"/>
      <c r="Y251" s="1"/>
      <c r="Z251" s="9"/>
      <c r="AA251" s="9"/>
      <c r="AB251" s="9"/>
      <c r="AC251" s="9"/>
      <c r="AD251" s="9"/>
      <c r="AE251" s="10"/>
      <c r="AF251" s="9"/>
      <c r="AG251" s="9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201" x14ac:dyDescent="0.15">
      <c r="A252" s="126">
        <f t="shared" si="75"/>
        <v>43379</v>
      </c>
      <c r="B252" s="127">
        <f t="shared" ca="1" si="84"/>
        <v>848.23842500000001</v>
      </c>
      <c r="C252" s="128">
        <f t="shared" si="76"/>
        <v>833.33299999999997</v>
      </c>
      <c r="D252" s="129">
        <f ca="1">IF(A252&lt;$B$1,VLOOKUP(A252,[1]DI!$A$4:$B$15000,2),0)</f>
        <v>0</v>
      </c>
      <c r="E252" s="130">
        <f t="shared" ca="1" si="69"/>
        <v>1</v>
      </c>
      <c r="F252" s="130">
        <f ca="1">(TRUNC(PRODUCT($E$12:$E251),16))</f>
        <v>1.0419203586030401</v>
      </c>
      <c r="G252" s="130">
        <f t="shared" ca="1" si="86"/>
        <v>1.0281802282639501</v>
      </c>
      <c r="H252" s="130">
        <f t="shared" ca="1" si="70"/>
        <v>1.0133635400000001</v>
      </c>
      <c r="I252" s="129">
        <f t="shared" si="77"/>
        <v>2.1000000000000001E-2</v>
      </c>
      <c r="J252" s="131">
        <f t="shared" si="78"/>
        <v>43304</v>
      </c>
      <c r="K252" s="132">
        <f t="shared" si="79"/>
        <v>53</v>
      </c>
      <c r="L252" s="133">
        <f t="shared" si="80"/>
        <v>54</v>
      </c>
      <c r="M252" s="134">
        <f t="shared" si="71"/>
        <v>1.004463332</v>
      </c>
      <c r="N252" s="134">
        <f t="shared" ca="1" si="72"/>
        <v>1.0178865180000001</v>
      </c>
      <c r="O252" s="133">
        <f t="shared" si="85"/>
        <v>0</v>
      </c>
      <c r="P252" s="130">
        <f t="shared" ca="1" si="73"/>
        <v>14.905424999999999</v>
      </c>
      <c r="Q252" s="128">
        <f t="shared" si="81"/>
        <v>0</v>
      </c>
      <c r="R252" s="135" t="str">
        <f t="shared" si="82"/>
        <v>A+J=</v>
      </c>
      <c r="S252" s="131">
        <f t="shared" si="83"/>
        <v>43487</v>
      </c>
      <c r="T252" s="136" t="str">
        <f t="shared" si="74"/>
        <v>-</v>
      </c>
      <c r="U252" s="9"/>
      <c r="V252" s="114">
        <v>42051</v>
      </c>
      <c r="W252" s="115" t="s">
        <v>72</v>
      </c>
      <c r="X252" s="9"/>
      <c r="Y252" s="1"/>
      <c r="Z252" s="9"/>
      <c r="AA252" s="9"/>
      <c r="AB252" s="9"/>
      <c r="AC252" s="9"/>
      <c r="AD252" s="9"/>
      <c r="AE252" s="10"/>
      <c r="AF252" s="9"/>
      <c r="AG252" s="9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201" x14ac:dyDescent="0.15">
      <c r="A253" s="126">
        <f t="shared" si="75"/>
        <v>43380</v>
      </c>
      <c r="B253" s="127">
        <f t="shared" ca="1" si="84"/>
        <v>848.23842500000001</v>
      </c>
      <c r="C253" s="128">
        <f t="shared" si="76"/>
        <v>833.33299999999997</v>
      </c>
      <c r="D253" s="129">
        <f ca="1">IF(A253&lt;$B$1,VLOOKUP(A253,[1]DI!$A$4:$B$15000,2),0)</f>
        <v>0</v>
      </c>
      <c r="E253" s="130">
        <f t="shared" ca="1" si="69"/>
        <v>1</v>
      </c>
      <c r="F253" s="130">
        <f ca="1">(TRUNC(PRODUCT($E$12:$E252),16))</f>
        <v>1.0419203586030401</v>
      </c>
      <c r="G253" s="130">
        <f t="shared" ca="1" si="86"/>
        <v>1.0281802282639501</v>
      </c>
      <c r="H253" s="130">
        <f t="shared" ca="1" si="70"/>
        <v>1.0133635400000001</v>
      </c>
      <c r="I253" s="129">
        <f t="shared" si="77"/>
        <v>2.1000000000000001E-2</v>
      </c>
      <c r="J253" s="131">
        <f t="shared" si="78"/>
        <v>43304</v>
      </c>
      <c r="K253" s="132">
        <f t="shared" si="79"/>
        <v>53</v>
      </c>
      <c r="L253" s="133">
        <f t="shared" si="80"/>
        <v>54</v>
      </c>
      <c r="M253" s="134">
        <f t="shared" si="71"/>
        <v>1.004463332</v>
      </c>
      <c r="N253" s="134">
        <f t="shared" ca="1" si="72"/>
        <v>1.0178865180000001</v>
      </c>
      <c r="O253" s="133">
        <f t="shared" si="85"/>
        <v>0</v>
      </c>
      <c r="P253" s="130">
        <f t="shared" ca="1" si="73"/>
        <v>14.905424999999999</v>
      </c>
      <c r="Q253" s="128">
        <f t="shared" si="81"/>
        <v>0</v>
      </c>
      <c r="R253" s="135" t="str">
        <f t="shared" si="82"/>
        <v>A+J=</v>
      </c>
      <c r="S253" s="131">
        <f t="shared" si="83"/>
        <v>43487</v>
      </c>
      <c r="T253" s="136" t="str">
        <f t="shared" si="74"/>
        <v>-</v>
      </c>
      <c r="U253" s="9"/>
      <c r="V253" s="114">
        <v>42052</v>
      </c>
      <c r="W253" s="115" t="s">
        <v>72</v>
      </c>
      <c r="X253" s="9"/>
      <c r="Y253" s="1"/>
      <c r="Z253" s="9"/>
      <c r="AA253" s="9"/>
      <c r="AB253" s="9"/>
      <c r="AC253" s="9"/>
      <c r="AD253" s="9"/>
      <c r="AE253" s="10"/>
      <c r="AF253" s="9"/>
      <c r="AG253" s="9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201" x14ac:dyDescent="0.15">
      <c r="A254" s="126">
        <f t="shared" si="75"/>
        <v>43381</v>
      </c>
      <c r="B254" s="127">
        <f t="shared" ca="1" si="84"/>
        <v>848.23842500000001</v>
      </c>
      <c r="C254" s="128">
        <f t="shared" si="76"/>
        <v>833.33299999999997</v>
      </c>
      <c r="D254" s="129">
        <f ca="1">IF(A254&lt;$B$1,VLOOKUP(A254,[1]DI!$A$4:$B$15000,2),0)</f>
        <v>6.4000000000000001E-2</v>
      </c>
      <c r="E254" s="130">
        <f t="shared" ca="1" si="69"/>
        <v>1.0002462000000001</v>
      </c>
      <c r="F254" s="130">
        <f ca="1">(TRUNC(PRODUCT($E$12:$E253),16))</f>
        <v>1.0419203586030401</v>
      </c>
      <c r="G254" s="130">
        <f t="shared" ca="1" si="86"/>
        <v>1.0281802282639501</v>
      </c>
      <c r="H254" s="130">
        <f t="shared" ca="1" si="70"/>
        <v>1.0133635400000001</v>
      </c>
      <c r="I254" s="129">
        <f t="shared" si="77"/>
        <v>2.1000000000000001E-2</v>
      </c>
      <c r="J254" s="131">
        <f t="shared" si="78"/>
        <v>43304</v>
      </c>
      <c r="K254" s="132">
        <f t="shared" si="79"/>
        <v>54</v>
      </c>
      <c r="L254" s="133">
        <f t="shared" si="80"/>
        <v>54</v>
      </c>
      <c r="M254" s="134">
        <f t="shared" si="71"/>
        <v>1.004463332</v>
      </c>
      <c r="N254" s="134">
        <f t="shared" ca="1" si="72"/>
        <v>1.0178865180000001</v>
      </c>
      <c r="O254" s="133">
        <f t="shared" si="85"/>
        <v>0</v>
      </c>
      <c r="P254" s="130">
        <f t="shared" ca="1" si="73"/>
        <v>14.905424999999999</v>
      </c>
      <c r="Q254" s="128">
        <f t="shared" si="81"/>
        <v>0</v>
      </c>
      <c r="R254" s="135" t="str">
        <f t="shared" si="82"/>
        <v>A+J=</v>
      </c>
      <c r="S254" s="131">
        <f t="shared" si="83"/>
        <v>43487</v>
      </c>
      <c r="T254" s="136" t="str">
        <f t="shared" si="74"/>
        <v>-</v>
      </c>
      <c r="U254" s="29"/>
      <c r="V254" s="114">
        <v>42097</v>
      </c>
      <c r="W254" s="115" t="s">
        <v>89</v>
      </c>
      <c r="X254" s="29"/>
      <c r="Y254" s="31"/>
      <c r="Z254" s="29"/>
      <c r="AA254" s="29"/>
      <c r="AB254" s="29"/>
      <c r="AC254" s="29"/>
      <c r="AD254" s="29"/>
      <c r="AE254" s="33"/>
      <c r="AF254" s="29"/>
      <c r="AG254" s="29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</row>
    <row r="255" spans="1:201" x14ac:dyDescent="0.15">
      <c r="A255" s="126">
        <f t="shared" si="75"/>
        <v>43382</v>
      </c>
      <c r="B255" s="127">
        <f t="shared" ca="1" si="84"/>
        <v>848.51723600000003</v>
      </c>
      <c r="C255" s="128">
        <f t="shared" si="76"/>
        <v>833.33299999999997</v>
      </c>
      <c r="D255" s="129">
        <f ca="1">IF(A255&lt;$B$1,VLOOKUP(A255,[1]DI!$A$4:$B$15000,2),0)</f>
        <v>6.4000000000000001E-2</v>
      </c>
      <c r="E255" s="130">
        <f t="shared" ca="1" si="69"/>
        <v>1.0002462000000001</v>
      </c>
      <c r="F255" s="130">
        <f ca="1">(TRUNC(PRODUCT($E$12:$E254),16))</f>
        <v>1.0421768793953301</v>
      </c>
      <c r="G255" s="130">
        <f t="shared" ca="1" si="86"/>
        <v>1.0281802282639501</v>
      </c>
      <c r="H255" s="130">
        <f t="shared" ca="1" si="70"/>
        <v>1.0136130299999999</v>
      </c>
      <c r="I255" s="129">
        <f t="shared" si="77"/>
        <v>2.1000000000000001E-2</v>
      </c>
      <c r="J255" s="131">
        <f t="shared" si="78"/>
        <v>43304</v>
      </c>
      <c r="K255" s="132">
        <f t="shared" si="79"/>
        <v>55</v>
      </c>
      <c r="L255" s="133">
        <f t="shared" si="80"/>
        <v>55</v>
      </c>
      <c r="M255" s="134">
        <f t="shared" si="71"/>
        <v>1.0045461739999999</v>
      </c>
      <c r="N255" s="134">
        <f t="shared" ca="1" si="72"/>
        <v>1.018221091</v>
      </c>
      <c r="O255" s="133">
        <f t="shared" si="85"/>
        <v>0</v>
      </c>
      <c r="P255" s="130">
        <f t="shared" ca="1" si="73"/>
        <v>15.184236</v>
      </c>
      <c r="Q255" s="128">
        <f t="shared" si="81"/>
        <v>0</v>
      </c>
      <c r="R255" s="135" t="str">
        <f t="shared" si="82"/>
        <v>A+J=</v>
      </c>
      <c r="S255" s="131">
        <f t="shared" si="83"/>
        <v>43487</v>
      </c>
      <c r="T255" s="136" t="str">
        <f t="shared" si="74"/>
        <v>-</v>
      </c>
      <c r="U255" s="9"/>
      <c r="V255" s="114">
        <v>42115</v>
      </c>
      <c r="W255" s="115" t="s">
        <v>74</v>
      </c>
      <c r="X255" s="9"/>
      <c r="Y255" s="1"/>
      <c r="Z255" s="9"/>
      <c r="AA255" s="9"/>
      <c r="AB255" s="9"/>
      <c r="AC255" s="9"/>
      <c r="AD255" s="9"/>
      <c r="AE255" s="10"/>
      <c r="AF255" s="9"/>
      <c r="AG255" s="9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201" x14ac:dyDescent="0.15">
      <c r="A256" s="126">
        <f t="shared" si="75"/>
        <v>43383</v>
      </c>
      <c r="B256" s="127">
        <f t="shared" ca="1" si="84"/>
        <v>848.79613699999993</v>
      </c>
      <c r="C256" s="128">
        <f t="shared" si="76"/>
        <v>833.33299999999997</v>
      </c>
      <c r="D256" s="129">
        <f ca="1">IF(A256&lt;$B$1,VLOOKUP(A256,[1]DI!$A$4:$B$15000,2),0)</f>
        <v>6.4000000000000001E-2</v>
      </c>
      <c r="E256" s="130">
        <f t="shared" ca="1" si="69"/>
        <v>1.0002462000000001</v>
      </c>
      <c r="F256" s="130">
        <f ca="1">(TRUNC(PRODUCT($E$12:$E255),16))</f>
        <v>1.0424334633430301</v>
      </c>
      <c r="G256" s="130">
        <f t="shared" ca="1" si="86"/>
        <v>1.0281802282639501</v>
      </c>
      <c r="H256" s="130">
        <f t="shared" ca="1" si="70"/>
        <v>1.0138625800000001</v>
      </c>
      <c r="I256" s="129">
        <f t="shared" si="77"/>
        <v>2.1000000000000001E-2</v>
      </c>
      <c r="J256" s="131">
        <f t="shared" si="78"/>
        <v>43304</v>
      </c>
      <c r="K256" s="132">
        <f t="shared" si="79"/>
        <v>56</v>
      </c>
      <c r="L256" s="133">
        <f t="shared" si="80"/>
        <v>56</v>
      </c>
      <c r="M256" s="134">
        <f t="shared" si="71"/>
        <v>1.0046290229999999</v>
      </c>
      <c r="N256" s="134">
        <f t="shared" ca="1" si="72"/>
        <v>1.0185557730000001</v>
      </c>
      <c r="O256" s="133">
        <f t="shared" si="85"/>
        <v>0</v>
      </c>
      <c r="P256" s="130">
        <f t="shared" ca="1" si="73"/>
        <v>15.463137</v>
      </c>
      <c r="Q256" s="128">
        <f t="shared" si="81"/>
        <v>0</v>
      </c>
      <c r="R256" s="135" t="str">
        <f t="shared" si="82"/>
        <v>A+J=</v>
      </c>
      <c r="S256" s="131">
        <f t="shared" si="83"/>
        <v>43487</v>
      </c>
      <c r="T256" s="136" t="str">
        <f t="shared" si="74"/>
        <v>-</v>
      </c>
      <c r="U256" s="9"/>
      <c r="V256" s="114">
        <v>42125</v>
      </c>
      <c r="W256" s="115" t="s">
        <v>91</v>
      </c>
      <c r="X256" s="9"/>
      <c r="Y256" s="1"/>
      <c r="Z256" s="9"/>
      <c r="AA256" s="9"/>
      <c r="AB256" s="9"/>
      <c r="AC256" s="9"/>
      <c r="AD256" s="9"/>
      <c r="AE256" s="10"/>
      <c r="AF256" s="9"/>
      <c r="AG256" s="9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x14ac:dyDescent="0.15">
      <c r="A257" s="126">
        <f t="shared" si="75"/>
        <v>43384</v>
      </c>
      <c r="B257" s="127">
        <f t="shared" ca="1" si="84"/>
        <v>849.07513799999992</v>
      </c>
      <c r="C257" s="128">
        <f t="shared" si="76"/>
        <v>833.33299999999997</v>
      </c>
      <c r="D257" s="129">
        <f ca="1">IF(A257&lt;$B$1,VLOOKUP(A257,[1]DI!$A$4:$B$15000,2),0)</f>
        <v>6.4000000000000001E-2</v>
      </c>
      <c r="E257" s="130">
        <f t="shared" ca="1" si="69"/>
        <v>1.0002462000000001</v>
      </c>
      <c r="F257" s="130">
        <f ca="1">(TRUNC(PRODUCT($E$12:$E256),16))</f>
        <v>1.0426901104617099</v>
      </c>
      <c r="G257" s="130">
        <f t="shared" ca="1" si="86"/>
        <v>1.0281802282639501</v>
      </c>
      <c r="H257" s="130">
        <f t="shared" ca="1" si="70"/>
        <v>1.0141122</v>
      </c>
      <c r="I257" s="129">
        <f t="shared" si="77"/>
        <v>2.1000000000000001E-2</v>
      </c>
      <c r="J257" s="131">
        <f t="shared" si="78"/>
        <v>43304</v>
      </c>
      <c r="K257" s="132">
        <f t="shared" si="79"/>
        <v>57</v>
      </c>
      <c r="L257" s="133">
        <f t="shared" si="80"/>
        <v>57</v>
      </c>
      <c r="M257" s="134">
        <f t="shared" si="71"/>
        <v>1.004711879</v>
      </c>
      <c r="N257" s="134">
        <f t="shared" ca="1" si="72"/>
        <v>1.018890574</v>
      </c>
      <c r="O257" s="133">
        <f t="shared" si="85"/>
        <v>0</v>
      </c>
      <c r="P257" s="130">
        <f t="shared" ca="1" si="73"/>
        <v>15.742138000000001</v>
      </c>
      <c r="Q257" s="128">
        <f t="shared" si="81"/>
        <v>0</v>
      </c>
      <c r="R257" s="135" t="str">
        <f t="shared" si="82"/>
        <v>A+J=</v>
      </c>
      <c r="S257" s="131">
        <f t="shared" si="83"/>
        <v>43487</v>
      </c>
      <c r="T257" s="136" t="str">
        <f t="shared" si="74"/>
        <v>-</v>
      </c>
      <c r="U257" s="9"/>
      <c r="V257" s="114">
        <v>42159</v>
      </c>
      <c r="W257" s="115" t="s">
        <v>90</v>
      </c>
      <c r="X257" s="9"/>
      <c r="Y257" s="1"/>
      <c r="Z257" s="9"/>
      <c r="AA257" s="9"/>
      <c r="AB257" s="9"/>
      <c r="AC257" s="9"/>
      <c r="AD257" s="9"/>
      <c r="AE257" s="10"/>
      <c r="AF257" s="9"/>
      <c r="AG257" s="9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x14ac:dyDescent="0.15">
      <c r="A258" s="126">
        <f t="shared" si="75"/>
        <v>43385</v>
      </c>
      <c r="B258" s="127">
        <f t="shared" ca="1" si="84"/>
        <v>849.35421999999994</v>
      </c>
      <c r="C258" s="128">
        <f t="shared" si="76"/>
        <v>833.33299999999997</v>
      </c>
      <c r="D258" s="129">
        <f ca="1">IF(A258&lt;$B$1,VLOOKUP(A258,[1]DI!$A$4:$B$15000,2),0)</f>
        <v>0</v>
      </c>
      <c r="E258" s="130">
        <f t="shared" ca="1" si="69"/>
        <v>1</v>
      </c>
      <c r="F258" s="130">
        <f ca="1">(TRUNC(PRODUCT($E$12:$E257),16))</f>
        <v>1.0429468207668999</v>
      </c>
      <c r="G258" s="130">
        <f t="shared" ca="1" si="86"/>
        <v>1.0281802282639501</v>
      </c>
      <c r="H258" s="130">
        <f t="shared" ca="1" si="70"/>
        <v>1.0143618700000001</v>
      </c>
      <c r="I258" s="129">
        <f t="shared" si="77"/>
        <v>2.1000000000000001E-2</v>
      </c>
      <c r="J258" s="131">
        <f t="shared" si="78"/>
        <v>43304</v>
      </c>
      <c r="K258" s="132">
        <f t="shared" si="79"/>
        <v>57</v>
      </c>
      <c r="L258" s="133">
        <f t="shared" si="80"/>
        <v>58</v>
      </c>
      <c r="M258" s="134">
        <f t="shared" si="71"/>
        <v>1.004794741</v>
      </c>
      <c r="N258" s="134">
        <f t="shared" ca="1" si="72"/>
        <v>1.019225472</v>
      </c>
      <c r="O258" s="133">
        <f t="shared" si="85"/>
        <v>0</v>
      </c>
      <c r="P258" s="130">
        <f t="shared" ca="1" si="73"/>
        <v>16.02122</v>
      </c>
      <c r="Q258" s="128">
        <f t="shared" si="81"/>
        <v>0</v>
      </c>
      <c r="R258" s="135" t="str">
        <f t="shared" si="82"/>
        <v>A+J=</v>
      </c>
      <c r="S258" s="131">
        <f t="shared" si="83"/>
        <v>43487</v>
      </c>
      <c r="T258" s="136" t="str">
        <f t="shared" si="74"/>
        <v>-</v>
      </c>
      <c r="U258" s="9"/>
      <c r="V258" s="114">
        <v>42254</v>
      </c>
      <c r="W258" s="115" t="s">
        <v>92</v>
      </c>
      <c r="X258" s="9"/>
      <c r="Y258" s="1"/>
      <c r="Z258" s="9"/>
      <c r="AA258" s="9"/>
      <c r="AB258" s="9"/>
      <c r="AC258" s="9"/>
      <c r="AD258" s="9"/>
      <c r="AE258" s="10"/>
      <c r="AF258" s="9"/>
      <c r="AG258" s="9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x14ac:dyDescent="0.15">
      <c r="A259" s="126">
        <f t="shared" si="75"/>
        <v>43386</v>
      </c>
      <c r="B259" s="127">
        <f t="shared" ca="1" si="84"/>
        <v>849.35421999999994</v>
      </c>
      <c r="C259" s="128">
        <f t="shared" si="76"/>
        <v>833.33299999999997</v>
      </c>
      <c r="D259" s="129">
        <f ca="1">IF(A259&lt;$B$1,VLOOKUP(A259,[1]DI!$A$4:$B$15000,2),0)</f>
        <v>0</v>
      </c>
      <c r="E259" s="130">
        <f t="shared" ca="1" si="69"/>
        <v>1</v>
      </c>
      <c r="F259" s="130">
        <f ca="1">(TRUNC(PRODUCT($E$12:$E258),16))</f>
        <v>1.0429468207668999</v>
      </c>
      <c r="G259" s="130">
        <f t="shared" ca="1" si="86"/>
        <v>1.0281802282639501</v>
      </c>
      <c r="H259" s="130">
        <f t="shared" ca="1" si="70"/>
        <v>1.0143618700000001</v>
      </c>
      <c r="I259" s="129">
        <f t="shared" si="77"/>
        <v>2.1000000000000001E-2</v>
      </c>
      <c r="J259" s="131">
        <f t="shared" si="78"/>
        <v>43304</v>
      </c>
      <c r="K259" s="132">
        <f t="shared" si="79"/>
        <v>57</v>
      </c>
      <c r="L259" s="133">
        <f t="shared" si="80"/>
        <v>58</v>
      </c>
      <c r="M259" s="134">
        <f t="shared" si="71"/>
        <v>1.004794741</v>
      </c>
      <c r="N259" s="134">
        <f t="shared" ca="1" si="72"/>
        <v>1.019225472</v>
      </c>
      <c r="O259" s="133">
        <f t="shared" si="85"/>
        <v>0</v>
      </c>
      <c r="P259" s="130">
        <f t="shared" ca="1" si="73"/>
        <v>16.02122</v>
      </c>
      <c r="Q259" s="128">
        <f t="shared" si="81"/>
        <v>0</v>
      </c>
      <c r="R259" s="135" t="str">
        <f t="shared" si="82"/>
        <v>A+J=</v>
      </c>
      <c r="S259" s="131">
        <f t="shared" si="83"/>
        <v>43487</v>
      </c>
      <c r="T259" s="136" t="str">
        <f t="shared" si="74"/>
        <v>-</v>
      </c>
      <c r="U259" s="9"/>
      <c r="V259" s="114">
        <v>42289</v>
      </c>
      <c r="W259" s="113" t="s">
        <v>78</v>
      </c>
      <c r="X259" s="9"/>
      <c r="Y259" s="1"/>
      <c r="Z259" s="9"/>
      <c r="AA259" s="9"/>
      <c r="AB259" s="9"/>
      <c r="AC259" s="9"/>
      <c r="AD259" s="9"/>
      <c r="AE259" s="10"/>
      <c r="AF259" s="9"/>
      <c r="AG259" s="9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x14ac:dyDescent="0.15">
      <c r="A260" s="126">
        <f t="shared" si="75"/>
        <v>43387</v>
      </c>
      <c r="B260" s="127">
        <f t="shared" ca="1" si="84"/>
        <v>849.35421999999994</v>
      </c>
      <c r="C260" s="128">
        <f t="shared" si="76"/>
        <v>833.33299999999997</v>
      </c>
      <c r="D260" s="129">
        <f ca="1">IF(A260&lt;$B$1,VLOOKUP(A260,[1]DI!$A$4:$B$15000,2),0)</f>
        <v>0</v>
      </c>
      <c r="E260" s="130">
        <f t="shared" ca="1" si="69"/>
        <v>1</v>
      </c>
      <c r="F260" s="130">
        <f ca="1">(TRUNC(PRODUCT($E$12:$E259),16))</f>
        <v>1.0429468207668999</v>
      </c>
      <c r="G260" s="130">
        <f t="shared" ca="1" si="86"/>
        <v>1.0281802282639501</v>
      </c>
      <c r="H260" s="130">
        <f t="shared" ca="1" si="70"/>
        <v>1.0143618700000001</v>
      </c>
      <c r="I260" s="129">
        <f t="shared" si="77"/>
        <v>2.1000000000000001E-2</v>
      </c>
      <c r="J260" s="131">
        <f t="shared" si="78"/>
        <v>43304</v>
      </c>
      <c r="K260" s="132">
        <f t="shared" si="79"/>
        <v>57</v>
      </c>
      <c r="L260" s="133">
        <f t="shared" si="80"/>
        <v>58</v>
      </c>
      <c r="M260" s="134">
        <f t="shared" si="71"/>
        <v>1.004794741</v>
      </c>
      <c r="N260" s="134">
        <f t="shared" ca="1" si="72"/>
        <v>1.019225472</v>
      </c>
      <c r="O260" s="133">
        <f t="shared" si="85"/>
        <v>0</v>
      </c>
      <c r="P260" s="130">
        <f t="shared" ca="1" si="73"/>
        <v>16.02122</v>
      </c>
      <c r="Q260" s="128">
        <f t="shared" si="81"/>
        <v>0</v>
      </c>
      <c r="R260" s="135" t="str">
        <f t="shared" si="82"/>
        <v>A+J=</v>
      </c>
      <c r="S260" s="131">
        <f t="shared" si="83"/>
        <v>43487</v>
      </c>
      <c r="T260" s="136" t="str">
        <f t="shared" si="74"/>
        <v>-</v>
      </c>
      <c r="U260" s="9"/>
      <c r="V260" s="114">
        <v>42310</v>
      </c>
      <c r="W260" s="115" t="s">
        <v>84</v>
      </c>
      <c r="X260" s="9"/>
      <c r="Y260" s="1"/>
      <c r="Z260" s="9"/>
      <c r="AA260" s="9"/>
      <c r="AB260" s="9"/>
      <c r="AC260" s="9"/>
      <c r="AD260" s="9"/>
      <c r="AE260" s="10"/>
      <c r="AF260" s="9"/>
      <c r="AG260" s="9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x14ac:dyDescent="0.15">
      <c r="A261" s="126">
        <f t="shared" si="75"/>
        <v>43388</v>
      </c>
      <c r="B261" s="127">
        <f t="shared" ca="1" si="84"/>
        <v>849.35421999999994</v>
      </c>
      <c r="C261" s="128">
        <f t="shared" si="76"/>
        <v>833.33299999999997</v>
      </c>
      <c r="D261" s="129">
        <f ca="1">IF(A261&lt;$B$1,VLOOKUP(A261,[1]DI!$A$4:$B$15000,2),0)</f>
        <v>6.4000000000000001E-2</v>
      </c>
      <c r="E261" s="130">
        <f t="shared" ca="1" si="69"/>
        <v>1.0002462000000001</v>
      </c>
      <c r="F261" s="130">
        <f ca="1">(TRUNC(PRODUCT($E$12:$E260),16))</f>
        <v>1.0429468207668999</v>
      </c>
      <c r="G261" s="130">
        <f t="shared" ca="1" si="86"/>
        <v>1.0281802282639501</v>
      </c>
      <c r="H261" s="130">
        <f t="shared" ca="1" si="70"/>
        <v>1.0143618700000001</v>
      </c>
      <c r="I261" s="129">
        <f t="shared" si="77"/>
        <v>2.1000000000000001E-2</v>
      </c>
      <c r="J261" s="131">
        <f t="shared" si="78"/>
        <v>43304</v>
      </c>
      <c r="K261" s="132">
        <f t="shared" si="79"/>
        <v>58</v>
      </c>
      <c r="L261" s="133">
        <f t="shared" si="80"/>
        <v>58</v>
      </c>
      <c r="M261" s="134">
        <f t="shared" si="71"/>
        <v>1.004794741</v>
      </c>
      <c r="N261" s="134">
        <f t="shared" ca="1" si="72"/>
        <v>1.019225472</v>
      </c>
      <c r="O261" s="133">
        <f t="shared" si="85"/>
        <v>0</v>
      </c>
      <c r="P261" s="130">
        <f t="shared" ca="1" si="73"/>
        <v>16.02122</v>
      </c>
      <c r="Q261" s="128">
        <f t="shared" si="81"/>
        <v>0</v>
      </c>
      <c r="R261" s="135" t="str">
        <f t="shared" si="82"/>
        <v>A+J=</v>
      </c>
      <c r="S261" s="131">
        <f t="shared" si="83"/>
        <v>43487</v>
      </c>
      <c r="T261" s="136" t="str">
        <f t="shared" si="74"/>
        <v>-</v>
      </c>
      <c r="U261" s="9"/>
      <c r="V261" s="114">
        <v>42363</v>
      </c>
      <c r="W261" s="115" t="s">
        <v>86</v>
      </c>
      <c r="X261" s="9"/>
      <c r="Y261" s="1"/>
      <c r="Z261" s="9"/>
      <c r="AA261" s="9"/>
      <c r="AB261" s="9"/>
      <c r="AC261" s="9"/>
      <c r="AD261" s="9"/>
      <c r="AE261" s="10"/>
      <c r="AF261" s="9"/>
      <c r="AG261" s="9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x14ac:dyDescent="0.15">
      <c r="A262" s="126">
        <f t="shared" si="75"/>
        <v>43389</v>
      </c>
      <c r="B262" s="127">
        <f t="shared" ca="1" si="84"/>
        <v>849.63340099999994</v>
      </c>
      <c r="C262" s="128">
        <f t="shared" si="76"/>
        <v>833.33299999999997</v>
      </c>
      <c r="D262" s="129">
        <f ca="1">IF(A262&lt;$B$1,VLOOKUP(A262,[1]DI!$A$4:$B$15000,2),0)</f>
        <v>6.4000000000000001E-2</v>
      </c>
      <c r="E262" s="130">
        <f t="shared" ca="1" si="69"/>
        <v>1.0002462000000001</v>
      </c>
      <c r="F262" s="130">
        <f ca="1">(TRUNC(PRODUCT($E$12:$E261),16))</f>
        <v>1.04320359427418</v>
      </c>
      <c r="G262" s="130">
        <f t="shared" ca="1" si="86"/>
        <v>1.0281802282639501</v>
      </c>
      <c r="H262" s="130">
        <f t="shared" ca="1" si="70"/>
        <v>1.01461161</v>
      </c>
      <c r="I262" s="129">
        <f t="shared" si="77"/>
        <v>2.1000000000000001E-2</v>
      </c>
      <c r="J262" s="131">
        <f t="shared" si="78"/>
        <v>43304</v>
      </c>
      <c r="K262" s="132">
        <f t="shared" si="79"/>
        <v>59</v>
      </c>
      <c r="L262" s="133">
        <f t="shared" si="80"/>
        <v>59</v>
      </c>
      <c r="M262" s="134">
        <f t="shared" si="71"/>
        <v>1.0048776100000001</v>
      </c>
      <c r="N262" s="134">
        <f t="shared" ca="1" si="72"/>
        <v>1.0195604899999999</v>
      </c>
      <c r="O262" s="133">
        <f t="shared" si="85"/>
        <v>0</v>
      </c>
      <c r="P262" s="130">
        <f t="shared" ca="1" si="73"/>
        <v>16.300401000000001</v>
      </c>
      <c r="Q262" s="128">
        <f t="shared" si="81"/>
        <v>0</v>
      </c>
      <c r="R262" s="135" t="str">
        <f t="shared" si="82"/>
        <v>A+J=</v>
      </c>
      <c r="S262" s="131">
        <f t="shared" si="83"/>
        <v>43487</v>
      </c>
      <c r="T262" s="136" t="str">
        <f t="shared" si="74"/>
        <v>-</v>
      </c>
      <c r="U262" s="9"/>
      <c r="V262" s="114">
        <v>42370</v>
      </c>
      <c r="W262" s="115" t="s">
        <v>88</v>
      </c>
      <c r="X262" s="9"/>
      <c r="Y262" s="1"/>
      <c r="Z262" s="9"/>
      <c r="AA262" s="9"/>
      <c r="AB262" s="9"/>
      <c r="AC262" s="9"/>
      <c r="AD262" s="9"/>
      <c r="AE262" s="10"/>
      <c r="AF262" s="9"/>
      <c r="AG262" s="9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x14ac:dyDescent="0.15">
      <c r="A263" s="126">
        <f t="shared" si="75"/>
        <v>43390</v>
      </c>
      <c r="B263" s="127">
        <f t="shared" ca="1" si="84"/>
        <v>849.91266499999995</v>
      </c>
      <c r="C263" s="128">
        <f t="shared" si="76"/>
        <v>833.33299999999997</v>
      </c>
      <c r="D263" s="129">
        <f ca="1">IF(A263&lt;$B$1,VLOOKUP(A263,[1]DI!$A$4:$B$15000,2),0)</f>
        <v>6.4000000000000001E-2</v>
      </c>
      <c r="E263" s="130">
        <f t="shared" ca="1" si="69"/>
        <v>1.0002462000000001</v>
      </c>
      <c r="F263" s="130">
        <f ca="1">(TRUNC(PRODUCT($E$12:$E262),16))</f>
        <v>1.04346043099909</v>
      </c>
      <c r="G263" s="130">
        <f t="shared" ca="1" si="86"/>
        <v>1.0281802282639501</v>
      </c>
      <c r="H263" s="130">
        <f t="shared" ca="1" si="70"/>
        <v>1.0148614</v>
      </c>
      <c r="I263" s="129">
        <f t="shared" si="77"/>
        <v>2.1000000000000001E-2</v>
      </c>
      <c r="J263" s="131">
        <f t="shared" si="78"/>
        <v>43304</v>
      </c>
      <c r="K263" s="132">
        <f t="shared" si="79"/>
        <v>60</v>
      </c>
      <c r="L263" s="133">
        <f t="shared" si="80"/>
        <v>60</v>
      </c>
      <c r="M263" s="134">
        <f t="shared" si="71"/>
        <v>1.0049604860000001</v>
      </c>
      <c r="N263" s="134">
        <f t="shared" ca="1" si="72"/>
        <v>1.019895606</v>
      </c>
      <c r="O263" s="133">
        <f t="shared" si="85"/>
        <v>0</v>
      </c>
      <c r="P263" s="130">
        <f t="shared" ca="1" si="73"/>
        <v>16.579664999999999</v>
      </c>
      <c r="Q263" s="128">
        <f t="shared" si="81"/>
        <v>0</v>
      </c>
      <c r="R263" s="135" t="str">
        <f t="shared" si="82"/>
        <v>A+J=</v>
      </c>
      <c r="S263" s="131">
        <f t="shared" si="83"/>
        <v>43487</v>
      </c>
      <c r="T263" s="136" t="str">
        <f t="shared" si="74"/>
        <v>-</v>
      </c>
      <c r="U263" s="9"/>
      <c r="V263" s="114">
        <v>42408</v>
      </c>
      <c r="W263" s="115" t="s">
        <v>72</v>
      </c>
      <c r="X263" s="9"/>
      <c r="Y263" s="1"/>
      <c r="Z263" s="9"/>
      <c r="AA263" s="9"/>
      <c r="AB263" s="9"/>
      <c r="AC263" s="9"/>
      <c r="AD263" s="9"/>
      <c r="AE263" s="10"/>
      <c r="AF263" s="9"/>
      <c r="AG263" s="9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x14ac:dyDescent="0.15">
      <c r="A264" s="126">
        <f t="shared" si="75"/>
        <v>43391</v>
      </c>
      <c r="B264" s="127">
        <f t="shared" ca="1" si="84"/>
        <v>850.19202699999994</v>
      </c>
      <c r="C264" s="128">
        <f t="shared" si="76"/>
        <v>833.33299999999997</v>
      </c>
      <c r="D264" s="129">
        <f ca="1">IF(A264&lt;$B$1,VLOOKUP(A264,[1]DI!$A$4:$B$15000,2),0)</f>
        <v>6.4000000000000001E-2</v>
      </c>
      <c r="E264" s="130">
        <f t="shared" ca="1" si="69"/>
        <v>1.0002462000000001</v>
      </c>
      <c r="F264" s="130">
        <f ca="1">(TRUNC(PRODUCT($E$12:$E263),16))</f>
        <v>1.0437173309572001</v>
      </c>
      <c r="G264" s="130">
        <f t="shared" ca="1" si="86"/>
        <v>1.0281802282639501</v>
      </c>
      <c r="H264" s="130">
        <f t="shared" ca="1" si="70"/>
        <v>1.0151112600000001</v>
      </c>
      <c r="I264" s="129">
        <f t="shared" si="77"/>
        <v>2.1000000000000001E-2</v>
      </c>
      <c r="J264" s="131">
        <f t="shared" si="78"/>
        <v>43304</v>
      </c>
      <c r="K264" s="132">
        <f t="shared" si="79"/>
        <v>61</v>
      </c>
      <c r="L264" s="133">
        <f t="shared" si="80"/>
        <v>61</v>
      </c>
      <c r="M264" s="134">
        <f t="shared" si="71"/>
        <v>1.005043369</v>
      </c>
      <c r="N264" s="134">
        <f t="shared" ca="1" si="72"/>
        <v>1.0202308410000001</v>
      </c>
      <c r="O264" s="133">
        <f t="shared" si="85"/>
        <v>0</v>
      </c>
      <c r="P264" s="130">
        <f t="shared" ca="1" si="73"/>
        <v>16.859027000000001</v>
      </c>
      <c r="Q264" s="128">
        <f t="shared" si="81"/>
        <v>0</v>
      </c>
      <c r="R264" s="135" t="str">
        <f t="shared" si="82"/>
        <v>A+J=</v>
      </c>
      <c r="S264" s="131">
        <f t="shared" si="83"/>
        <v>43487</v>
      </c>
      <c r="T264" s="136" t="str">
        <f t="shared" si="74"/>
        <v>-</v>
      </c>
      <c r="U264" s="9"/>
      <c r="V264" s="114">
        <v>42409</v>
      </c>
      <c r="W264" s="115" t="s">
        <v>72</v>
      </c>
      <c r="X264" s="9"/>
      <c r="Y264" s="1"/>
      <c r="Z264" s="9"/>
      <c r="AA264" s="9"/>
      <c r="AB264" s="9"/>
      <c r="AC264" s="9"/>
      <c r="AD264" s="9"/>
      <c r="AE264" s="10"/>
      <c r="AF264" s="9"/>
      <c r="AG264" s="9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x14ac:dyDescent="0.15">
      <c r="A265" s="126">
        <f t="shared" si="75"/>
        <v>43392</v>
      </c>
      <c r="B265" s="127">
        <f t="shared" ca="1" si="84"/>
        <v>850.47147899999993</v>
      </c>
      <c r="C265" s="128">
        <f t="shared" si="76"/>
        <v>833.33299999999997</v>
      </c>
      <c r="D265" s="129">
        <f ca="1">IF(A265&lt;$B$1,VLOOKUP(A265,[1]DI!$A$4:$B$15000,2),0)</f>
        <v>6.4000000000000001E-2</v>
      </c>
      <c r="E265" s="130">
        <f t="shared" ca="1" si="69"/>
        <v>1.0002462000000001</v>
      </c>
      <c r="F265" s="130">
        <f ca="1">(TRUNC(PRODUCT($E$12:$E264),16))</f>
        <v>1.0439742941640799</v>
      </c>
      <c r="G265" s="130">
        <f t="shared" ca="1" si="86"/>
        <v>1.0281802282639501</v>
      </c>
      <c r="H265" s="130">
        <f t="shared" ca="1" si="70"/>
        <v>1.01536118</v>
      </c>
      <c r="I265" s="129">
        <f t="shared" si="77"/>
        <v>2.1000000000000001E-2</v>
      </c>
      <c r="J265" s="131">
        <f t="shared" si="78"/>
        <v>43304</v>
      </c>
      <c r="K265" s="132">
        <f t="shared" si="79"/>
        <v>62</v>
      </c>
      <c r="L265" s="133">
        <f t="shared" si="80"/>
        <v>62</v>
      </c>
      <c r="M265" s="134">
        <f t="shared" si="71"/>
        <v>1.0051262590000001</v>
      </c>
      <c r="N265" s="134">
        <f t="shared" ca="1" si="72"/>
        <v>1.020566184</v>
      </c>
      <c r="O265" s="133">
        <f t="shared" si="85"/>
        <v>0</v>
      </c>
      <c r="P265" s="130">
        <f t="shared" ca="1" si="73"/>
        <v>17.138479</v>
      </c>
      <c r="Q265" s="128">
        <f t="shared" si="81"/>
        <v>0</v>
      </c>
      <c r="R265" s="135" t="str">
        <f t="shared" si="82"/>
        <v>A+J=</v>
      </c>
      <c r="S265" s="131">
        <f t="shared" si="83"/>
        <v>43487</v>
      </c>
      <c r="T265" s="136" t="str">
        <f t="shared" si="74"/>
        <v>-</v>
      </c>
      <c r="U265" s="9"/>
      <c r="V265" s="114">
        <v>42454</v>
      </c>
      <c r="W265" s="115" t="s">
        <v>89</v>
      </c>
      <c r="X265" s="9"/>
      <c r="Y265" s="1"/>
      <c r="Z265" s="9"/>
      <c r="AA265" s="9"/>
      <c r="AB265" s="9"/>
      <c r="AC265" s="9"/>
      <c r="AD265" s="9"/>
      <c r="AE265" s="10"/>
      <c r="AF265" s="9"/>
      <c r="AG265" s="9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x14ac:dyDescent="0.15">
      <c r="A266" s="126">
        <f t="shared" si="75"/>
        <v>43393</v>
      </c>
      <c r="B266" s="127">
        <f t="shared" ca="1" si="84"/>
        <v>850.75103200000001</v>
      </c>
      <c r="C266" s="128">
        <f t="shared" si="76"/>
        <v>833.33299999999997</v>
      </c>
      <c r="D266" s="129">
        <f ca="1">IF(A266&lt;$B$1,VLOOKUP(A266,[1]DI!$A$4:$B$15000,2),0)</f>
        <v>0</v>
      </c>
      <c r="E266" s="130">
        <f t="shared" ca="1" si="69"/>
        <v>1</v>
      </c>
      <c r="F266" s="130">
        <f ca="1">(TRUNC(PRODUCT($E$12:$E265),16))</f>
        <v>1.0442313206353</v>
      </c>
      <c r="G266" s="130">
        <f t="shared" ca="1" si="86"/>
        <v>1.0281802282639501</v>
      </c>
      <c r="H266" s="130">
        <f t="shared" ca="1" si="70"/>
        <v>1.0156111699999999</v>
      </c>
      <c r="I266" s="129">
        <f t="shared" si="77"/>
        <v>2.1000000000000001E-2</v>
      </c>
      <c r="J266" s="131">
        <f t="shared" si="78"/>
        <v>43304</v>
      </c>
      <c r="K266" s="132">
        <f t="shared" si="79"/>
        <v>62</v>
      </c>
      <c r="L266" s="133">
        <f t="shared" si="80"/>
        <v>63</v>
      </c>
      <c r="M266" s="134">
        <f t="shared" si="71"/>
        <v>1.005209156</v>
      </c>
      <c r="N266" s="134">
        <f t="shared" ca="1" si="72"/>
        <v>1.0209016470000001</v>
      </c>
      <c r="O266" s="133">
        <f t="shared" si="85"/>
        <v>0</v>
      </c>
      <c r="P266" s="130">
        <f t="shared" ca="1" si="73"/>
        <v>17.418032</v>
      </c>
      <c r="Q266" s="128">
        <f t="shared" si="81"/>
        <v>0</v>
      </c>
      <c r="R266" s="135" t="str">
        <f t="shared" si="82"/>
        <v>A+J=</v>
      </c>
      <c r="S266" s="131">
        <f t="shared" si="83"/>
        <v>43487</v>
      </c>
      <c r="T266" s="136" t="str">
        <f t="shared" si="74"/>
        <v>-</v>
      </c>
      <c r="U266" s="9"/>
      <c r="V266" s="114">
        <v>42481</v>
      </c>
      <c r="W266" s="115" t="s">
        <v>74</v>
      </c>
      <c r="X266" s="9"/>
      <c r="Y266" s="1"/>
      <c r="Z266" s="9"/>
      <c r="AA266" s="9"/>
      <c r="AB266" s="9"/>
      <c r="AC266" s="9"/>
      <c r="AD266" s="9"/>
      <c r="AE266" s="10"/>
      <c r="AF266" s="9"/>
      <c r="AG266" s="9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x14ac:dyDescent="0.15">
      <c r="A267" s="126">
        <f t="shared" si="75"/>
        <v>43394</v>
      </c>
      <c r="B267" s="127">
        <f t="shared" ca="1" si="84"/>
        <v>850.75103200000001</v>
      </c>
      <c r="C267" s="128">
        <f t="shared" si="76"/>
        <v>833.33299999999997</v>
      </c>
      <c r="D267" s="129">
        <f ca="1">IF(A267&lt;$B$1,VLOOKUP(A267,[1]DI!$A$4:$B$15000,2),0)</f>
        <v>0</v>
      </c>
      <c r="E267" s="130">
        <f t="shared" ca="1" si="69"/>
        <v>1</v>
      </c>
      <c r="F267" s="130">
        <f ca="1">(TRUNC(PRODUCT($E$12:$E266),16))</f>
        <v>1.0442313206353</v>
      </c>
      <c r="G267" s="130">
        <f t="shared" ca="1" si="86"/>
        <v>1.0281802282639501</v>
      </c>
      <c r="H267" s="130">
        <f t="shared" ca="1" si="70"/>
        <v>1.0156111699999999</v>
      </c>
      <c r="I267" s="129">
        <f t="shared" si="77"/>
        <v>2.1000000000000001E-2</v>
      </c>
      <c r="J267" s="131">
        <f t="shared" si="78"/>
        <v>43304</v>
      </c>
      <c r="K267" s="132">
        <f t="shared" si="79"/>
        <v>62</v>
      </c>
      <c r="L267" s="133">
        <f t="shared" si="80"/>
        <v>63</v>
      </c>
      <c r="M267" s="134">
        <f t="shared" si="71"/>
        <v>1.005209156</v>
      </c>
      <c r="N267" s="134">
        <f t="shared" ca="1" si="72"/>
        <v>1.0209016470000001</v>
      </c>
      <c r="O267" s="133">
        <f t="shared" si="85"/>
        <v>0</v>
      </c>
      <c r="P267" s="130">
        <f t="shared" ca="1" si="73"/>
        <v>17.418032</v>
      </c>
      <c r="Q267" s="128">
        <f t="shared" si="81"/>
        <v>0</v>
      </c>
      <c r="R267" s="135" t="str">
        <f t="shared" si="82"/>
        <v>A+J=</v>
      </c>
      <c r="S267" s="131">
        <f t="shared" si="83"/>
        <v>43487</v>
      </c>
      <c r="T267" s="136" t="str">
        <f t="shared" si="74"/>
        <v>-</v>
      </c>
      <c r="U267" s="9"/>
      <c r="V267" s="114">
        <v>42516</v>
      </c>
      <c r="W267" s="115" t="s">
        <v>90</v>
      </c>
      <c r="X267" s="9"/>
      <c r="Y267" s="1"/>
      <c r="Z267" s="9"/>
      <c r="AA267" s="9"/>
      <c r="AB267" s="9"/>
      <c r="AC267" s="9"/>
      <c r="AD267" s="9"/>
      <c r="AE267" s="10"/>
      <c r="AF267" s="9"/>
      <c r="AG267" s="9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x14ac:dyDescent="0.15">
      <c r="A268" s="126">
        <f t="shared" si="75"/>
        <v>43395</v>
      </c>
      <c r="B268" s="127">
        <f t="shared" ca="1" si="84"/>
        <v>850.75103200000001</v>
      </c>
      <c r="C268" s="128">
        <f t="shared" si="76"/>
        <v>833.33299999999997</v>
      </c>
      <c r="D268" s="129">
        <f ca="1">IF(A268&lt;$B$1,VLOOKUP(A268,[1]DI!$A$4:$B$15000,2),0)</f>
        <v>6.4000000000000001E-2</v>
      </c>
      <c r="E268" s="130">
        <f t="shared" ref="E268:E331" ca="1" si="87">IF(A268&lt;A$10,1,ROUND(((1+D268)^(1/252)),8))</f>
        <v>1.0002462000000001</v>
      </c>
      <c r="F268" s="130">
        <f ca="1">(TRUNC(PRODUCT($E$12:$E267),16))</f>
        <v>1.0442313206353</v>
      </c>
      <c r="G268" s="130">
        <f t="shared" ca="1" si="86"/>
        <v>1.0281802282639501</v>
      </c>
      <c r="H268" s="130">
        <f t="shared" ref="H268:H331" ca="1" si="88">ROUND(F268/G268,8)</f>
        <v>1.0156111699999999</v>
      </c>
      <c r="I268" s="129">
        <f t="shared" si="77"/>
        <v>2.1000000000000001E-2</v>
      </c>
      <c r="J268" s="131">
        <f t="shared" si="78"/>
        <v>43304</v>
      </c>
      <c r="K268" s="132">
        <f t="shared" si="79"/>
        <v>63</v>
      </c>
      <c r="L268" s="133">
        <f t="shared" si="80"/>
        <v>63</v>
      </c>
      <c r="M268" s="134">
        <f t="shared" ref="M268:M331" si="89">ROUND((I268+1)^(L268/252),9)</f>
        <v>1.005209156</v>
      </c>
      <c r="N268" s="134">
        <f t="shared" ref="N268:N331" ca="1" si="90">ROUND(H268*M268,9)</f>
        <v>1.0209016470000001</v>
      </c>
      <c r="O268" s="133">
        <f t="shared" si="85"/>
        <v>0</v>
      </c>
      <c r="P268" s="130">
        <f t="shared" ref="P268:P331" ca="1" si="91">TRUNC(((N268-1)*C268),6)</f>
        <v>17.418032</v>
      </c>
      <c r="Q268" s="128">
        <f t="shared" si="81"/>
        <v>0</v>
      </c>
      <c r="R268" s="135" t="str">
        <f t="shared" si="82"/>
        <v>A+J=</v>
      </c>
      <c r="S268" s="131">
        <f t="shared" si="83"/>
        <v>43487</v>
      </c>
      <c r="T268" s="136" t="str">
        <f t="shared" ref="T268:T331" si="92">IF(O268&gt;0,(P268+Q268)*T$9,"-")</f>
        <v>-</v>
      </c>
      <c r="U268" s="9"/>
      <c r="V268" s="114">
        <v>42620</v>
      </c>
      <c r="W268" s="115" t="s">
        <v>92</v>
      </c>
      <c r="X268" s="9"/>
      <c r="Y268" s="1"/>
      <c r="Z268" s="9"/>
      <c r="AA268" s="9"/>
      <c r="AB268" s="9"/>
      <c r="AC268" s="9"/>
      <c r="AD268" s="9"/>
      <c r="AE268" s="10"/>
      <c r="AF268" s="9"/>
      <c r="AG268" s="9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x14ac:dyDescent="0.15">
      <c r="A269" s="126">
        <f t="shared" ref="A269:A332" si="93">(A268+1)</f>
        <v>43396</v>
      </c>
      <c r="B269" s="127">
        <f t="shared" ca="1" si="84"/>
        <v>851.030665</v>
      </c>
      <c r="C269" s="128">
        <f t="shared" ref="C269:C332" si="94">(C268-Q268)</f>
        <v>833.33299999999997</v>
      </c>
      <c r="D269" s="129">
        <f ca="1">IF(A269&lt;$B$1,VLOOKUP(A269,[1]DI!$A$4:$B$15000,2),0)</f>
        <v>6.4000000000000001E-2</v>
      </c>
      <c r="E269" s="130">
        <f t="shared" ca="1" si="87"/>
        <v>1.0002462000000001</v>
      </c>
      <c r="F269" s="130">
        <f ca="1">(TRUNC(PRODUCT($E$12:$E268),16))</f>
        <v>1.04448841038645</v>
      </c>
      <c r="G269" s="130">
        <f t="shared" ca="1" si="86"/>
        <v>1.0281802282639501</v>
      </c>
      <c r="H269" s="130">
        <f t="shared" ca="1" si="88"/>
        <v>1.01586121</v>
      </c>
      <c r="I269" s="129">
        <f t="shared" ref="I269:I332" si="95">I268</f>
        <v>2.1000000000000001E-2</v>
      </c>
      <c r="J269" s="131">
        <f t="shared" ref="J269:J332" si="96">IF(O268&gt;0,VLOOKUP(O268,V$12:AF$48,2),J268)</f>
        <v>43304</v>
      </c>
      <c r="K269" s="132">
        <f t="shared" ref="K269:K332" si="97">IF(A269&gt;J269,IF(NETWORKDAYS(J269,A269,$V$52:$V$436)-1=0,1,NETWORKDAYS(J269,A269,$V$52:$V$436)-1),0)</f>
        <v>64</v>
      </c>
      <c r="L269" s="133">
        <f t="shared" ref="L269:L332" si="98">IF(AND(K269=1,K268=1),1,IF(K269&gt;0,IF(K269=K268,K269+1,K269),0))</f>
        <v>64</v>
      </c>
      <c r="M269" s="134">
        <f t="shared" si="89"/>
        <v>1.0052920590000001</v>
      </c>
      <c r="N269" s="134">
        <f t="shared" ca="1" si="90"/>
        <v>1.021237207</v>
      </c>
      <c r="O269" s="133">
        <f t="shared" si="85"/>
        <v>0</v>
      </c>
      <c r="P269" s="130">
        <f t="shared" ca="1" si="91"/>
        <v>17.697665000000001</v>
      </c>
      <c r="Q269" s="128">
        <f t="shared" ref="Q269:Q332" si="99">IF(O269&gt;0,VLOOKUP(O269,$V$12:$AA$48,6),0)</f>
        <v>0</v>
      </c>
      <c r="R269" s="135" t="str">
        <f t="shared" ref="R269:R332" si="100">IF(O268&gt;0,VLOOKUP(O268,V$12:AF$48,10),R268)</f>
        <v>A+J=</v>
      </c>
      <c r="S269" s="131">
        <f t="shared" ref="S269:S332" si="101">IF(O268&gt;0,VLOOKUP(O268,V$12:AF$48,11),S268)</f>
        <v>43487</v>
      </c>
      <c r="T269" s="136" t="str">
        <f t="shared" si="92"/>
        <v>-</v>
      </c>
      <c r="U269" s="9"/>
      <c r="V269" s="114">
        <v>42655</v>
      </c>
      <c r="W269" s="113" t="s">
        <v>78</v>
      </c>
      <c r="X269" s="9"/>
      <c r="Y269" s="1"/>
      <c r="Z269" s="9"/>
      <c r="AA269" s="9"/>
      <c r="AB269" s="9"/>
      <c r="AC269" s="9"/>
      <c r="AD269" s="9"/>
      <c r="AE269" s="10"/>
      <c r="AF269" s="9"/>
      <c r="AG269" s="9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x14ac:dyDescent="0.15">
      <c r="A270" s="126">
        <f t="shared" si="93"/>
        <v>43397</v>
      </c>
      <c r="B270" s="127">
        <f t="shared" ref="B270:B333" ca="1" si="102">IF(A270&lt;=TODAY(),C270+P270,IF(AND(A270&gt;TODAY(),A270&lt;=$B$1),IF(VLOOKUP(TODAY(),$A$10:$D$10000,4,FALSE)=0,"n.d",C270+P270),"n.d"))</f>
        <v>851.31038999999998</v>
      </c>
      <c r="C270" s="128">
        <f t="shared" si="94"/>
        <v>833.33299999999997</v>
      </c>
      <c r="D270" s="129">
        <f ca="1">IF(A270&lt;$B$1,VLOOKUP(A270,[1]DI!$A$4:$B$15000,2),0)</f>
        <v>6.4000000000000001E-2</v>
      </c>
      <c r="E270" s="130">
        <f t="shared" ca="1" si="87"/>
        <v>1.0002462000000001</v>
      </c>
      <c r="F270" s="130">
        <f ca="1">(TRUNC(PRODUCT($E$12:$E269),16))</f>
        <v>1.04474556343308</v>
      </c>
      <c r="G270" s="130">
        <f t="shared" ca="1" si="86"/>
        <v>1.0281802282639501</v>
      </c>
      <c r="H270" s="130">
        <f t="shared" ca="1" si="88"/>
        <v>1.0161113100000001</v>
      </c>
      <c r="I270" s="129">
        <f t="shared" si="95"/>
        <v>2.1000000000000001E-2</v>
      </c>
      <c r="J270" s="131">
        <f t="shared" si="96"/>
        <v>43304</v>
      </c>
      <c r="K270" s="132">
        <f t="shared" si="97"/>
        <v>65</v>
      </c>
      <c r="L270" s="133">
        <f t="shared" si="98"/>
        <v>65</v>
      </c>
      <c r="M270" s="134">
        <f t="shared" si="89"/>
        <v>1.005374969</v>
      </c>
      <c r="N270" s="134">
        <f t="shared" ca="1" si="90"/>
        <v>1.0215728770000001</v>
      </c>
      <c r="O270" s="133">
        <f t="shared" ref="O270:O333" si="103">IF(VLOOKUP(A270,W$12:AD$48,8)=VLOOKUP(A269,W$12:AD$48,8),0,VLOOKUP(A270,W$12:AD$48,8))</f>
        <v>0</v>
      </c>
      <c r="P270" s="130">
        <f t="shared" ca="1" si="91"/>
        <v>17.97739</v>
      </c>
      <c r="Q270" s="128">
        <f t="shared" si="99"/>
        <v>0</v>
      </c>
      <c r="R270" s="135" t="str">
        <f t="shared" si="100"/>
        <v>A+J=</v>
      </c>
      <c r="S270" s="131">
        <f t="shared" si="101"/>
        <v>43487</v>
      </c>
      <c r="T270" s="136" t="str">
        <f t="shared" si="92"/>
        <v>-</v>
      </c>
      <c r="U270" s="9"/>
      <c r="V270" s="114">
        <v>42676</v>
      </c>
      <c r="W270" s="115" t="s">
        <v>84</v>
      </c>
      <c r="X270" s="9"/>
      <c r="Y270" s="1"/>
      <c r="Z270" s="9"/>
      <c r="AA270" s="9"/>
      <c r="AB270" s="9"/>
      <c r="AC270" s="9"/>
      <c r="AD270" s="9"/>
      <c r="AE270" s="10"/>
      <c r="AF270" s="9"/>
      <c r="AG270" s="9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x14ac:dyDescent="0.15">
      <c r="A271" s="126">
        <f t="shared" si="93"/>
        <v>43398</v>
      </c>
      <c r="B271" s="127">
        <f t="shared" ca="1" si="102"/>
        <v>851.59021299999995</v>
      </c>
      <c r="C271" s="128">
        <f t="shared" si="94"/>
        <v>833.33299999999997</v>
      </c>
      <c r="D271" s="129">
        <f ca="1">IF(A271&lt;$B$1,VLOOKUP(A271,[1]DI!$A$4:$B$15000,2),0)</f>
        <v>6.4000000000000001E-2</v>
      </c>
      <c r="E271" s="130">
        <f t="shared" ca="1" si="87"/>
        <v>1.0002462000000001</v>
      </c>
      <c r="F271" s="130">
        <f ca="1">(TRUNC(PRODUCT($E$12:$E270),16))</f>
        <v>1.0450027797907999</v>
      </c>
      <c r="G271" s="130">
        <f t="shared" ca="1" si="86"/>
        <v>1.0281802282639501</v>
      </c>
      <c r="H271" s="130">
        <f t="shared" ca="1" si="88"/>
        <v>1.01636148</v>
      </c>
      <c r="I271" s="129">
        <f t="shared" si="95"/>
        <v>2.1000000000000001E-2</v>
      </c>
      <c r="J271" s="131">
        <f t="shared" si="96"/>
        <v>43304</v>
      </c>
      <c r="K271" s="132">
        <f t="shared" si="97"/>
        <v>66</v>
      </c>
      <c r="L271" s="133">
        <f t="shared" si="98"/>
        <v>66</v>
      </c>
      <c r="M271" s="134">
        <f t="shared" si="89"/>
        <v>1.0054578860000001</v>
      </c>
      <c r="N271" s="134">
        <f t="shared" ca="1" si="90"/>
        <v>1.021908665</v>
      </c>
      <c r="O271" s="133">
        <f t="shared" si="103"/>
        <v>0</v>
      </c>
      <c r="P271" s="130">
        <f t="shared" ca="1" si="91"/>
        <v>18.257213</v>
      </c>
      <c r="Q271" s="128">
        <f t="shared" si="99"/>
        <v>0</v>
      </c>
      <c r="R271" s="135" t="str">
        <f t="shared" si="100"/>
        <v>A+J=</v>
      </c>
      <c r="S271" s="131">
        <f t="shared" si="101"/>
        <v>43487</v>
      </c>
      <c r="T271" s="136" t="str">
        <f t="shared" si="92"/>
        <v>-</v>
      </c>
      <c r="U271" s="9"/>
      <c r="V271" s="114">
        <v>42689</v>
      </c>
      <c r="W271" s="115" t="s">
        <v>93</v>
      </c>
      <c r="X271" s="9"/>
      <c r="Y271" s="1"/>
      <c r="Z271" s="9"/>
      <c r="AA271" s="9"/>
      <c r="AB271" s="9"/>
      <c r="AC271" s="9"/>
      <c r="AD271" s="9"/>
      <c r="AE271" s="10"/>
      <c r="AF271" s="9"/>
      <c r="AG271" s="9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x14ac:dyDescent="0.15">
      <c r="A272" s="126">
        <f t="shared" si="93"/>
        <v>43399</v>
      </c>
      <c r="B272" s="127">
        <f t="shared" ca="1" si="102"/>
        <v>851.87012700000002</v>
      </c>
      <c r="C272" s="128">
        <f t="shared" si="94"/>
        <v>833.33299999999997</v>
      </c>
      <c r="D272" s="129">
        <f ca="1">IF(A272&lt;$B$1,VLOOKUP(A272,[1]DI!$A$4:$B$15000,2),0)</f>
        <v>6.4000000000000001E-2</v>
      </c>
      <c r="E272" s="130">
        <f t="shared" ca="1" si="87"/>
        <v>1.0002462000000001</v>
      </c>
      <c r="F272" s="130">
        <f ca="1">(TRUNC(PRODUCT($E$12:$E271),16))</f>
        <v>1.04526005947518</v>
      </c>
      <c r="G272" s="130">
        <f t="shared" ca="1" si="86"/>
        <v>1.0281802282639501</v>
      </c>
      <c r="H272" s="130">
        <f t="shared" ca="1" si="88"/>
        <v>1.0166117100000001</v>
      </c>
      <c r="I272" s="129">
        <f t="shared" si="95"/>
        <v>2.1000000000000001E-2</v>
      </c>
      <c r="J272" s="131">
        <f t="shared" si="96"/>
        <v>43304</v>
      </c>
      <c r="K272" s="132">
        <f t="shared" si="97"/>
        <v>67</v>
      </c>
      <c r="L272" s="133">
        <f t="shared" si="98"/>
        <v>67</v>
      </c>
      <c r="M272" s="134">
        <f t="shared" si="89"/>
        <v>1.0055408100000001</v>
      </c>
      <c r="N272" s="134">
        <f t="shared" ca="1" si="90"/>
        <v>1.022244562</v>
      </c>
      <c r="O272" s="133">
        <f t="shared" si="103"/>
        <v>0</v>
      </c>
      <c r="P272" s="130">
        <f t="shared" ca="1" si="91"/>
        <v>18.537127000000002</v>
      </c>
      <c r="Q272" s="128">
        <f t="shared" si="99"/>
        <v>0</v>
      </c>
      <c r="R272" s="135" t="str">
        <f t="shared" si="100"/>
        <v>A+J=</v>
      </c>
      <c r="S272" s="131">
        <f t="shared" si="101"/>
        <v>43487</v>
      </c>
      <c r="T272" s="136" t="str">
        <f t="shared" si="92"/>
        <v>-</v>
      </c>
      <c r="U272" s="9"/>
      <c r="V272" s="114">
        <v>42793</v>
      </c>
      <c r="W272" s="115" t="s">
        <v>72</v>
      </c>
      <c r="X272" s="9"/>
      <c r="Y272" s="1"/>
      <c r="Z272" s="9"/>
      <c r="AA272" s="9"/>
      <c r="AB272" s="9"/>
      <c r="AC272" s="9"/>
      <c r="AD272" s="9"/>
      <c r="AE272" s="10"/>
      <c r="AF272" s="9"/>
      <c r="AG272" s="9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201" x14ac:dyDescent="0.15">
      <c r="A273" s="126">
        <f t="shared" si="93"/>
        <v>43400</v>
      </c>
      <c r="B273" s="127">
        <f t="shared" ca="1" si="102"/>
        <v>852.15013299999998</v>
      </c>
      <c r="C273" s="128">
        <f t="shared" si="94"/>
        <v>833.33299999999997</v>
      </c>
      <c r="D273" s="129">
        <f ca="1">IF(A273&lt;$B$1,VLOOKUP(A273,[1]DI!$A$4:$B$15000,2),0)</f>
        <v>0</v>
      </c>
      <c r="E273" s="130">
        <f t="shared" ca="1" si="87"/>
        <v>1</v>
      </c>
      <c r="F273" s="130">
        <f ca="1">(TRUNC(PRODUCT($E$12:$E272),16))</f>
        <v>1.0455174025018299</v>
      </c>
      <c r="G273" s="130">
        <f t="shared" ca="1" si="86"/>
        <v>1.0281802282639501</v>
      </c>
      <c r="H273" s="130">
        <f t="shared" ca="1" si="88"/>
        <v>1.0168619999999999</v>
      </c>
      <c r="I273" s="129">
        <f t="shared" si="95"/>
        <v>2.1000000000000001E-2</v>
      </c>
      <c r="J273" s="131">
        <f t="shared" si="96"/>
        <v>43304</v>
      </c>
      <c r="K273" s="132">
        <f t="shared" si="97"/>
        <v>67</v>
      </c>
      <c r="L273" s="133">
        <f t="shared" si="98"/>
        <v>68</v>
      </c>
      <c r="M273" s="134">
        <f t="shared" si="89"/>
        <v>1.005623741</v>
      </c>
      <c r="N273" s="134">
        <f t="shared" ca="1" si="90"/>
        <v>1.0225805690000001</v>
      </c>
      <c r="O273" s="133">
        <f t="shared" si="103"/>
        <v>0</v>
      </c>
      <c r="P273" s="130">
        <f t="shared" ca="1" si="91"/>
        <v>18.817132999999998</v>
      </c>
      <c r="Q273" s="128">
        <f t="shared" si="99"/>
        <v>0</v>
      </c>
      <c r="R273" s="135" t="str">
        <f t="shared" si="100"/>
        <v>A+J=</v>
      </c>
      <c r="S273" s="131">
        <f t="shared" si="101"/>
        <v>43487</v>
      </c>
      <c r="T273" s="136" t="str">
        <f t="shared" si="92"/>
        <v>-</v>
      </c>
      <c r="U273" s="9"/>
      <c r="V273" s="114">
        <v>42794</v>
      </c>
      <c r="W273" s="115" t="s">
        <v>72</v>
      </c>
      <c r="X273" s="9"/>
      <c r="Y273" s="1"/>
      <c r="Z273" s="9"/>
      <c r="AA273" s="9"/>
      <c r="AB273" s="9"/>
      <c r="AC273" s="9"/>
      <c r="AD273" s="9"/>
      <c r="AE273" s="10"/>
      <c r="AF273" s="9"/>
      <c r="AG273" s="9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201" x14ac:dyDescent="0.15">
      <c r="A274" s="126">
        <f t="shared" si="93"/>
        <v>43401</v>
      </c>
      <c r="B274" s="127">
        <f t="shared" ca="1" si="102"/>
        <v>852.15013299999998</v>
      </c>
      <c r="C274" s="128">
        <f t="shared" si="94"/>
        <v>833.33299999999997</v>
      </c>
      <c r="D274" s="129">
        <f ca="1">IF(A274&lt;$B$1,VLOOKUP(A274,[1]DI!$A$4:$B$15000,2),0)</f>
        <v>0</v>
      </c>
      <c r="E274" s="130">
        <f t="shared" ca="1" si="87"/>
        <v>1</v>
      </c>
      <c r="F274" s="130">
        <f ca="1">(TRUNC(PRODUCT($E$12:$E273),16))</f>
        <v>1.0455174025018299</v>
      </c>
      <c r="G274" s="130">
        <f t="shared" ca="1" si="86"/>
        <v>1.0281802282639501</v>
      </c>
      <c r="H274" s="130">
        <f t="shared" ca="1" si="88"/>
        <v>1.0168619999999999</v>
      </c>
      <c r="I274" s="129">
        <f t="shared" si="95"/>
        <v>2.1000000000000001E-2</v>
      </c>
      <c r="J274" s="131">
        <f t="shared" si="96"/>
        <v>43304</v>
      </c>
      <c r="K274" s="132">
        <f t="shared" si="97"/>
        <v>67</v>
      </c>
      <c r="L274" s="133">
        <f t="shared" si="98"/>
        <v>68</v>
      </c>
      <c r="M274" s="134">
        <f t="shared" si="89"/>
        <v>1.005623741</v>
      </c>
      <c r="N274" s="134">
        <f t="shared" ca="1" si="90"/>
        <v>1.0225805690000001</v>
      </c>
      <c r="O274" s="133">
        <f t="shared" si="103"/>
        <v>0</v>
      </c>
      <c r="P274" s="130">
        <f t="shared" ca="1" si="91"/>
        <v>18.817132999999998</v>
      </c>
      <c r="Q274" s="128">
        <f t="shared" si="99"/>
        <v>0</v>
      </c>
      <c r="R274" s="135" t="str">
        <f t="shared" si="100"/>
        <v>A+J=</v>
      </c>
      <c r="S274" s="131">
        <f t="shared" si="101"/>
        <v>43487</v>
      </c>
      <c r="T274" s="136" t="str">
        <f t="shared" si="92"/>
        <v>-</v>
      </c>
      <c r="U274" s="9"/>
      <c r="V274" s="114">
        <v>42839</v>
      </c>
      <c r="W274" s="115" t="s">
        <v>89</v>
      </c>
      <c r="X274" s="9"/>
      <c r="Y274" s="1"/>
      <c r="Z274" s="9"/>
      <c r="AA274" s="9"/>
      <c r="AB274" s="9"/>
      <c r="AC274" s="9"/>
      <c r="AD274" s="9"/>
      <c r="AE274" s="10"/>
      <c r="AF274" s="9"/>
      <c r="AG274" s="9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201" x14ac:dyDescent="0.15">
      <c r="A275" s="126">
        <f t="shared" si="93"/>
        <v>43402</v>
      </c>
      <c r="B275" s="127">
        <f t="shared" ca="1" si="102"/>
        <v>852.15013299999998</v>
      </c>
      <c r="C275" s="128">
        <f t="shared" si="94"/>
        <v>833.33299999999997</v>
      </c>
      <c r="D275" s="129">
        <f ca="1">IF(A275&lt;$B$1,VLOOKUP(A275,[1]DI!$A$4:$B$15000,2),0)</f>
        <v>6.4000000000000001E-2</v>
      </c>
      <c r="E275" s="130">
        <f t="shared" ca="1" si="87"/>
        <v>1.0002462000000001</v>
      </c>
      <c r="F275" s="130">
        <f ca="1">(TRUNC(PRODUCT($E$12:$E274),16))</f>
        <v>1.0455174025018299</v>
      </c>
      <c r="G275" s="130">
        <f t="shared" ca="1" si="86"/>
        <v>1.0281802282639501</v>
      </c>
      <c r="H275" s="130">
        <f t="shared" ca="1" si="88"/>
        <v>1.0168619999999999</v>
      </c>
      <c r="I275" s="129">
        <f t="shared" si="95"/>
        <v>2.1000000000000001E-2</v>
      </c>
      <c r="J275" s="131">
        <f t="shared" si="96"/>
        <v>43304</v>
      </c>
      <c r="K275" s="132">
        <f t="shared" si="97"/>
        <v>68</v>
      </c>
      <c r="L275" s="133">
        <f t="shared" si="98"/>
        <v>68</v>
      </c>
      <c r="M275" s="134">
        <f t="shared" si="89"/>
        <v>1.005623741</v>
      </c>
      <c r="N275" s="134">
        <f t="shared" ca="1" si="90"/>
        <v>1.0225805690000001</v>
      </c>
      <c r="O275" s="133">
        <f t="shared" si="103"/>
        <v>0</v>
      </c>
      <c r="P275" s="130">
        <f t="shared" ca="1" si="91"/>
        <v>18.817132999999998</v>
      </c>
      <c r="Q275" s="128">
        <f t="shared" si="99"/>
        <v>0</v>
      </c>
      <c r="R275" s="135" t="str">
        <f t="shared" si="100"/>
        <v>A+J=</v>
      </c>
      <c r="S275" s="131">
        <f t="shared" si="101"/>
        <v>43487</v>
      </c>
      <c r="T275" s="136" t="str">
        <f t="shared" si="92"/>
        <v>-</v>
      </c>
      <c r="U275" s="9"/>
      <c r="V275" s="114">
        <v>42846</v>
      </c>
      <c r="W275" s="115" t="s">
        <v>74</v>
      </c>
      <c r="X275" s="9"/>
      <c r="Y275" s="1"/>
      <c r="Z275" s="9"/>
      <c r="AA275" s="9"/>
      <c r="AB275" s="9"/>
      <c r="AC275" s="9"/>
      <c r="AD275" s="9"/>
      <c r="AE275" s="10"/>
      <c r="AF275" s="9"/>
      <c r="AG275" s="9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201" x14ac:dyDescent="0.15">
      <c r="A276" s="126">
        <f t="shared" si="93"/>
        <v>43403</v>
      </c>
      <c r="B276" s="127">
        <f t="shared" ca="1" si="102"/>
        <v>852.43022899999994</v>
      </c>
      <c r="C276" s="128">
        <f t="shared" si="94"/>
        <v>833.33299999999997</v>
      </c>
      <c r="D276" s="129">
        <f ca="1">IF(A276&lt;$B$1,VLOOKUP(A276,[1]DI!$A$4:$B$15000,2),0)</f>
        <v>6.4000000000000001E-2</v>
      </c>
      <c r="E276" s="130">
        <f t="shared" ca="1" si="87"/>
        <v>1.0002462000000001</v>
      </c>
      <c r="F276" s="130">
        <f ca="1">(TRUNC(PRODUCT($E$12:$E275),16))</f>
        <v>1.0457748088863199</v>
      </c>
      <c r="G276" s="130">
        <f t="shared" ca="1" si="86"/>
        <v>1.0281802282639501</v>
      </c>
      <c r="H276" s="130">
        <f t="shared" ca="1" si="88"/>
        <v>1.0171123500000001</v>
      </c>
      <c r="I276" s="129">
        <f t="shared" si="95"/>
        <v>2.1000000000000001E-2</v>
      </c>
      <c r="J276" s="131">
        <f t="shared" si="96"/>
        <v>43304</v>
      </c>
      <c r="K276" s="132">
        <f t="shared" si="97"/>
        <v>69</v>
      </c>
      <c r="L276" s="133">
        <f t="shared" si="98"/>
        <v>69</v>
      </c>
      <c r="M276" s="134">
        <f t="shared" si="89"/>
        <v>1.005706679</v>
      </c>
      <c r="N276" s="134">
        <f t="shared" ca="1" si="90"/>
        <v>1.0229166839999999</v>
      </c>
      <c r="O276" s="133">
        <f t="shared" si="103"/>
        <v>0</v>
      </c>
      <c r="P276" s="130">
        <f t="shared" ca="1" si="91"/>
        <v>19.097228999999999</v>
      </c>
      <c r="Q276" s="128">
        <f t="shared" si="99"/>
        <v>0</v>
      </c>
      <c r="R276" s="135" t="str">
        <f t="shared" si="100"/>
        <v>A+J=</v>
      </c>
      <c r="S276" s="131">
        <f t="shared" si="101"/>
        <v>43487</v>
      </c>
      <c r="T276" s="136" t="str">
        <f t="shared" si="92"/>
        <v>-</v>
      </c>
      <c r="U276" s="9"/>
      <c r="V276" s="114">
        <v>42856</v>
      </c>
      <c r="W276" s="115" t="s">
        <v>91</v>
      </c>
      <c r="X276" s="9"/>
      <c r="Y276" s="1"/>
      <c r="Z276" s="9"/>
      <c r="AA276" s="9"/>
      <c r="AB276" s="9"/>
      <c r="AC276" s="9"/>
      <c r="AD276" s="9"/>
      <c r="AE276" s="10"/>
      <c r="AF276" s="9"/>
      <c r="AG276" s="9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201" x14ac:dyDescent="0.15">
      <c r="A277" s="126">
        <f t="shared" si="93"/>
        <v>43404</v>
      </c>
      <c r="B277" s="127">
        <f t="shared" ca="1" si="102"/>
        <v>852.71041400000001</v>
      </c>
      <c r="C277" s="128">
        <f t="shared" si="94"/>
        <v>833.33299999999997</v>
      </c>
      <c r="D277" s="129">
        <f ca="1">IF(A277&lt;$B$1,VLOOKUP(A277,[1]DI!$A$4:$B$15000,2),0)</f>
        <v>6.4000000000000001E-2</v>
      </c>
      <c r="E277" s="130">
        <f t="shared" ca="1" si="87"/>
        <v>1.0002462000000001</v>
      </c>
      <c r="F277" s="130">
        <f ca="1">(TRUNC(PRODUCT($E$12:$E276),16))</f>
        <v>1.04603227864427</v>
      </c>
      <c r="G277" s="130">
        <f t="shared" ca="1" si="86"/>
        <v>1.0281802282639501</v>
      </c>
      <c r="H277" s="130">
        <f t="shared" ca="1" si="88"/>
        <v>1.0173627599999999</v>
      </c>
      <c r="I277" s="129">
        <f t="shared" si="95"/>
        <v>2.1000000000000001E-2</v>
      </c>
      <c r="J277" s="131">
        <f t="shared" si="96"/>
        <v>43304</v>
      </c>
      <c r="K277" s="132">
        <f t="shared" si="97"/>
        <v>70</v>
      </c>
      <c r="L277" s="133">
        <f t="shared" si="98"/>
        <v>70</v>
      </c>
      <c r="M277" s="134">
        <f t="shared" si="89"/>
        <v>1.0057896230000001</v>
      </c>
      <c r="N277" s="134">
        <f t="shared" ca="1" si="90"/>
        <v>1.023252907</v>
      </c>
      <c r="O277" s="133">
        <f t="shared" si="103"/>
        <v>0</v>
      </c>
      <c r="P277" s="130">
        <f t="shared" ca="1" si="91"/>
        <v>19.377414000000002</v>
      </c>
      <c r="Q277" s="128">
        <f t="shared" si="99"/>
        <v>0</v>
      </c>
      <c r="R277" s="135" t="str">
        <f t="shared" si="100"/>
        <v>A+J=</v>
      </c>
      <c r="S277" s="131">
        <f t="shared" si="101"/>
        <v>43487</v>
      </c>
      <c r="T277" s="136" t="str">
        <f t="shared" si="92"/>
        <v>-</v>
      </c>
      <c r="U277" s="9"/>
      <c r="V277" s="114">
        <v>42901</v>
      </c>
      <c r="W277" s="115" t="s">
        <v>90</v>
      </c>
      <c r="X277" s="9"/>
      <c r="Y277" s="1"/>
      <c r="Z277" s="9"/>
      <c r="AA277" s="9"/>
      <c r="AB277" s="9"/>
      <c r="AC277" s="9"/>
      <c r="AD277" s="9"/>
      <c r="AE277" s="10"/>
      <c r="AF277" s="9"/>
      <c r="AG277" s="9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</row>
    <row r="278" spans="1:201" x14ac:dyDescent="0.15">
      <c r="A278" s="126">
        <f t="shared" si="93"/>
        <v>43405</v>
      </c>
      <c r="B278" s="127">
        <f t="shared" ca="1" si="102"/>
        <v>852.99069899999995</v>
      </c>
      <c r="C278" s="128">
        <f t="shared" si="94"/>
        <v>833.33299999999997</v>
      </c>
      <c r="D278" s="129">
        <f ca="1">IF(A278&lt;$B$1,VLOOKUP(A278,[1]DI!$A$4:$B$15000,2),0)</f>
        <v>6.4000000000000001E-2</v>
      </c>
      <c r="E278" s="130">
        <f t="shared" ca="1" si="87"/>
        <v>1.0002462000000001</v>
      </c>
      <c r="F278" s="130">
        <f ca="1">(TRUNC(PRODUCT($E$12:$E277),16))</f>
        <v>1.04628981179127</v>
      </c>
      <c r="G278" s="130">
        <f t="shared" ca="1" si="86"/>
        <v>1.0281802282639501</v>
      </c>
      <c r="H278" s="130">
        <f t="shared" ca="1" si="88"/>
        <v>1.01761324</v>
      </c>
      <c r="I278" s="129">
        <f t="shared" si="95"/>
        <v>2.1000000000000001E-2</v>
      </c>
      <c r="J278" s="131">
        <f t="shared" si="96"/>
        <v>43304</v>
      </c>
      <c r="K278" s="132">
        <f t="shared" si="97"/>
        <v>71</v>
      </c>
      <c r="L278" s="133">
        <f t="shared" si="98"/>
        <v>71</v>
      </c>
      <c r="M278" s="134">
        <f t="shared" si="89"/>
        <v>1.0058725740000001</v>
      </c>
      <c r="N278" s="134">
        <f t="shared" ca="1" si="90"/>
        <v>1.023589249</v>
      </c>
      <c r="O278" s="133">
        <f t="shared" si="103"/>
        <v>0</v>
      </c>
      <c r="P278" s="130">
        <f t="shared" ca="1" si="91"/>
        <v>19.657699000000001</v>
      </c>
      <c r="Q278" s="128">
        <f t="shared" si="99"/>
        <v>0</v>
      </c>
      <c r="R278" s="135" t="str">
        <f t="shared" si="100"/>
        <v>A+J=</v>
      </c>
      <c r="S278" s="131">
        <f t="shared" si="101"/>
        <v>43487</v>
      </c>
      <c r="T278" s="136" t="str">
        <f t="shared" si="92"/>
        <v>-</v>
      </c>
      <c r="U278" s="9"/>
      <c r="V278" s="114">
        <v>42985</v>
      </c>
      <c r="W278" s="115" t="s">
        <v>92</v>
      </c>
      <c r="X278" s="9"/>
      <c r="Y278" s="1"/>
      <c r="Z278" s="9"/>
      <c r="AA278" s="9"/>
      <c r="AB278" s="9"/>
      <c r="AC278" s="9"/>
      <c r="AD278" s="9"/>
      <c r="AE278" s="10"/>
      <c r="AF278" s="9"/>
      <c r="AG278" s="9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</row>
    <row r="279" spans="1:201" x14ac:dyDescent="0.15">
      <c r="A279" s="126">
        <f t="shared" si="93"/>
        <v>43406</v>
      </c>
      <c r="B279" s="127">
        <f t="shared" ca="1" si="102"/>
        <v>853.27106700000002</v>
      </c>
      <c r="C279" s="128">
        <f t="shared" si="94"/>
        <v>833.33299999999997</v>
      </c>
      <c r="D279" s="129">
        <f ca="1">IF(A279&lt;$B$1,VLOOKUP(A279,[1]DI!$A$4:$B$15000,2),0)</f>
        <v>0</v>
      </c>
      <c r="E279" s="130">
        <f t="shared" ca="1" si="87"/>
        <v>1</v>
      </c>
      <c r="F279" s="130">
        <f ca="1">(TRUNC(PRODUCT($E$12:$E278),16))</f>
        <v>1.04654740834294</v>
      </c>
      <c r="G279" s="130">
        <f t="shared" ca="1" si="86"/>
        <v>1.0281802282639501</v>
      </c>
      <c r="H279" s="130">
        <f t="shared" ca="1" si="88"/>
        <v>1.0178637699999999</v>
      </c>
      <c r="I279" s="129">
        <f t="shared" si="95"/>
        <v>2.1000000000000001E-2</v>
      </c>
      <c r="J279" s="131">
        <f t="shared" si="96"/>
        <v>43304</v>
      </c>
      <c r="K279" s="132">
        <f t="shared" si="97"/>
        <v>71</v>
      </c>
      <c r="L279" s="133">
        <f t="shared" si="98"/>
        <v>72</v>
      </c>
      <c r="M279" s="134">
        <f t="shared" si="89"/>
        <v>1.005955532</v>
      </c>
      <c r="N279" s="134">
        <f t="shared" ca="1" si="90"/>
        <v>1.02392569</v>
      </c>
      <c r="O279" s="133">
        <f t="shared" si="103"/>
        <v>0</v>
      </c>
      <c r="P279" s="130">
        <f t="shared" ca="1" si="91"/>
        <v>19.938067</v>
      </c>
      <c r="Q279" s="128">
        <f t="shared" si="99"/>
        <v>0</v>
      </c>
      <c r="R279" s="135" t="str">
        <f t="shared" si="100"/>
        <v>A+J=</v>
      </c>
      <c r="S279" s="131">
        <f t="shared" si="101"/>
        <v>43487</v>
      </c>
      <c r="T279" s="136" t="str">
        <f t="shared" si="92"/>
        <v>-</v>
      </c>
      <c r="U279" s="9"/>
      <c r="V279" s="114">
        <v>43020</v>
      </c>
      <c r="W279" s="113" t="s">
        <v>78</v>
      </c>
      <c r="X279" s="9"/>
      <c r="Y279" s="1"/>
      <c r="Z279" s="9"/>
      <c r="AA279" s="9"/>
      <c r="AB279" s="9"/>
      <c r="AC279" s="9"/>
      <c r="AD279" s="9"/>
      <c r="AE279" s="10"/>
      <c r="AF279" s="9"/>
      <c r="AG279" s="9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201" x14ac:dyDescent="0.15">
      <c r="A280" s="126">
        <f t="shared" si="93"/>
        <v>43407</v>
      </c>
      <c r="B280" s="127">
        <f t="shared" ca="1" si="102"/>
        <v>853.27106700000002</v>
      </c>
      <c r="C280" s="128">
        <f t="shared" si="94"/>
        <v>833.33299999999997</v>
      </c>
      <c r="D280" s="129">
        <f ca="1">IF(A280&lt;$B$1,VLOOKUP(A280,[1]DI!$A$4:$B$15000,2),0)</f>
        <v>0</v>
      </c>
      <c r="E280" s="130">
        <f t="shared" ca="1" si="87"/>
        <v>1</v>
      </c>
      <c r="F280" s="130">
        <f ca="1">(TRUNC(PRODUCT($E$12:$E279),16))</f>
        <v>1.04654740834294</v>
      </c>
      <c r="G280" s="130">
        <f t="shared" ca="1" si="86"/>
        <v>1.0281802282639501</v>
      </c>
      <c r="H280" s="130">
        <f t="shared" ca="1" si="88"/>
        <v>1.0178637699999999</v>
      </c>
      <c r="I280" s="129">
        <f t="shared" si="95"/>
        <v>2.1000000000000001E-2</v>
      </c>
      <c r="J280" s="131">
        <f t="shared" si="96"/>
        <v>43304</v>
      </c>
      <c r="K280" s="132">
        <f t="shared" si="97"/>
        <v>71</v>
      </c>
      <c r="L280" s="133">
        <f t="shared" si="98"/>
        <v>72</v>
      </c>
      <c r="M280" s="134">
        <f t="shared" si="89"/>
        <v>1.005955532</v>
      </c>
      <c r="N280" s="134">
        <f t="shared" ca="1" si="90"/>
        <v>1.02392569</v>
      </c>
      <c r="O280" s="133">
        <f t="shared" si="103"/>
        <v>0</v>
      </c>
      <c r="P280" s="130">
        <f t="shared" ca="1" si="91"/>
        <v>19.938067</v>
      </c>
      <c r="Q280" s="128">
        <f t="shared" si="99"/>
        <v>0</v>
      </c>
      <c r="R280" s="135" t="str">
        <f t="shared" si="100"/>
        <v>A+J=</v>
      </c>
      <c r="S280" s="131">
        <f t="shared" si="101"/>
        <v>43487</v>
      </c>
      <c r="T280" s="136" t="str">
        <f t="shared" si="92"/>
        <v>-</v>
      </c>
      <c r="U280" s="9"/>
      <c r="V280" s="114">
        <v>43041</v>
      </c>
      <c r="W280" s="115" t="s">
        <v>84</v>
      </c>
      <c r="X280" s="9"/>
      <c r="Y280" s="1"/>
      <c r="Z280" s="9"/>
      <c r="AA280" s="9"/>
      <c r="AB280" s="9"/>
      <c r="AC280" s="9"/>
      <c r="AD280" s="9"/>
      <c r="AE280" s="10"/>
      <c r="AF280" s="9"/>
      <c r="AG280" s="9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201" x14ac:dyDescent="0.15">
      <c r="A281" s="126">
        <f t="shared" si="93"/>
        <v>43408</v>
      </c>
      <c r="B281" s="127">
        <f t="shared" ca="1" si="102"/>
        <v>853.27106700000002</v>
      </c>
      <c r="C281" s="128">
        <f t="shared" si="94"/>
        <v>833.33299999999997</v>
      </c>
      <c r="D281" s="129">
        <f ca="1">IF(A281&lt;$B$1,VLOOKUP(A281,[1]DI!$A$4:$B$15000,2),0)</f>
        <v>0</v>
      </c>
      <c r="E281" s="130">
        <f t="shared" ca="1" si="87"/>
        <v>1</v>
      </c>
      <c r="F281" s="130">
        <f ca="1">(TRUNC(PRODUCT($E$12:$E280),16))</f>
        <v>1.04654740834294</v>
      </c>
      <c r="G281" s="130">
        <f t="shared" ca="1" si="86"/>
        <v>1.0281802282639501</v>
      </c>
      <c r="H281" s="130">
        <f t="shared" ca="1" si="88"/>
        <v>1.0178637699999999</v>
      </c>
      <c r="I281" s="129">
        <f t="shared" si="95"/>
        <v>2.1000000000000001E-2</v>
      </c>
      <c r="J281" s="131">
        <f t="shared" si="96"/>
        <v>43304</v>
      </c>
      <c r="K281" s="132">
        <f t="shared" si="97"/>
        <v>71</v>
      </c>
      <c r="L281" s="133">
        <f t="shared" si="98"/>
        <v>72</v>
      </c>
      <c r="M281" s="134">
        <f t="shared" si="89"/>
        <v>1.005955532</v>
      </c>
      <c r="N281" s="134">
        <f t="shared" ca="1" si="90"/>
        <v>1.02392569</v>
      </c>
      <c r="O281" s="133">
        <f t="shared" si="103"/>
        <v>0</v>
      </c>
      <c r="P281" s="130">
        <f t="shared" ca="1" si="91"/>
        <v>19.938067</v>
      </c>
      <c r="Q281" s="128">
        <f t="shared" si="99"/>
        <v>0</v>
      </c>
      <c r="R281" s="135" t="str">
        <f t="shared" si="100"/>
        <v>A+J=</v>
      </c>
      <c r="S281" s="131">
        <f t="shared" si="101"/>
        <v>43487</v>
      </c>
      <c r="T281" s="136" t="str">
        <f t="shared" si="92"/>
        <v>-</v>
      </c>
      <c r="U281" s="9"/>
      <c r="V281" s="114">
        <v>43054</v>
      </c>
      <c r="W281" s="115" t="s">
        <v>93</v>
      </c>
      <c r="X281" s="9"/>
      <c r="Y281" s="1"/>
      <c r="Z281" s="9"/>
      <c r="AA281" s="9"/>
      <c r="AB281" s="9"/>
      <c r="AC281" s="9"/>
      <c r="AD281" s="9"/>
      <c r="AE281" s="10"/>
      <c r="AF281" s="9"/>
      <c r="AG281" s="9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201" x14ac:dyDescent="0.15">
      <c r="A282" s="126">
        <f t="shared" si="93"/>
        <v>43409</v>
      </c>
      <c r="B282" s="127">
        <f t="shared" ca="1" si="102"/>
        <v>853.27106700000002</v>
      </c>
      <c r="C282" s="128">
        <f t="shared" si="94"/>
        <v>833.33299999999997</v>
      </c>
      <c r="D282" s="129">
        <f ca="1">IF(A282&lt;$B$1,VLOOKUP(A282,[1]DI!$A$4:$B$15000,2),0)</f>
        <v>6.4000000000000001E-2</v>
      </c>
      <c r="E282" s="130">
        <f t="shared" ca="1" si="87"/>
        <v>1.0002462000000001</v>
      </c>
      <c r="F282" s="130">
        <f ca="1">(TRUNC(PRODUCT($E$12:$E281),16))</f>
        <v>1.04654740834294</v>
      </c>
      <c r="G282" s="130">
        <f t="shared" ca="1" si="86"/>
        <v>1.0281802282639501</v>
      </c>
      <c r="H282" s="130">
        <f t="shared" ca="1" si="88"/>
        <v>1.0178637699999999</v>
      </c>
      <c r="I282" s="129">
        <f t="shared" si="95"/>
        <v>2.1000000000000001E-2</v>
      </c>
      <c r="J282" s="131">
        <f t="shared" si="96"/>
        <v>43304</v>
      </c>
      <c r="K282" s="132">
        <f t="shared" si="97"/>
        <v>72</v>
      </c>
      <c r="L282" s="133">
        <f t="shared" si="98"/>
        <v>72</v>
      </c>
      <c r="M282" s="134">
        <f t="shared" si="89"/>
        <v>1.005955532</v>
      </c>
      <c r="N282" s="134">
        <f t="shared" ca="1" si="90"/>
        <v>1.02392569</v>
      </c>
      <c r="O282" s="133">
        <f t="shared" si="103"/>
        <v>0</v>
      </c>
      <c r="P282" s="130">
        <f t="shared" ca="1" si="91"/>
        <v>19.938067</v>
      </c>
      <c r="Q282" s="128">
        <f t="shared" si="99"/>
        <v>0</v>
      </c>
      <c r="R282" s="135" t="str">
        <f t="shared" si="100"/>
        <v>A+J=</v>
      </c>
      <c r="S282" s="131">
        <f t="shared" si="101"/>
        <v>43487</v>
      </c>
      <c r="T282" s="136" t="str">
        <f t="shared" si="92"/>
        <v>-</v>
      </c>
      <c r="U282" s="9"/>
      <c r="V282" s="114">
        <v>43094</v>
      </c>
      <c r="W282" s="115" t="s">
        <v>86</v>
      </c>
      <c r="X282" s="9"/>
      <c r="Y282" s="1"/>
      <c r="Z282" s="9"/>
      <c r="AA282" s="9"/>
      <c r="AB282" s="9"/>
      <c r="AC282" s="9"/>
      <c r="AD282" s="9"/>
      <c r="AE282" s="10"/>
      <c r="AF282" s="9"/>
      <c r="AG282" s="9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201" x14ac:dyDescent="0.15">
      <c r="A283" s="126">
        <f t="shared" si="93"/>
        <v>43410</v>
      </c>
      <c r="B283" s="127">
        <f t="shared" ca="1" si="102"/>
        <v>853.55153399999995</v>
      </c>
      <c r="C283" s="128">
        <f t="shared" si="94"/>
        <v>833.33299999999997</v>
      </c>
      <c r="D283" s="129">
        <f ca="1">IF(A283&lt;$B$1,VLOOKUP(A283,[1]DI!$A$4:$B$15000,2),0)</f>
        <v>6.4000000000000001E-2</v>
      </c>
      <c r="E283" s="130">
        <f t="shared" ca="1" si="87"/>
        <v>1.0002462000000001</v>
      </c>
      <c r="F283" s="130">
        <f ca="1">(TRUNC(PRODUCT($E$12:$E282),16))</f>
        <v>1.04680506831487</v>
      </c>
      <c r="G283" s="130">
        <f t="shared" ca="1" si="86"/>
        <v>1.0281802282639501</v>
      </c>
      <c r="H283" s="130">
        <f t="shared" ca="1" si="88"/>
        <v>1.0181143699999999</v>
      </c>
      <c r="I283" s="129">
        <f t="shared" si="95"/>
        <v>2.1000000000000001E-2</v>
      </c>
      <c r="J283" s="131">
        <f t="shared" si="96"/>
        <v>43304</v>
      </c>
      <c r="K283" s="132">
        <f t="shared" si="97"/>
        <v>73</v>
      </c>
      <c r="L283" s="133">
        <f t="shared" si="98"/>
        <v>73</v>
      </c>
      <c r="M283" s="134">
        <f t="shared" si="89"/>
        <v>1.006038497</v>
      </c>
      <c r="N283" s="134">
        <f t="shared" ca="1" si="90"/>
        <v>1.0242622509999999</v>
      </c>
      <c r="O283" s="133">
        <f t="shared" si="103"/>
        <v>0</v>
      </c>
      <c r="P283" s="130">
        <f t="shared" ca="1" si="91"/>
        <v>20.218533999999998</v>
      </c>
      <c r="Q283" s="128">
        <f t="shared" si="99"/>
        <v>0</v>
      </c>
      <c r="R283" s="135" t="str">
        <f t="shared" si="100"/>
        <v>A+J=</v>
      </c>
      <c r="S283" s="131">
        <f t="shared" si="101"/>
        <v>43487</v>
      </c>
      <c r="T283" s="136" t="str">
        <f t="shared" si="92"/>
        <v>-</v>
      </c>
      <c r="U283" s="9"/>
      <c r="V283" s="114">
        <v>43101</v>
      </c>
      <c r="W283" s="115" t="s">
        <v>88</v>
      </c>
      <c r="X283" s="9"/>
      <c r="Y283" s="1"/>
      <c r="Z283" s="9"/>
      <c r="AA283" s="9"/>
      <c r="AB283" s="9"/>
      <c r="AC283" s="9"/>
      <c r="AD283" s="9"/>
      <c r="AE283" s="10"/>
      <c r="AF283" s="9"/>
      <c r="AG283" s="9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201" x14ac:dyDescent="0.15">
      <c r="A284" s="126">
        <f t="shared" si="93"/>
        <v>43411</v>
      </c>
      <c r="B284" s="127">
        <f t="shared" ca="1" si="102"/>
        <v>853.83209099999999</v>
      </c>
      <c r="C284" s="128">
        <f t="shared" si="94"/>
        <v>833.33299999999997</v>
      </c>
      <c r="D284" s="129">
        <f ca="1">IF(A284&lt;$B$1,VLOOKUP(A284,[1]DI!$A$4:$B$15000,2),0)</f>
        <v>6.4000000000000001E-2</v>
      </c>
      <c r="E284" s="130">
        <f t="shared" ca="1" si="87"/>
        <v>1.0002462000000001</v>
      </c>
      <c r="F284" s="130">
        <f ca="1">(TRUNC(PRODUCT($E$12:$E283),16))</f>
        <v>1.04706279172269</v>
      </c>
      <c r="G284" s="130">
        <f t="shared" ca="1" si="86"/>
        <v>1.0281802282639501</v>
      </c>
      <c r="H284" s="130">
        <f t="shared" ca="1" si="88"/>
        <v>1.01836503</v>
      </c>
      <c r="I284" s="129">
        <f t="shared" si="95"/>
        <v>2.1000000000000001E-2</v>
      </c>
      <c r="J284" s="131">
        <f t="shared" si="96"/>
        <v>43304</v>
      </c>
      <c r="K284" s="132">
        <f t="shared" si="97"/>
        <v>74</v>
      </c>
      <c r="L284" s="133">
        <f t="shared" si="98"/>
        <v>74</v>
      </c>
      <c r="M284" s="134">
        <f t="shared" si="89"/>
        <v>1.006121469</v>
      </c>
      <c r="N284" s="134">
        <f t="shared" ca="1" si="90"/>
        <v>1.0245989200000001</v>
      </c>
      <c r="O284" s="133">
        <f t="shared" si="103"/>
        <v>0</v>
      </c>
      <c r="P284" s="130">
        <f t="shared" ca="1" si="91"/>
        <v>20.499091</v>
      </c>
      <c r="Q284" s="128">
        <f t="shared" si="99"/>
        <v>0</v>
      </c>
      <c r="R284" s="135" t="str">
        <f t="shared" si="100"/>
        <v>A+J=</v>
      </c>
      <c r="S284" s="131">
        <f t="shared" si="101"/>
        <v>43487</v>
      </c>
      <c r="T284" s="136" t="str">
        <f t="shared" si="92"/>
        <v>-</v>
      </c>
      <c r="U284" s="9"/>
      <c r="V284" s="114">
        <v>43143</v>
      </c>
      <c r="W284" s="115" t="s">
        <v>72</v>
      </c>
      <c r="X284" s="9"/>
      <c r="Y284" s="1"/>
      <c r="Z284" s="9"/>
      <c r="AA284" s="9"/>
      <c r="AB284" s="9"/>
      <c r="AC284" s="9"/>
      <c r="AD284" s="9"/>
      <c r="AE284" s="10"/>
      <c r="AF284" s="9"/>
      <c r="AG284" s="9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201" x14ac:dyDescent="0.15">
      <c r="A285" s="126">
        <f t="shared" si="93"/>
        <v>43412</v>
      </c>
      <c r="B285" s="127">
        <f t="shared" ca="1" si="102"/>
        <v>854.11273999999992</v>
      </c>
      <c r="C285" s="128">
        <f t="shared" si="94"/>
        <v>833.33299999999997</v>
      </c>
      <c r="D285" s="129">
        <f ca="1">IF(A285&lt;$B$1,VLOOKUP(A285,[1]DI!$A$4:$B$15000,2),0)</f>
        <v>6.4000000000000001E-2</v>
      </c>
      <c r="E285" s="130">
        <f t="shared" ca="1" si="87"/>
        <v>1.0002462000000001</v>
      </c>
      <c r="F285" s="130">
        <f ca="1">(TRUNC(PRODUCT($E$12:$E284),16))</f>
        <v>1.0473205785820101</v>
      </c>
      <c r="G285" s="130">
        <f t="shared" ca="1" si="86"/>
        <v>1.0281802282639501</v>
      </c>
      <c r="H285" s="130">
        <f t="shared" ca="1" si="88"/>
        <v>1.0186157499999999</v>
      </c>
      <c r="I285" s="129">
        <f t="shared" si="95"/>
        <v>2.1000000000000001E-2</v>
      </c>
      <c r="J285" s="131">
        <f t="shared" si="96"/>
        <v>43304</v>
      </c>
      <c r="K285" s="132">
        <f t="shared" si="97"/>
        <v>75</v>
      </c>
      <c r="L285" s="133">
        <f t="shared" si="98"/>
        <v>75</v>
      </c>
      <c r="M285" s="134">
        <f t="shared" si="89"/>
        <v>1.0062044480000001</v>
      </c>
      <c r="N285" s="134">
        <f t="shared" ca="1" si="90"/>
        <v>1.024935698</v>
      </c>
      <c r="O285" s="133">
        <f t="shared" si="103"/>
        <v>0</v>
      </c>
      <c r="P285" s="130">
        <f t="shared" ca="1" si="91"/>
        <v>20.77974</v>
      </c>
      <c r="Q285" s="128">
        <f t="shared" si="99"/>
        <v>0</v>
      </c>
      <c r="R285" s="135" t="str">
        <f t="shared" si="100"/>
        <v>A+J=</v>
      </c>
      <c r="S285" s="131">
        <f t="shared" si="101"/>
        <v>43487</v>
      </c>
      <c r="T285" s="136" t="str">
        <f t="shared" si="92"/>
        <v>-</v>
      </c>
      <c r="U285" s="29"/>
      <c r="V285" s="114">
        <v>43144</v>
      </c>
      <c r="W285" s="115" t="s">
        <v>72</v>
      </c>
      <c r="X285" s="29"/>
      <c r="Y285" s="31"/>
      <c r="Z285" s="29"/>
      <c r="AA285" s="29"/>
      <c r="AB285" s="29"/>
      <c r="AC285" s="29"/>
      <c r="AD285" s="29"/>
      <c r="AE285" s="33"/>
      <c r="AF285" s="29"/>
      <c r="AG285" s="29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</row>
    <row r="286" spans="1:201" x14ac:dyDescent="0.15">
      <c r="A286" s="126">
        <f t="shared" si="93"/>
        <v>43413</v>
      </c>
      <c r="B286" s="127">
        <f t="shared" ca="1" si="102"/>
        <v>854.39348699999994</v>
      </c>
      <c r="C286" s="128">
        <f t="shared" si="94"/>
        <v>833.33299999999997</v>
      </c>
      <c r="D286" s="129">
        <f ca="1">IF(A286&lt;$B$1,VLOOKUP(A286,[1]DI!$A$4:$B$15000,2),0)</f>
        <v>6.4000000000000001E-2</v>
      </c>
      <c r="E286" s="130">
        <f t="shared" ca="1" si="87"/>
        <v>1.0002462000000001</v>
      </c>
      <c r="F286" s="130">
        <f ca="1">(TRUNC(PRODUCT($E$12:$E285),16))</f>
        <v>1.04757842890846</v>
      </c>
      <c r="G286" s="130">
        <f t="shared" ca="1" si="86"/>
        <v>1.0281802282639501</v>
      </c>
      <c r="H286" s="130">
        <f t="shared" ca="1" si="88"/>
        <v>1.0188665400000001</v>
      </c>
      <c r="I286" s="129">
        <f t="shared" si="95"/>
        <v>2.1000000000000001E-2</v>
      </c>
      <c r="J286" s="131">
        <f t="shared" si="96"/>
        <v>43304</v>
      </c>
      <c r="K286" s="132">
        <f t="shared" si="97"/>
        <v>76</v>
      </c>
      <c r="L286" s="133">
        <f t="shared" si="98"/>
        <v>76</v>
      </c>
      <c r="M286" s="134">
        <f t="shared" si="89"/>
        <v>1.006287433</v>
      </c>
      <c r="N286" s="134">
        <f t="shared" ca="1" si="90"/>
        <v>1.0252725949999999</v>
      </c>
      <c r="O286" s="133">
        <f t="shared" si="103"/>
        <v>0</v>
      </c>
      <c r="P286" s="130">
        <f t="shared" ca="1" si="91"/>
        <v>21.060486999999998</v>
      </c>
      <c r="Q286" s="128">
        <f t="shared" si="99"/>
        <v>0</v>
      </c>
      <c r="R286" s="135" t="str">
        <f t="shared" si="100"/>
        <v>A+J=</v>
      </c>
      <c r="S286" s="131">
        <f t="shared" si="101"/>
        <v>43487</v>
      </c>
      <c r="T286" s="136" t="str">
        <f t="shared" si="92"/>
        <v>-</v>
      </c>
      <c r="U286" s="9"/>
      <c r="V286" s="114">
        <v>43189</v>
      </c>
      <c r="W286" s="115" t="s">
        <v>89</v>
      </c>
      <c r="X286" s="9"/>
      <c r="Y286" s="1"/>
      <c r="Z286" s="9"/>
      <c r="AA286" s="9"/>
      <c r="AB286" s="9"/>
      <c r="AC286" s="9"/>
      <c r="AD286" s="9"/>
      <c r="AE286" s="10"/>
      <c r="AF286" s="9"/>
      <c r="AG286" s="9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201" x14ac:dyDescent="0.15">
      <c r="A287" s="126">
        <f t="shared" si="93"/>
        <v>43414</v>
      </c>
      <c r="B287" s="127">
        <f t="shared" ca="1" si="102"/>
        <v>854.67431799999997</v>
      </c>
      <c r="C287" s="128">
        <f t="shared" si="94"/>
        <v>833.33299999999997</v>
      </c>
      <c r="D287" s="129">
        <f ca="1">IF(A287&lt;$B$1,VLOOKUP(A287,[1]DI!$A$4:$B$15000,2),0)</f>
        <v>0</v>
      </c>
      <c r="E287" s="130">
        <f t="shared" ca="1" si="87"/>
        <v>1</v>
      </c>
      <c r="F287" s="130">
        <f ca="1">(TRUNC(PRODUCT($E$12:$E286),16))</f>
        <v>1.04783634271766</v>
      </c>
      <c r="G287" s="130">
        <f t="shared" ca="1" si="86"/>
        <v>1.0281802282639501</v>
      </c>
      <c r="H287" s="130">
        <f t="shared" ca="1" si="88"/>
        <v>1.01911738</v>
      </c>
      <c r="I287" s="129">
        <f t="shared" si="95"/>
        <v>2.1000000000000001E-2</v>
      </c>
      <c r="J287" s="131">
        <f t="shared" si="96"/>
        <v>43304</v>
      </c>
      <c r="K287" s="132">
        <f t="shared" si="97"/>
        <v>76</v>
      </c>
      <c r="L287" s="133">
        <f t="shared" si="98"/>
        <v>77</v>
      </c>
      <c r="M287" s="134">
        <f t="shared" si="89"/>
        <v>1.0063704259999999</v>
      </c>
      <c r="N287" s="134">
        <f t="shared" ca="1" si="90"/>
        <v>1.0256095919999999</v>
      </c>
      <c r="O287" s="133">
        <f t="shared" si="103"/>
        <v>0</v>
      </c>
      <c r="P287" s="130">
        <f t="shared" ca="1" si="91"/>
        <v>21.341318000000001</v>
      </c>
      <c r="Q287" s="128">
        <f t="shared" si="99"/>
        <v>0</v>
      </c>
      <c r="R287" s="135" t="str">
        <f t="shared" si="100"/>
        <v>A+J=</v>
      </c>
      <c r="S287" s="131">
        <f t="shared" si="101"/>
        <v>43487</v>
      </c>
      <c r="T287" s="136" t="str">
        <f t="shared" si="92"/>
        <v>-</v>
      </c>
      <c r="U287" s="9"/>
      <c r="V287" s="114">
        <v>43221</v>
      </c>
      <c r="W287" s="115" t="s">
        <v>91</v>
      </c>
      <c r="X287" s="9"/>
      <c r="Y287" s="1"/>
      <c r="Z287" s="9"/>
      <c r="AA287" s="9"/>
      <c r="AB287" s="9"/>
      <c r="AC287" s="9"/>
      <c r="AD287" s="9"/>
      <c r="AE287" s="10"/>
      <c r="AF287" s="9"/>
      <c r="AG287" s="9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201" x14ac:dyDescent="0.15">
      <c r="A288" s="126">
        <f t="shared" si="93"/>
        <v>43415</v>
      </c>
      <c r="B288" s="127">
        <f t="shared" ca="1" si="102"/>
        <v>854.67431799999997</v>
      </c>
      <c r="C288" s="128">
        <f t="shared" si="94"/>
        <v>833.33299999999997</v>
      </c>
      <c r="D288" s="129">
        <f ca="1">IF(A288&lt;$B$1,VLOOKUP(A288,[1]DI!$A$4:$B$15000,2),0)</f>
        <v>0</v>
      </c>
      <c r="E288" s="130">
        <f t="shared" ca="1" si="87"/>
        <v>1</v>
      </c>
      <c r="F288" s="130">
        <f ca="1">(TRUNC(PRODUCT($E$12:$E287),16))</f>
        <v>1.04783634271766</v>
      </c>
      <c r="G288" s="130">
        <f t="shared" ca="1" si="86"/>
        <v>1.0281802282639501</v>
      </c>
      <c r="H288" s="130">
        <f t="shared" ca="1" si="88"/>
        <v>1.01911738</v>
      </c>
      <c r="I288" s="129">
        <f t="shared" si="95"/>
        <v>2.1000000000000001E-2</v>
      </c>
      <c r="J288" s="131">
        <f t="shared" si="96"/>
        <v>43304</v>
      </c>
      <c r="K288" s="132">
        <f t="shared" si="97"/>
        <v>76</v>
      </c>
      <c r="L288" s="133">
        <f t="shared" si="98"/>
        <v>77</v>
      </c>
      <c r="M288" s="134">
        <f t="shared" si="89"/>
        <v>1.0063704259999999</v>
      </c>
      <c r="N288" s="134">
        <f t="shared" ca="1" si="90"/>
        <v>1.0256095919999999</v>
      </c>
      <c r="O288" s="133">
        <f t="shared" si="103"/>
        <v>0</v>
      </c>
      <c r="P288" s="130">
        <f t="shared" ca="1" si="91"/>
        <v>21.341318000000001</v>
      </c>
      <c r="Q288" s="128">
        <f t="shared" si="99"/>
        <v>0</v>
      </c>
      <c r="R288" s="135" t="str">
        <f t="shared" si="100"/>
        <v>A+J=</v>
      </c>
      <c r="S288" s="131">
        <f t="shared" si="101"/>
        <v>43487</v>
      </c>
      <c r="T288" s="136" t="str">
        <f t="shared" si="92"/>
        <v>-</v>
      </c>
      <c r="U288" s="9"/>
      <c r="V288" s="114">
        <v>43251</v>
      </c>
      <c r="W288" s="115" t="s">
        <v>90</v>
      </c>
      <c r="X288" s="9"/>
      <c r="Y288" s="1"/>
      <c r="Z288" s="9"/>
      <c r="AA288" s="9"/>
      <c r="AB288" s="9"/>
      <c r="AC288" s="9"/>
      <c r="AD288" s="9"/>
      <c r="AE288" s="10"/>
      <c r="AF288" s="9"/>
      <c r="AG288" s="9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98" x14ac:dyDescent="0.15">
      <c r="A289" s="126">
        <f t="shared" si="93"/>
        <v>43416</v>
      </c>
      <c r="B289" s="127">
        <f t="shared" ca="1" si="102"/>
        <v>854.67431799999997</v>
      </c>
      <c r="C289" s="128">
        <f t="shared" si="94"/>
        <v>833.33299999999997</v>
      </c>
      <c r="D289" s="129">
        <f ca="1">IF(A289&lt;$B$1,VLOOKUP(A289,[1]DI!$A$4:$B$15000,2),0)</f>
        <v>6.4000000000000001E-2</v>
      </c>
      <c r="E289" s="130">
        <f t="shared" ca="1" si="87"/>
        <v>1.0002462000000001</v>
      </c>
      <c r="F289" s="130">
        <f ca="1">(TRUNC(PRODUCT($E$12:$E288),16))</f>
        <v>1.04783634271766</v>
      </c>
      <c r="G289" s="130">
        <f t="shared" ca="1" si="86"/>
        <v>1.0281802282639501</v>
      </c>
      <c r="H289" s="130">
        <f t="shared" ca="1" si="88"/>
        <v>1.01911738</v>
      </c>
      <c r="I289" s="129">
        <f t="shared" si="95"/>
        <v>2.1000000000000001E-2</v>
      </c>
      <c r="J289" s="131">
        <f t="shared" si="96"/>
        <v>43304</v>
      </c>
      <c r="K289" s="132">
        <f t="shared" si="97"/>
        <v>77</v>
      </c>
      <c r="L289" s="133">
        <f t="shared" si="98"/>
        <v>77</v>
      </c>
      <c r="M289" s="134">
        <f t="shared" si="89"/>
        <v>1.0063704259999999</v>
      </c>
      <c r="N289" s="134">
        <f t="shared" ca="1" si="90"/>
        <v>1.0256095919999999</v>
      </c>
      <c r="O289" s="133">
        <f t="shared" si="103"/>
        <v>0</v>
      </c>
      <c r="P289" s="130">
        <f t="shared" ca="1" si="91"/>
        <v>21.341318000000001</v>
      </c>
      <c r="Q289" s="128">
        <f t="shared" si="99"/>
        <v>0</v>
      </c>
      <c r="R289" s="135" t="str">
        <f t="shared" si="100"/>
        <v>A+J=</v>
      </c>
      <c r="S289" s="131">
        <f t="shared" si="101"/>
        <v>43487</v>
      </c>
      <c r="T289" s="136" t="str">
        <f t="shared" si="92"/>
        <v>-</v>
      </c>
      <c r="U289" s="9"/>
      <c r="V289" s="114">
        <v>43350</v>
      </c>
      <c r="W289" s="115" t="s">
        <v>92</v>
      </c>
      <c r="X289" s="9"/>
      <c r="Y289" s="1"/>
      <c r="Z289" s="9"/>
      <c r="AA289" s="9"/>
      <c r="AB289" s="9"/>
      <c r="AC289" s="9"/>
      <c r="AD289" s="9"/>
      <c r="AE289" s="10"/>
      <c r="AF289" s="9"/>
      <c r="AG289" s="9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</row>
    <row r="290" spans="1:198" x14ac:dyDescent="0.15">
      <c r="A290" s="126">
        <f t="shared" si="93"/>
        <v>43417</v>
      </c>
      <c r="B290" s="127">
        <f t="shared" ca="1" si="102"/>
        <v>854.95524699999999</v>
      </c>
      <c r="C290" s="128">
        <f t="shared" si="94"/>
        <v>833.33299999999997</v>
      </c>
      <c r="D290" s="129">
        <f ca="1">IF(A290&lt;$B$1,VLOOKUP(A290,[1]DI!$A$4:$B$15000,2),0)</f>
        <v>6.4000000000000001E-2</v>
      </c>
      <c r="E290" s="130">
        <f t="shared" ca="1" si="87"/>
        <v>1.0002462000000001</v>
      </c>
      <c r="F290" s="130">
        <f ca="1">(TRUNC(PRODUCT($E$12:$E289),16))</f>
        <v>1.04809432002523</v>
      </c>
      <c r="G290" s="130">
        <f t="shared" ca="1" si="86"/>
        <v>1.0281802282639501</v>
      </c>
      <c r="H290" s="130">
        <f t="shared" ca="1" si="88"/>
        <v>1.0193682900000001</v>
      </c>
      <c r="I290" s="129">
        <f t="shared" si="95"/>
        <v>2.1000000000000001E-2</v>
      </c>
      <c r="J290" s="131">
        <f t="shared" si="96"/>
        <v>43304</v>
      </c>
      <c r="K290" s="132">
        <f t="shared" si="97"/>
        <v>78</v>
      </c>
      <c r="L290" s="133">
        <f t="shared" si="98"/>
        <v>78</v>
      </c>
      <c r="M290" s="134">
        <f t="shared" si="89"/>
        <v>1.0064534249999999</v>
      </c>
      <c r="N290" s="134">
        <f t="shared" ca="1" si="90"/>
        <v>1.0259467069999999</v>
      </c>
      <c r="O290" s="133">
        <f t="shared" si="103"/>
        <v>0</v>
      </c>
      <c r="P290" s="130">
        <f t="shared" ca="1" si="91"/>
        <v>21.622247000000002</v>
      </c>
      <c r="Q290" s="128">
        <f t="shared" si="99"/>
        <v>0</v>
      </c>
      <c r="R290" s="135" t="str">
        <f t="shared" si="100"/>
        <v>A+J=</v>
      </c>
      <c r="S290" s="131">
        <f t="shared" si="101"/>
        <v>43487</v>
      </c>
      <c r="T290" s="136" t="str">
        <f t="shared" si="92"/>
        <v>-</v>
      </c>
      <c r="U290" s="9"/>
      <c r="V290" s="114">
        <v>43385</v>
      </c>
      <c r="W290" s="113" t="s">
        <v>78</v>
      </c>
      <c r="X290" s="9"/>
      <c r="Y290" s="1"/>
      <c r="Z290" s="9"/>
      <c r="AA290" s="9"/>
      <c r="AB290" s="9"/>
      <c r="AC290" s="9"/>
      <c r="AD290" s="9"/>
      <c r="AE290" s="10"/>
      <c r="AF290" s="9"/>
      <c r="AG290" s="9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</row>
    <row r="291" spans="1:198" x14ac:dyDescent="0.15">
      <c r="A291" s="126">
        <f t="shared" si="93"/>
        <v>43418</v>
      </c>
      <c r="B291" s="127">
        <f t="shared" ca="1" si="102"/>
        <v>855.236267</v>
      </c>
      <c r="C291" s="128">
        <f t="shared" si="94"/>
        <v>833.33299999999997</v>
      </c>
      <c r="D291" s="129">
        <f ca="1">IF(A291&lt;$B$1,VLOOKUP(A291,[1]DI!$A$4:$B$15000,2),0)</f>
        <v>6.4000000000000001E-2</v>
      </c>
      <c r="E291" s="130">
        <f t="shared" ca="1" si="87"/>
        <v>1.0002462000000001</v>
      </c>
      <c r="F291" s="130">
        <f ca="1">(TRUNC(PRODUCT($E$12:$E290),16))</f>
        <v>1.0483523608468199</v>
      </c>
      <c r="G291" s="130">
        <f t="shared" ca="1" si="86"/>
        <v>1.0281802282639501</v>
      </c>
      <c r="H291" s="130">
        <f t="shared" ca="1" si="88"/>
        <v>1.01961926</v>
      </c>
      <c r="I291" s="129">
        <f t="shared" si="95"/>
        <v>2.1000000000000001E-2</v>
      </c>
      <c r="J291" s="131">
        <f t="shared" si="96"/>
        <v>43304</v>
      </c>
      <c r="K291" s="132">
        <f t="shared" si="97"/>
        <v>79</v>
      </c>
      <c r="L291" s="133">
        <f t="shared" si="98"/>
        <v>79</v>
      </c>
      <c r="M291" s="134">
        <f t="shared" si="89"/>
        <v>1.006536431</v>
      </c>
      <c r="N291" s="134">
        <f t="shared" ca="1" si="90"/>
        <v>1.026283931</v>
      </c>
      <c r="O291" s="133">
        <f t="shared" si="103"/>
        <v>0</v>
      </c>
      <c r="P291" s="130">
        <f t="shared" ca="1" si="91"/>
        <v>21.903267</v>
      </c>
      <c r="Q291" s="128">
        <f t="shared" si="99"/>
        <v>0</v>
      </c>
      <c r="R291" s="135" t="str">
        <f t="shared" si="100"/>
        <v>A+J=</v>
      </c>
      <c r="S291" s="131">
        <f t="shared" si="101"/>
        <v>43487</v>
      </c>
      <c r="T291" s="136" t="str">
        <f t="shared" si="92"/>
        <v>-</v>
      </c>
      <c r="U291" s="9"/>
      <c r="V291" s="114">
        <v>43406</v>
      </c>
      <c r="W291" s="115" t="s">
        <v>84</v>
      </c>
      <c r="X291" s="9"/>
      <c r="Y291" s="1"/>
      <c r="Z291" s="9"/>
      <c r="AA291" s="9"/>
      <c r="AB291" s="9"/>
      <c r="AC291" s="9"/>
      <c r="AD291" s="9"/>
      <c r="AE291" s="10"/>
      <c r="AF291" s="9"/>
      <c r="AG291" s="9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</row>
    <row r="292" spans="1:198" x14ac:dyDescent="0.15">
      <c r="A292" s="126">
        <f t="shared" si="93"/>
        <v>43419</v>
      </c>
      <c r="B292" s="127">
        <f t="shared" ca="1" si="102"/>
        <v>855.51737700000001</v>
      </c>
      <c r="C292" s="128">
        <f t="shared" si="94"/>
        <v>833.33299999999997</v>
      </c>
      <c r="D292" s="129">
        <f ca="1">IF(A292&lt;$B$1,VLOOKUP(A292,[1]DI!$A$4:$B$15000,2),0)</f>
        <v>0</v>
      </c>
      <c r="E292" s="130">
        <f t="shared" ca="1" si="87"/>
        <v>1</v>
      </c>
      <c r="F292" s="130">
        <f ca="1">(TRUNC(PRODUCT($E$12:$E291),16))</f>
        <v>1.0486104651980599</v>
      </c>
      <c r="G292" s="130">
        <f t="shared" ca="1" si="86"/>
        <v>1.0281802282639501</v>
      </c>
      <c r="H292" s="130">
        <f t="shared" ca="1" si="88"/>
        <v>1.0198702900000001</v>
      </c>
      <c r="I292" s="129">
        <f t="shared" si="95"/>
        <v>2.1000000000000001E-2</v>
      </c>
      <c r="J292" s="131">
        <f t="shared" si="96"/>
        <v>43304</v>
      </c>
      <c r="K292" s="132">
        <f t="shared" si="97"/>
        <v>79</v>
      </c>
      <c r="L292" s="133">
        <f t="shared" si="98"/>
        <v>80</v>
      </c>
      <c r="M292" s="134">
        <f t="shared" si="89"/>
        <v>1.006619444</v>
      </c>
      <c r="N292" s="134">
        <f t="shared" ca="1" si="90"/>
        <v>1.0266212640000001</v>
      </c>
      <c r="O292" s="133">
        <f t="shared" si="103"/>
        <v>0</v>
      </c>
      <c r="P292" s="130">
        <f t="shared" ca="1" si="91"/>
        <v>22.184377000000001</v>
      </c>
      <c r="Q292" s="128">
        <f t="shared" si="99"/>
        <v>0</v>
      </c>
      <c r="R292" s="135" t="str">
        <f t="shared" si="100"/>
        <v>A+J=</v>
      </c>
      <c r="S292" s="131">
        <f t="shared" si="101"/>
        <v>43487</v>
      </c>
      <c r="T292" s="136" t="str">
        <f t="shared" si="92"/>
        <v>-</v>
      </c>
      <c r="U292" s="9"/>
      <c r="V292" s="114">
        <v>43419</v>
      </c>
      <c r="W292" s="115" t="s">
        <v>93</v>
      </c>
      <c r="X292" s="9"/>
      <c r="Y292" s="1"/>
      <c r="Z292" s="9"/>
      <c r="AA292" s="9"/>
      <c r="AB292" s="9"/>
      <c r="AC292" s="9"/>
      <c r="AD292" s="9"/>
      <c r="AE292" s="10"/>
      <c r="AF292" s="9"/>
      <c r="AG292" s="9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</row>
    <row r="293" spans="1:198" x14ac:dyDescent="0.15">
      <c r="A293" s="126">
        <f t="shared" si="93"/>
        <v>43420</v>
      </c>
      <c r="B293" s="127">
        <f t="shared" ca="1" si="102"/>
        <v>855.51737700000001</v>
      </c>
      <c r="C293" s="128">
        <f t="shared" si="94"/>
        <v>833.33299999999997</v>
      </c>
      <c r="D293" s="129">
        <f ca="1">IF(A293&lt;$B$1,VLOOKUP(A293,[1]DI!$A$4:$B$15000,2),0)</f>
        <v>6.4000000000000001E-2</v>
      </c>
      <c r="E293" s="130">
        <f t="shared" ca="1" si="87"/>
        <v>1.0002462000000001</v>
      </c>
      <c r="F293" s="130">
        <f ca="1">(TRUNC(PRODUCT($E$12:$E292),16))</f>
        <v>1.0486104651980599</v>
      </c>
      <c r="G293" s="130">
        <f t="shared" ca="1" si="86"/>
        <v>1.0281802282639501</v>
      </c>
      <c r="H293" s="130">
        <f t="shared" ca="1" si="88"/>
        <v>1.0198702900000001</v>
      </c>
      <c r="I293" s="129">
        <f t="shared" si="95"/>
        <v>2.1000000000000001E-2</v>
      </c>
      <c r="J293" s="131">
        <f t="shared" si="96"/>
        <v>43304</v>
      </c>
      <c r="K293" s="132">
        <f t="shared" si="97"/>
        <v>80</v>
      </c>
      <c r="L293" s="133">
        <f t="shared" si="98"/>
        <v>80</v>
      </c>
      <c r="M293" s="134">
        <f t="shared" si="89"/>
        <v>1.006619444</v>
      </c>
      <c r="N293" s="134">
        <f t="shared" ca="1" si="90"/>
        <v>1.0266212640000001</v>
      </c>
      <c r="O293" s="133">
        <f t="shared" si="103"/>
        <v>0</v>
      </c>
      <c r="P293" s="130">
        <f t="shared" ca="1" si="91"/>
        <v>22.184377000000001</v>
      </c>
      <c r="Q293" s="128">
        <f t="shared" si="99"/>
        <v>0</v>
      </c>
      <c r="R293" s="135" t="str">
        <f t="shared" si="100"/>
        <v>A+J=</v>
      </c>
      <c r="S293" s="131">
        <f t="shared" si="101"/>
        <v>43487</v>
      </c>
      <c r="T293" s="136" t="str">
        <f t="shared" si="92"/>
        <v>-</v>
      </c>
      <c r="U293" s="9"/>
      <c r="V293" s="114">
        <v>43459</v>
      </c>
      <c r="W293" s="115" t="s">
        <v>86</v>
      </c>
      <c r="X293" s="9"/>
      <c r="Y293" s="1"/>
      <c r="Z293" s="9"/>
      <c r="AA293" s="9"/>
      <c r="AB293" s="9"/>
      <c r="AC293" s="9"/>
      <c r="AD293" s="9"/>
      <c r="AE293" s="10"/>
      <c r="AF293" s="9"/>
      <c r="AG293" s="9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</row>
    <row r="294" spans="1:198" x14ac:dyDescent="0.15">
      <c r="A294" s="126">
        <f t="shared" si="93"/>
        <v>43421</v>
      </c>
      <c r="B294" s="127">
        <f t="shared" ca="1" si="102"/>
        <v>855.79858000000002</v>
      </c>
      <c r="C294" s="128">
        <f t="shared" si="94"/>
        <v>833.33299999999997</v>
      </c>
      <c r="D294" s="129">
        <f ca="1">IF(A294&lt;$B$1,VLOOKUP(A294,[1]DI!$A$4:$B$15000,2),0)</f>
        <v>0</v>
      </c>
      <c r="E294" s="130">
        <f t="shared" ca="1" si="87"/>
        <v>1</v>
      </c>
      <c r="F294" s="130">
        <f ca="1">(TRUNC(PRODUCT($E$12:$E293),16))</f>
        <v>1.0488686330946</v>
      </c>
      <c r="G294" s="130">
        <f t="shared" ca="1" si="86"/>
        <v>1.0281802282639501</v>
      </c>
      <c r="H294" s="130">
        <f t="shared" ca="1" si="88"/>
        <v>1.02012138</v>
      </c>
      <c r="I294" s="129">
        <f t="shared" si="95"/>
        <v>2.1000000000000001E-2</v>
      </c>
      <c r="J294" s="131">
        <f t="shared" si="96"/>
        <v>43304</v>
      </c>
      <c r="K294" s="132">
        <f t="shared" si="97"/>
        <v>80</v>
      </c>
      <c r="L294" s="133">
        <f t="shared" si="98"/>
        <v>81</v>
      </c>
      <c r="M294" s="134">
        <f t="shared" si="89"/>
        <v>1.006702464</v>
      </c>
      <c r="N294" s="134">
        <f t="shared" ca="1" si="90"/>
        <v>1.0269587069999999</v>
      </c>
      <c r="O294" s="133">
        <f t="shared" si="103"/>
        <v>0</v>
      </c>
      <c r="P294" s="130">
        <f t="shared" ca="1" si="91"/>
        <v>22.465579999999999</v>
      </c>
      <c r="Q294" s="128">
        <f t="shared" si="99"/>
        <v>0</v>
      </c>
      <c r="R294" s="135" t="str">
        <f t="shared" si="100"/>
        <v>A+J=</v>
      </c>
      <c r="S294" s="131">
        <f t="shared" si="101"/>
        <v>43487</v>
      </c>
      <c r="T294" s="136" t="str">
        <f t="shared" si="92"/>
        <v>-</v>
      </c>
      <c r="U294" s="9"/>
      <c r="V294" s="114">
        <v>43466</v>
      </c>
      <c r="W294" s="115" t="s">
        <v>88</v>
      </c>
      <c r="X294" s="9"/>
      <c r="Y294" s="1"/>
      <c r="Z294" s="9"/>
      <c r="AA294" s="9"/>
      <c r="AB294" s="9"/>
      <c r="AC294" s="9"/>
      <c r="AD294" s="9"/>
      <c r="AE294" s="10"/>
      <c r="AF294" s="9"/>
      <c r="AG294" s="9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</row>
    <row r="295" spans="1:198" x14ac:dyDescent="0.15">
      <c r="A295" s="126">
        <f t="shared" si="93"/>
        <v>43422</v>
      </c>
      <c r="B295" s="127">
        <f t="shared" ca="1" si="102"/>
        <v>855.79858000000002</v>
      </c>
      <c r="C295" s="128">
        <f t="shared" si="94"/>
        <v>833.33299999999997</v>
      </c>
      <c r="D295" s="129">
        <f ca="1">IF(A295&lt;$B$1,VLOOKUP(A295,[1]DI!$A$4:$B$15000,2),0)</f>
        <v>0</v>
      </c>
      <c r="E295" s="130">
        <f t="shared" ca="1" si="87"/>
        <v>1</v>
      </c>
      <c r="F295" s="130">
        <f ca="1">(TRUNC(PRODUCT($E$12:$E294),16))</f>
        <v>1.0488686330946</v>
      </c>
      <c r="G295" s="130">
        <f t="shared" ca="1" si="86"/>
        <v>1.0281802282639501</v>
      </c>
      <c r="H295" s="130">
        <f t="shared" ca="1" si="88"/>
        <v>1.02012138</v>
      </c>
      <c r="I295" s="129">
        <f t="shared" si="95"/>
        <v>2.1000000000000001E-2</v>
      </c>
      <c r="J295" s="131">
        <f t="shared" si="96"/>
        <v>43304</v>
      </c>
      <c r="K295" s="132">
        <f t="shared" si="97"/>
        <v>80</v>
      </c>
      <c r="L295" s="133">
        <f t="shared" si="98"/>
        <v>81</v>
      </c>
      <c r="M295" s="134">
        <f t="shared" si="89"/>
        <v>1.006702464</v>
      </c>
      <c r="N295" s="134">
        <f t="shared" ca="1" si="90"/>
        <v>1.0269587069999999</v>
      </c>
      <c r="O295" s="133">
        <f t="shared" si="103"/>
        <v>0</v>
      </c>
      <c r="P295" s="130">
        <f t="shared" ca="1" si="91"/>
        <v>22.465579999999999</v>
      </c>
      <c r="Q295" s="128">
        <f t="shared" si="99"/>
        <v>0</v>
      </c>
      <c r="R295" s="135" t="str">
        <f t="shared" si="100"/>
        <v>A+J=</v>
      </c>
      <c r="S295" s="131">
        <f t="shared" si="101"/>
        <v>43487</v>
      </c>
      <c r="T295" s="136" t="str">
        <f t="shared" si="92"/>
        <v>-</v>
      </c>
      <c r="U295" s="9"/>
      <c r="V295" s="114">
        <v>43528</v>
      </c>
      <c r="W295" s="115" t="s">
        <v>72</v>
      </c>
      <c r="X295" s="9"/>
      <c r="Y295" s="1"/>
      <c r="Z295" s="9"/>
      <c r="AA295" s="9"/>
      <c r="AB295" s="9"/>
      <c r="AC295" s="9"/>
      <c r="AD295" s="9"/>
      <c r="AE295" s="10"/>
      <c r="AF295" s="9"/>
      <c r="AG295" s="9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</row>
    <row r="296" spans="1:198" x14ac:dyDescent="0.15">
      <c r="A296" s="126">
        <f t="shared" si="93"/>
        <v>43423</v>
      </c>
      <c r="B296" s="127">
        <f t="shared" ca="1" si="102"/>
        <v>855.79858000000002</v>
      </c>
      <c r="C296" s="128">
        <f t="shared" si="94"/>
        <v>833.33299999999997</v>
      </c>
      <c r="D296" s="129">
        <f ca="1">IF(A296&lt;$B$1,VLOOKUP(A296,[1]DI!$A$4:$B$15000,2),0)</f>
        <v>6.4000000000000001E-2</v>
      </c>
      <c r="E296" s="130">
        <f t="shared" ca="1" si="87"/>
        <v>1.0002462000000001</v>
      </c>
      <c r="F296" s="130">
        <f ca="1">(TRUNC(PRODUCT($E$12:$E295),16))</f>
        <v>1.0488686330946</v>
      </c>
      <c r="G296" s="130">
        <f t="shared" ca="1" si="86"/>
        <v>1.0281802282639501</v>
      </c>
      <c r="H296" s="130">
        <f t="shared" ca="1" si="88"/>
        <v>1.02012138</v>
      </c>
      <c r="I296" s="129">
        <f t="shared" si="95"/>
        <v>2.1000000000000001E-2</v>
      </c>
      <c r="J296" s="131">
        <f t="shared" si="96"/>
        <v>43304</v>
      </c>
      <c r="K296" s="132">
        <f t="shared" si="97"/>
        <v>81</v>
      </c>
      <c r="L296" s="133">
        <f t="shared" si="98"/>
        <v>81</v>
      </c>
      <c r="M296" s="134">
        <f t="shared" si="89"/>
        <v>1.006702464</v>
      </c>
      <c r="N296" s="134">
        <f t="shared" ca="1" si="90"/>
        <v>1.0269587069999999</v>
      </c>
      <c r="O296" s="133">
        <f t="shared" si="103"/>
        <v>0</v>
      </c>
      <c r="P296" s="130">
        <f t="shared" ca="1" si="91"/>
        <v>22.465579999999999</v>
      </c>
      <c r="Q296" s="128">
        <f t="shared" si="99"/>
        <v>0</v>
      </c>
      <c r="R296" s="135" t="str">
        <f t="shared" si="100"/>
        <v>A+J=</v>
      </c>
      <c r="S296" s="131">
        <f t="shared" si="101"/>
        <v>43487</v>
      </c>
      <c r="T296" s="136" t="str">
        <f t="shared" si="92"/>
        <v>-</v>
      </c>
      <c r="U296" s="9"/>
      <c r="V296" s="114">
        <v>43529</v>
      </c>
      <c r="W296" s="115" t="s">
        <v>72</v>
      </c>
      <c r="X296" s="9"/>
      <c r="Y296" s="1"/>
      <c r="Z296" s="9"/>
      <c r="AA296" s="9"/>
      <c r="AB296" s="9"/>
      <c r="AC296" s="9"/>
      <c r="AD296" s="9"/>
      <c r="AE296" s="10"/>
      <c r="AF296" s="9"/>
      <c r="AG296" s="9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</row>
    <row r="297" spans="1:198" x14ac:dyDescent="0.15">
      <c r="A297" s="126">
        <f t="shared" si="93"/>
        <v>43424</v>
      </c>
      <c r="B297" s="127">
        <f t="shared" ca="1" si="102"/>
        <v>856.07987200000002</v>
      </c>
      <c r="C297" s="128">
        <f t="shared" si="94"/>
        <v>833.33299999999997</v>
      </c>
      <c r="D297" s="129">
        <f ca="1">IF(A297&lt;$B$1,VLOOKUP(A297,[1]DI!$A$4:$B$15000,2),0)</f>
        <v>6.4000000000000001E-2</v>
      </c>
      <c r="E297" s="130">
        <f t="shared" ca="1" si="87"/>
        <v>1.0002462000000001</v>
      </c>
      <c r="F297" s="130">
        <f ca="1">(TRUNC(PRODUCT($E$12:$E296),16))</f>
        <v>1.0491268645520599</v>
      </c>
      <c r="G297" s="130">
        <f t="shared" ca="1" si="86"/>
        <v>1.0281802282639501</v>
      </c>
      <c r="H297" s="130">
        <f t="shared" ca="1" si="88"/>
        <v>1.0203725299999999</v>
      </c>
      <c r="I297" s="129">
        <f t="shared" si="95"/>
        <v>2.1000000000000001E-2</v>
      </c>
      <c r="J297" s="131">
        <f t="shared" si="96"/>
        <v>43304</v>
      </c>
      <c r="K297" s="132">
        <f t="shared" si="97"/>
        <v>82</v>
      </c>
      <c r="L297" s="133">
        <f t="shared" si="98"/>
        <v>82</v>
      </c>
      <c r="M297" s="134">
        <f t="shared" si="89"/>
        <v>1.0067854899999999</v>
      </c>
      <c r="N297" s="134">
        <f t="shared" ca="1" si="90"/>
        <v>1.027296258</v>
      </c>
      <c r="O297" s="133">
        <f t="shared" si="103"/>
        <v>0</v>
      </c>
      <c r="P297" s="130">
        <f t="shared" ca="1" si="91"/>
        <v>22.746872</v>
      </c>
      <c r="Q297" s="128">
        <f t="shared" si="99"/>
        <v>0</v>
      </c>
      <c r="R297" s="135" t="str">
        <f t="shared" si="100"/>
        <v>A+J=</v>
      </c>
      <c r="S297" s="131">
        <f t="shared" si="101"/>
        <v>43487</v>
      </c>
      <c r="T297" s="136" t="str">
        <f t="shared" si="92"/>
        <v>-</v>
      </c>
      <c r="U297" s="9"/>
      <c r="V297" s="114">
        <v>43574</v>
      </c>
      <c r="W297" s="115" t="s">
        <v>89</v>
      </c>
      <c r="X297" s="9"/>
      <c r="Y297" s="1"/>
      <c r="Z297" s="9"/>
      <c r="AA297" s="9"/>
      <c r="AB297" s="9"/>
      <c r="AC297" s="9"/>
      <c r="AD297" s="9"/>
      <c r="AE297" s="10"/>
      <c r="AF297" s="9"/>
      <c r="AG297" s="9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</row>
    <row r="298" spans="1:198" x14ac:dyDescent="0.15">
      <c r="A298" s="126">
        <f t="shared" si="93"/>
        <v>43425</v>
      </c>
      <c r="B298" s="127">
        <f t="shared" ca="1" si="102"/>
        <v>856.36126400000001</v>
      </c>
      <c r="C298" s="128">
        <f t="shared" si="94"/>
        <v>833.33299999999997</v>
      </c>
      <c r="D298" s="129">
        <f ca="1">IF(A298&lt;$B$1,VLOOKUP(A298,[1]DI!$A$4:$B$15000,2),0)</f>
        <v>6.4000000000000001E-2</v>
      </c>
      <c r="E298" s="130">
        <f t="shared" ca="1" si="87"/>
        <v>1.0002462000000001</v>
      </c>
      <c r="F298" s="130">
        <f ca="1">(TRUNC(PRODUCT($E$12:$E297),16))</f>
        <v>1.0493851595861201</v>
      </c>
      <c r="G298" s="130">
        <f t="shared" ca="1" si="86"/>
        <v>1.0281802282639501</v>
      </c>
      <c r="H298" s="130">
        <f t="shared" ca="1" si="88"/>
        <v>1.0206237499999999</v>
      </c>
      <c r="I298" s="129">
        <f t="shared" si="95"/>
        <v>2.1000000000000001E-2</v>
      </c>
      <c r="J298" s="131">
        <f t="shared" si="96"/>
        <v>43304</v>
      </c>
      <c r="K298" s="132">
        <f t="shared" si="97"/>
        <v>83</v>
      </c>
      <c r="L298" s="133">
        <f t="shared" si="98"/>
        <v>83</v>
      </c>
      <c r="M298" s="134">
        <f t="shared" si="89"/>
        <v>1.0068685239999999</v>
      </c>
      <c r="N298" s="134">
        <f t="shared" ca="1" si="90"/>
        <v>1.0276339290000001</v>
      </c>
      <c r="O298" s="133">
        <f t="shared" si="103"/>
        <v>0</v>
      </c>
      <c r="P298" s="130">
        <f t="shared" ca="1" si="91"/>
        <v>23.028264</v>
      </c>
      <c r="Q298" s="128">
        <f t="shared" si="99"/>
        <v>0</v>
      </c>
      <c r="R298" s="135" t="str">
        <f t="shared" si="100"/>
        <v>A+J=</v>
      </c>
      <c r="S298" s="131">
        <f t="shared" si="101"/>
        <v>43487</v>
      </c>
      <c r="T298" s="136" t="str">
        <f t="shared" si="92"/>
        <v>-</v>
      </c>
      <c r="U298" s="9"/>
      <c r="V298" s="114">
        <v>43586</v>
      </c>
      <c r="W298" s="115" t="s">
        <v>91</v>
      </c>
      <c r="X298" s="9"/>
      <c r="Y298" s="1"/>
      <c r="Z298" s="9"/>
      <c r="AA298" s="9"/>
      <c r="AB298" s="9"/>
      <c r="AC298" s="9"/>
      <c r="AD298" s="9"/>
      <c r="AE298" s="10"/>
      <c r="AF298" s="9"/>
      <c r="AG298" s="9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</row>
    <row r="299" spans="1:198" x14ac:dyDescent="0.15">
      <c r="A299" s="126">
        <f t="shared" si="93"/>
        <v>43426</v>
      </c>
      <c r="B299" s="127">
        <f t="shared" ca="1" si="102"/>
        <v>856.64274699999999</v>
      </c>
      <c r="C299" s="128">
        <f t="shared" si="94"/>
        <v>833.33299999999997</v>
      </c>
      <c r="D299" s="129">
        <f ca="1">IF(A299&lt;$B$1,VLOOKUP(A299,[1]DI!$A$4:$B$15000,2),0)</f>
        <v>6.4000000000000001E-2</v>
      </c>
      <c r="E299" s="130">
        <f t="shared" ca="1" si="87"/>
        <v>1.0002462000000001</v>
      </c>
      <c r="F299" s="130">
        <f ca="1">(TRUNC(PRODUCT($E$12:$E298),16))</f>
        <v>1.04964351821241</v>
      </c>
      <c r="G299" s="130">
        <f t="shared" ca="1" si="86"/>
        <v>1.0281802282639501</v>
      </c>
      <c r="H299" s="130">
        <f t="shared" ca="1" si="88"/>
        <v>1.02087503</v>
      </c>
      <c r="I299" s="129">
        <f t="shared" si="95"/>
        <v>2.1000000000000001E-2</v>
      </c>
      <c r="J299" s="131">
        <f t="shared" si="96"/>
        <v>43304</v>
      </c>
      <c r="K299" s="132">
        <f t="shared" si="97"/>
        <v>84</v>
      </c>
      <c r="L299" s="133">
        <f t="shared" si="98"/>
        <v>84</v>
      </c>
      <c r="M299" s="134">
        <f t="shared" si="89"/>
        <v>1.006951564</v>
      </c>
      <c r="N299" s="134">
        <f t="shared" ca="1" si="90"/>
        <v>1.0279717079999999</v>
      </c>
      <c r="O299" s="133">
        <f t="shared" si="103"/>
        <v>0</v>
      </c>
      <c r="P299" s="130">
        <f t="shared" ca="1" si="91"/>
        <v>23.309747000000002</v>
      </c>
      <c r="Q299" s="128">
        <f t="shared" si="99"/>
        <v>0</v>
      </c>
      <c r="R299" s="135" t="str">
        <f t="shared" si="100"/>
        <v>A+J=</v>
      </c>
      <c r="S299" s="131">
        <f t="shared" si="101"/>
        <v>43487</v>
      </c>
      <c r="T299" s="136" t="str">
        <f t="shared" si="92"/>
        <v>-</v>
      </c>
      <c r="U299" s="9"/>
      <c r="V299" s="114">
        <v>43636</v>
      </c>
      <c r="W299" s="115" t="s">
        <v>90</v>
      </c>
      <c r="X299" s="9"/>
      <c r="Y299" s="1"/>
      <c r="Z299" s="9"/>
      <c r="AA299" s="9"/>
      <c r="AB299" s="9"/>
      <c r="AC299" s="9"/>
      <c r="AD299" s="9"/>
      <c r="AE299" s="10"/>
      <c r="AF299" s="9"/>
      <c r="AG299" s="9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</row>
    <row r="300" spans="1:198" x14ac:dyDescent="0.15">
      <c r="A300" s="126">
        <f t="shared" si="93"/>
        <v>43427</v>
      </c>
      <c r="B300" s="127">
        <f t="shared" ca="1" si="102"/>
        <v>856.92432099999996</v>
      </c>
      <c r="C300" s="128">
        <f t="shared" si="94"/>
        <v>833.33299999999997</v>
      </c>
      <c r="D300" s="129">
        <f ca="1">IF(A300&lt;$B$1,VLOOKUP(A300,[1]DI!$A$4:$B$15000,2),0)</f>
        <v>6.4000000000000001E-2</v>
      </c>
      <c r="E300" s="130">
        <f t="shared" ca="1" si="87"/>
        <v>1.0002462000000001</v>
      </c>
      <c r="F300" s="130">
        <f ca="1">(TRUNC(PRODUCT($E$12:$E299),16))</f>
        <v>1.0499019404465899</v>
      </c>
      <c r="G300" s="130">
        <f t="shared" ca="1" si="86"/>
        <v>1.0281802282639501</v>
      </c>
      <c r="H300" s="130">
        <f t="shared" ca="1" si="88"/>
        <v>1.0211263699999999</v>
      </c>
      <c r="I300" s="129">
        <f t="shared" si="95"/>
        <v>2.1000000000000001E-2</v>
      </c>
      <c r="J300" s="131">
        <f t="shared" si="96"/>
        <v>43304</v>
      </c>
      <c r="K300" s="132">
        <f t="shared" si="97"/>
        <v>85</v>
      </c>
      <c r="L300" s="133">
        <f t="shared" si="98"/>
        <v>85</v>
      </c>
      <c r="M300" s="134">
        <f t="shared" si="89"/>
        <v>1.0070346109999999</v>
      </c>
      <c r="N300" s="134">
        <f t="shared" ca="1" si="90"/>
        <v>1.028309597</v>
      </c>
      <c r="O300" s="133">
        <f t="shared" si="103"/>
        <v>0</v>
      </c>
      <c r="P300" s="130">
        <f t="shared" ca="1" si="91"/>
        <v>23.591321000000001</v>
      </c>
      <c r="Q300" s="128">
        <f t="shared" si="99"/>
        <v>0</v>
      </c>
      <c r="R300" s="135" t="str">
        <f t="shared" si="100"/>
        <v>A+J=</v>
      </c>
      <c r="S300" s="131">
        <f t="shared" si="101"/>
        <v>43487</v>
      </c>
      <c r="T300" s="136" t="str">
        <f t="shared" si="92"/>
        <v>-</v>
      </c>
      <c r="U300" s="9"/>
      <c r="V300" s="114">
        <v>43784</v>
      </c>
      <c r="W300" s="115" t="s">
        <v>93</v>
      </c>
      <c r="X300" s="9"/>
      <c r="Y300" s="1"/>
      <c r="Z300" s="9"/>
      <c r="AA300" s="9"/>
      <c r="AB300" s="9"/>
      <c r="AC300" s="9"/>
      <c r="AD300" s="9"/>
      <c r="AE300" s="10"/>
      <c r="AF300" s="9"/>
      <c r="AG300" s="9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</row>
    <row r="301" spans="1:198" x14ac:dyDescent="0.15">
      <c r="A301" s="126">
        <f t="shared" si="93"/>
        <v>43428</v>
      </c>
      <c r="B301" s="127">
        <f t="shared" ca="1" si="102"/>
        <v>857.20598599999994</v>
      </c>
      <c r="C301" s="128">
        <f t="shared" si="94"/>
        <v>833.33299999999997</v>
      </c>
      <c r="D301" s="129">
        <f ca="1">IF(A301&lt;$B$1,VLOOKUP(A301,[1]DI!$A$4:$B$15000,2),0)</f>
        <v>0</v>
      </c>
      <c r="E301" s="130">
        <f t="shared" ca="1" si="87"/>
        <v>1</v>
      </c>
      <c r="F301" s="130">
        <f ca="1">(TRUNC(PRODUCT($E$12:$E300),16))</f>
        <v>1.05016042630433</v>
      </c>
      <c r="G301" s="130">
        <f t="shared" ca="1" si="86"/>
        <v>1.0281802282639501</v>
      </c>
      <c r="H301" s="130">
        <f t="shared" ca="1" si="88"/>
        <v>1.02137777</v>
      </c>
      <c r="I301" s="129">
        <f t="shared" si="95"/>
        <v>2.1000000000000001E-2</v>
      </c>
      <c r="J301" s="131">
        <f t="shared" si="96"/>
        <v>43304</v>
      </c>
      <c r="K301" s="132">
        <f t="shared" si="97"/>
        <v>85</v>
      </c>
      <c r="L301" s="133">
        <f t="shared" si="98"/>
        <v>86</v>
      </c>
      <c r="M301" s="134">
        <f t="shared" si="89"/>
        <v>1.007117665</v>
      </c>
      <c r="N301" s="134">
        <f t="shared" ca="1" si="90"/>
        <v>1.028647595</v>
      </c>
      <c r="O301" s="133">
        <f t="shared" si="103"/>
        <v>0</v>
      </c>
      <c r="P301" s="130">
        <f t="shared" ca="1" si="91"/>
        <v>23.872986000000001</v>
      </c>
      <c r="Q301" s="128">
        <f t="shared" si="99"/>
        <v>0</v>
      </c>
      <c r="R301" s="135" t="str">
        <f t="shared" si="100"/>
        <v>A+J=</v>
      </c>
      <c r="S301" s="131">
        <f t="shared" si="101"/>
        <v>43487</v>
      </c>
      <c r="T301" s="136" t="str">
        <f t="shared" si="92"/>
        <v>-</v>
      </c>
      <c r="U301" s="9"/>
      <c r="V301" s="114">
        <v>43824</v>
      </c>
      <c r="W301" s="115" t="s">
        <v>86</v>
      </c>
      <c r="X301" s="9"/>
      <c r="Y301" s="1"/>
      <c r="Z301" s="9"/>
      <c r="AA301" s="9"/>
      <c r="AB301" s="9"/>
      <c r="AC301" s="9"/>
      <c r="AD301" s="9"/>
      <c r="AE301" s="10"/>
      <c r="AF301" s="9"/>
      <c r="AG301" s="9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</row>
    <row r="302" spans="1:198" x14ac:dyDescent="0.15">
      <c r="A302" s="126">
        <f t="shared" si="93"/>
        <v>43429</v>
      </c>
      <c r="B302" s="127">
        <f t="shared" ca="1" si="102"/>
        <v>857.20598599999994</v>
      </c>
      <c r="C302" s="128">
        <f t="shared" si="94"/>
        <v>833.33299999999997</v>
      </c>
      <c r="D302" s="129">
        <f ca="1">IF(A302&lt;$B$1,VLOOKUP(A302,[1]DI!$A$4:$B$15000,2),0)</f>
        <v>0</v>
      </c>
      <c r="E302" s="130">
        <f t="shared" ca="1" si="87"/>
        <v>1</v>
      </c>
      <c r="F302" s="130">
        <f ca="1">(TRUNC(PRODUCT($E$12:$E301),16))</f>
        <v>1.05016042630433</v>
      </c>
      <c r="G302" s="130">
        <f t="shared" ca="1" si="86"/>
        <v>1.0281802282639501</v>
      </c>
      <c r="H302" s="130">
        <f t="shared" ca="1" si="88"/>
        <v>1.02137777</v>
      </c>
      <c r="I302" s="129">
        <f t="shared" si="95"/>
        <v>2.1000000000000001E-2</v>
      </c>
      <c r="J302" s="131">
        <f t="shared" si="96"/>
        <v>43304</v>
      </c>
      <c r="K302" s="132">
        <f t="shared" si="97"/>
        <v>85</v>
      </c>
      <c r="L302" s="133">
        <f t="shared" si="98"/>
        <v>86</v>
      </c>
      <c r="M302" s="134">
        <f t="shared" si="89"/>
        <v>1.007117665</v>
      </c>
      <c r="N302" s="134">
        <f t="shared" ca="1" si="90"/>
        <v>1.028647595</v>
      </c>
      <c r="O302" s="133">
        <f t="shared" si="103"/>
        <v>0</v>
      </c>
      <c r="P302" s="130">
        <f t="shared" ca="1" si="91"/>
        <v>23.872986000000001</v>
      </c>
      <c r="Q302" s="128">
        <f t="shared" si="99"/>
        <v>0</v>
      </c>
      <c r="R302" s="135" t="str">
        <f t="shared" si="100"/>
        <v>A+J=</v>
      </c>
      <c r="S302" s="131">
        <f t="shared" si="101"/>
        <v>43487</v>
      </c>
      <c r="T302" s="136" t="str">
        <f t="shared" si="92"/>
        <v>-</v>
      </c>
      <c r="U302" s="9"/>
      <c r="V302" s="114">
        <v>43831</v>
      </c>
      <c r="W302" s="115" t="s">
        <v>88</v>
      </c>
      <c r="X302" s="9"/>
      <c r="Y302" s="1"/>
      <c r="Z302" s="9"/>
      <c r="AA302" s="9"/>
      <c r="AB302" s="9"/>
      <c r="AC302" s="9"/>
      <c r="AD302" s="9"/>
      <c r="AE302" s="10"/>
      <c r="AF302" s="9"/>
      <c r="AG302" s="9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</row>
    <row r="303" spans="1:198" x14ac:dyDescent="0.15">
      <c r="A303" s="126">
        <f t="shared" si="93"/>
        <v>43430</v>
      </c>
      <c r="B303" s="127">
        <f t="shared" ca="1" si="102"/>
        <v>857.20598599999994</v>
      </c>
      <c r="C303" s="128">
        <f t="shared" si="94"/>
        <v>833.33299999999997</v>
      </c>
      <c r="D303" s="129">
        <f ca="1">IF(A303&lt;$B$1,VLOOKUP(A303,[1]DI!$A$4:$B$15000,2),0)</f>
        <v>6.4000000000000001E-2</v>
      </c>
      <c r="E303" s="130">
        <f t="shared" ca="1" si="87"/>
        <v>1.0002462000000001</v>
      </c>
      <c r="F303" s="130">
        <f ca="1">(TRUNC(PRODUCT($E$12:$E302),16))</f>
        <v>1.05016042630433</v>
      </c>
      <c r="G303" s="130">
        <f t="shared" ca="1" si="86"/>
        <v>1.0281802282639501</v>
      </c>
      <c r="H303" s="130">
        <f t="shared" ca="1" si="88"/>
        <v>1.02137777</v>
      </c>
      <c r="I303" s="129">
        <f t="shared" si="95"/>
        <v>2.1000000000000001E-2</v>
      </c>
      <c r="J303" s="131">
        <f t="shared" si="96"/>
        <v>43304</v>
      </c>
      <c r="K303" s="132">
        <f t="shared" si="97"/>
        <v>86</v>
      </c>
      <c r="L303" s="133">
        <f t="shared" si="98"/>
        <v>86</v>
      </c>
      <c r="M303" s="134">
        <f t="shared" si="89"/>
        <v>1.007117665</v>
      </c>
      <c r="N303" s="134">
        <f t="shared" ca="1" si="90"/>
        <v>1.028647595</v>
      </c>
      <c r="O303" s="133">
        <f t="shared" si="103"/>
        <v>0</v>
      </c>
      <c r="P303" s="130">
        <f t="shared" ca="1" si="91"/>
        <v>23.872986000000001</v>
      </c>
      <c r="Q303" s="128">
        <f t="shared" si="99"/>
        <v>0</v>
      </c>
      <c r="R303" s="135" t="str">
        <f t="shared" si="100"/>
        <v>A+J=</v>
      </c>
      <c r="S303" s="131">
        <f t="shared" si="101"/>
        <v>43487</v>
      </c>
      <c r="T303" s="136" t="str">
        <f t="shared" si="92"/>
        <v>-</v>
      </c>
      <c r="U303" s="9"/>
      <c r="V303" s="114">
        <v>43885</v>
      </c>
      <c r="W303" s="115" t="s">
        <v>72</v>
      </c>
      <c r="X303" s="9"/>
      <c r="Y303" s="1"/>
      <c r="Z303" s="9"/>
      <c r="AA303" s="9"/>
      <c r="AB303" s="9"/>
      <c r="AC303" s="9"/>
      <c r="AD303" s="9"/>
      <c r="AE303" s="10"/>
      <c r="AF303" s="9"/>
      <c r="AG303" s="9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</row>
    <row r="304" spans="1:198" x14ac:dyDescent="0.15">
      <c r="A304" s="126">
        <f t="shared" si="93"/>
        <v>43431</v>
      </c>
      <c r="B304" s="127">
        <f t="shared" ca="1" si="102"/>
        <v>857.48774200000003</v>
      </c>
      <c r="C304" s="128">
        <f t="shared" si="94"/>
        <v>833.33299999999997</v>
      </c>
      <c r="D304" s="129">
        <f ca="1">IF(A304&lt;$B$1,VLOOKUP(A304,[1]DI!$A$4:$B$15000,2),0)</f>
        <v>6.4000000000000001E-2</v>
      </c>
      <c r="E304" s="130">
        <f t="shared" ca="1" si="87"/>
        <v>1.0002462000000001</v>
      </c>
      <c r="F304" s="130">
        <f ca="1">(TRUNC(PRODUCT($E$12:$E303),16))</f>
        <v>1.0504189758012901</v>
      </c>
      <c r="G304" s="130">
        <f t="shared" ref="G304:G367" ca="1" si="104">IF(O303&gt;0,F303,G303)</f>
        <v>1.0281802282639501</v>
      </c>
      <c r="H304" s="130">
        <f t="shared" ca="1" si="88"/>
        <v>1.0216292300000001</v>
      </c>
      <c r="I304" s="129">
        <f t="shared" si="95"/>
        <v>2.1000000000000001E-2</v>
      </c>
      <c r="J304" s="131">
        <f t="shared" si="96"/>
        <v>43304</v>
      </c>
      <c r="K304" s="132">
        <f t="shared" si="97"/>
        <v>87</v>
      </c>
      <c r="L304" s="133">
        <f t="shared" si="98"/>
        <v>87</v>
      </c>
      <c r="M304" s="134">
        <f t="shared" si="89"/>
        <v>1.007200726</v>
      </c>
      <c r="N304" s="134">
        <f t="shared" ca="1" si="90"/>
        <v>1.0289857019999999</v>
      </c>
      <c r="O304" s="133">
        <f t="shared" si="103"/>
        <v>0</v>
      </c>
      <c r="P304" s="130">
        <f t="shared" ca="1" si="91"/>
        <v>24.154741999999999</v>
      </c>
      <c r="Q304" s="128">
        <f t="shared" si="99"/>
        <v>0</v>
      </c>
      <c r="R304" s="135" t="str">
        <f t="shared" si="100"/>
        <v>A+J=</v>
      </c>
      <c r="S304" s="131">
        <f t="shared" si="101"/>
        <v>43487</v>
      </c>
      <c r="T304" s="136" t="str">
        <f t="shared" si="92"/>
        <v>-</v>
      </c>
      <c r="U304" s="9"/>
      <c r="V304" s="114">
        <v>43886</v>
      </c>
      <c r="W304" s="115" t="s">
        <v>72</v>
      </c>
      <c r="X304" s="9"/>
      <c r="Y304" s="1"/>
      <c r="Z304" s="9"/>
      <c r="AA304" s="9"/>
      <c r="AB304" s="9"/>
      <c r="AC304" s="9"/>
      <c r="AD304" s="9"/>
      <c r="AE304" s="10"/>
      <c r="AF304" s="9"/>
      <c r="AG304" s="9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</row>
    <row r="305" spans="1:201" x14ac:dyDescent="0.15">
      <c r="A305" s="126">
        <f t="shared" si="93"/>
        <v>43432</v>
      </c>
      <c r="B305" s="127">
        <f t="shared" ca="1" si="102"/>
        <v>857.76959599999998</v>
      </c>
      <c r="C305" s="128">
        <f t="shared" si="94"/>
        <v>833.33299999999997</v>
      </c>
      <c r="D305" s="129">
        <f ca="1">IF(A305&lt;$B$1,VLOOKUP(A305,[1]DI!$A$4:$B$15000,2),0)</f>
        <v>6.4000000000000001E-2</v>
      </c>
      <c r="E305" s="130">
        <f t="shared" ca="1" si="87"/>
        <v>1.0002462000000001</v>
      </c>
      <c r="F305" s="130">
        <f ca="1">(TRUNC(PRODUCT($E$12:$E304),16))</f>
        <v>1.0506775889531299</v>
      </c>
      <c r="G305" s="130">
        <f t="shared" ca="1" si="104"/>
        <v>1.0281802282639501</v>
      </c>
      <c r="H305" s="130">
        <f t="shared" ca="1" si="88"/>
        <v>1.0218807599999999</v>
      </c>
      <c r="I305" s="129">
        <f t="shared" si="95"/>
        <v>2.1000000000000001E-2</v>
      </c>
      <c r="J305" s="131">
        <f t="shared" si="96"/>
        <v>43304</v>
      </c>
      <c r="K305" s="132">
        <f t="shared" si="97"/>
        <v>88</v>
      </c>
      <c r="L305" s="133">
        <f t="shared" si="98"/>
        <v>88</v>
      </c>
      <c r="M305" s="134">
        <f t="shared" si="89"/>
        <v>1.007283793</v>
      </c>
      <c r="N305" s="134">
        <f t="shared" ca="1" si="90"/>
        <v>1.0293239279999999</v>
      </c>
      <c r="O305" s="133">
        <f t="shared" si="103"/>
        <v>0</v>
      </c>
      <c r="P305" s="130">
        <f t="shared" ca="1" si="91"/>
        <v>24.436596000000002</v>
      </c>
      <c r="Q305" s="128">
        <f t="shared" si="99"/>
        <v>0</v>
      </c>
      <c r="R305" s="135" t="str">
        <f t="shared" si="100"/>
        <v>A+J=</v>
      </c>
      <c r="S305" s="131">
        <f t="shared" si="101"/>
        <v>43487</v>
      </c>
      <c r="T305" s="136" t="str">
        <f t="shared" si="92"/>
        <v>-</v>
      </c>
      <c r="U305" s="9"/>
      <c r="V305" s="114">
        <v>43931</v>
      </c>
      <c r="W305" s="115" t="s">
        <v>89</v>
      </c>
      <c r="X305" s="9"/>
      <c r="Y305" s="1"/>
      <c r="Z305" s="9"/>
      <c r="AA305" s="9"/>
      <c r="AB305" s="9"/>
      <c r="AC305" s="9"/>
      <c r="AD305" s="9"/>
      <c r="AE305" s="10"/>
      <c r="AF305" s="9"/>
      <c r="AG305" s="9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</row>
    <row r="306" spans="1:201" x14ac:dyDescent="0.15">
      <c r="A306" s="126">
        <f t="shared" si="93"/>
        <v>43433</v>
      </c>
      <c r="B306" s="127">
        <f t="shared" ca="1" si="102"/>
        <v>858.05153499999994</v>
      </c>
      <c r="C306" s="128">
        <f t="shared" si="94"/>
        <v>833.33299999999997</v>
      </c>
      <c r="D306" s="129">
        <f ca="1">IF(A306&lt;$B$1,VLOOKUP(A306,[1]DI!$A$4:$B$15000,2),0)</f>
        <v>6.4000000000000001E-2</v>
      </c>
      <c r="E306" s="130">
        <f t="shared" ca="1" si="87"/>
        <v>1.0002462000000001</v>
      </c>
      <c r="F306" s="130">
        <f ca="1">(TRUNC(PRODUCT($E$12:$E305),16))</f>
        <v>1.0509362657755299</v>
      </c>
      <c r="G306" s="130">
        <f t="shared" ca="1" si="104"/>
        <v>1.0281802282639501</v>
      </c>
      <c r="H306" s="130">
        <f t="shared" ca="1" si="88"/>
        <v>1.02213234</v>
      </c>
      <c r="I306" s="129">
        <f t="shared" si="95"/>
        <v>2.1000000000000001E-2</v>
      </c>
      <c r="J306" s="131">
        <f t="shared" si="96"/>
        <v>43304</v>
      </c>
      <c r="K306" s="132">
        <f t="shared" si="97"/>
        <v>89</v>
      </c>
      <c r="L306" s="133">
        <f t="shared" si="98"/>
        <v>89</v>
      </c>
      <c r="M306" s="134">
        <f t="shared" si="89"/>
        <v>1.0073668680000001</v>
      </c>
      <c r="N306" s="134">
        <f t="shared" ca="1" si="90"/>
        <v>1.029662254</v>
      </c>
      <c r="O306" s="133">
        <f t="shared" si="103"/>
        <v>0</v>
      </c>
      <c r="P306" s="130">
        <f t="shared" ca="1" si="91"/>
        <v>24.718534999999999</v>
      </c>
      <c r="Q306" s="128">
        <f t="shared" si="99"/>
        <v>0</v>
      </c>
      <c r="R306" s="135" t="str">
        <f t="shared" si="100"/>
        <v>A+J=</v>
      </c>
      <c r="S306" s="131">
        <f t="shared" si="101"/>
        <v>43487</v>
      </c>
      <c r="T306" s="136" t="str">
        <f t="shared" si="92"/>
        <v>-</v>
      </c>
      <c r="U306" s="9"/>
      <c r="V306" s="114">
        <v>43942</v>
      </c>
      <c r="W306" s="115" t="s">
        <v>74</v>
      </c>
      <c r="X306" s="9"/>
      <c r="Y306" s="1"/>
      <c r="Z306" s="9"/>
      <c r="AA306" s="9"/>
      <c r="AB306" s="9"/>
      <c r="AC306" s="9"/>
      <c r="AD306" s="9"/>
      <c r="AE306" s="10"/>
      <c r="AF306" s="9"/>
      <c r="AG306" s="9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pans="1:201" x14ac:dyDescent="0.15">
      <c r="A307" s="126">
        <f t="shared" si="93"/>
        <v>43434</v>
      </c>
      <c r="B307" s="127">
        <f t="shared" ca="1" si="102"/>
        <v>858.333572</v>
      </c>
      <c r="C307" s="128">
        <f t="shared" si="94"/>
        <v>833.33299999999997</v>
      </c>
      <c r="D307" s="129">
        <f ca="1">IF(A307&lt;$B$1,VLOOKUP(A307,[1]DI!$A$4:$B$15000,2),0)</f>
        <v>6.4000000000000001E-2</v>
      </c>
      <c r="E307" s="130">
        <f t="shared" ca="1" si="87"/>
        <v>1.0002462000000001</v>
      </c>
      <c r="F307" s="130">
        <f ca="1">(TRUNC(PRODUCT($E$12:$E306),16))</f>
        <v>1.05119500628416</v>
      </c>
      <c r="G307" s="130">
        <f t="shared" ca="1" si="104"/>
        <v>1.0281802282639501</v>
      </c>
      <c r="H307" s="130">
        <f t="shared" ca="1" si="88"/>
        <v>1.02238399</v>
      </c>
      <c r="I307" s="129">
        <f t="shared" si="95"/>
        <v>2.1000000000000001E-2</v>
      </c>
      <c r="J307" s="131">
        <f t="shared" si="96"/>
        <v>43304</v>
      </c>
      <c r="K307" s="132">
        <f t="shared" si="97"/>
        <v>90</v>
      </c>
      <c r="L307" s="133">
        <f t="shared" si="98"/>
        <v>90</v>
      </c>
      <c r="M307" s="134">
        <f t="shared" si="89"/>
        <v>1.007449949</v>
      </c>
      <c r="N307" s="134">
        <f t="shared" ca="1" si="90"/>
        <v>1.0300006989999999</v>
      </c>
      <c r="O307" s="133">
        <f t="shared" si="103"/>
        <v>0</v>
      </c>
      <c r="P307" s="130">
        <f t="shared" ca="1" si="91"/>
        <v>25.000571999999998</v>
      </c>
      <c r="Q307" s="128">
        <f t="shared" si="99"/>
        <v>0</v>
      </c>
      <c r="R307" s="135" t="str">
        <f t="shared" si="100"/>
        <v>A+J=</v>
      </c>
      <c r="S307" s="131">
        <f t="shared" si="101"/>
        <v>43487</v>
      </c>
      <c r="T307" s="136" t="str">
        <f t="shared" si="92"/>
        <v>-</v>
      </c>
      <c r="U307" s="9"/>
      <c r="V307" s="114">
        <v>43952</v>
      </c>
      <c r="W307" s="115" t="s">
        <v>91</v>
      </c>
      <c r="X307" s="9"/>
      <c r="Y307" s="1"/>
      <c r="Z307" s="9"/>
      <c r="AA307" s="9"/>
      <c r="AB307" s="9"/>
      <c r="AC307" s="9"/>
      <c r="AD307" s="9"/>
      <c r="AE307" s="10"/>
      <c r="AF307" s="9"/>
      <c r="AG307" s="9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pans="1:201" x14ac:dyDescent="0.15">
      <c r="A308" s="126">
        <f t="shared" si="93"/>
        <v>43435</v>
      </c>
      <c r="B308" s="127">
        <f t="shared" ca="1" si="102"/>
        <v>858.61569999999995</v>
      </c>
      <c r="C308" s="128">
        <f t="shared" si="94"/>
        <v>833.33299999999997</v>
      </c>
      <c r="D308" s="129">
        <f ca="1">IF(A308&lt;$B$1,VLOOKUP(A308,[1]DI!$A$4:$B$15000,2),0)</f>
        <v>0</v>
      </c>
      <c r="E308" s="130">
        <f t="shared" ca="1" si="87"/>
        <v>1</v>
      </c>
      <c r="F308" s="130">
        <f ca="1">(TRUNC(PRODUCT($E$12:$E307),16))</f>
        <v>1.05145381049471</v>
      </c>
      <c r="G308" s="130">
        <f t="shared" ca="1" si="104"/>
        <v>1.0281802282639501</v>
      </c>
      <c r="H308" s="130">
        <f t="shared" ca="1" si="88"/>
        <v>1.0226356999999999</v>
      </c>
      <c r="I308" s="129">
        <f t="shared" si="95"/>
        <v>2.1000000000000001E-2</v>
      </c>
      <c r="J308" s="131">
        <f t="shared" si="96"/>
        <v>43304</v>
      </c>
      <c r="K308" s="132">
        <f t="shared" si="97"/>
        <v>90</v>
      </c>
      <c r="L308" s="133">
        <f t="shared" si="98"/>
        <v>91</v>
      </c>
      <c r="M308" s="134">
        <f t="shared" si="89"/>
        <v>1.007533037</v>
      </c>
      <c r="N308" s="134">
        <f t="shared" ca="1" si="90"/>
        <v>1.030339253</v>
      </c>
      <c r="O308" s="133">
        <f t="shared" si="103"/>
        <v>0</v>
      </c>
      <c r="P308" s="130">
        <f t="shared" ca="1" si="91"/>
        <v>25.282699999999998</v>
      </c>
      <c r="Q308" s="128">
        <f t="shared" si="99"/>
        <v>0</v>
      </c>
      <c r="R308" s="135" t="str">
        <f t="shared" si="100"/>
        <v>A+J=</v>
      </c>
      <c r="S308" s="131">
        <f t="shared" si="101"/>
        <v>43487</v>
      </c>
      <c r="T308" s="136" t="str">
        <f t="shared" si="92"/>
        <v>-</v>
      </c>
      <c r="U308" s="9"/>
      <c r="V308" s="114">
        <v>43993</v>
      </c>
      <c r="W308" s="115" t="s">
        <v>82</v>
      </c>
      <c r="X308" s="9"/>
      <c r="Y308" s="1"/>
      <c r="Z308" s="9"/>
      <c r="AA308" s="9"/>
      <c r="AB308" s="9"/>
      <c r="AC308" s="9"/>
      <c r="AD308" s="9"/>
      <c r="AE308" s="10"/>
      <c r="AF308" s="9"/>
      <c r="AG308" s="9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</row>
    <row r="309" spans="1:201" x14ac:dyDescent="0.15">
      <c r="A309" s="126">
        <f t="shared" si="93"/>
        <v>43436</v>
      </c>
      <c r="B309" s="127">
        <f t="shared" ca="1" si="102"/>
        <v>858.61569999999995</v>
      </c>
      <c r="C309" s="128">
        <f t="shared" si="94"/>
        <v>833.33299999999997</v>
      </c>
      <c r="D309" s="129">
        <f ca="1">IF(A309&lt;$B$1,VLOOKUP(A309,[1]DI!$A$4:$B$15000,2),0)</f>
        <v>0</v>
      </c>
      <c r="E309" s="130">
        <f t="shared" ca="1" si="87"/>
        <v>1</v>
      </c>
      <c r="F309" s="130">
        <f ca="1">(TRUNC(PRODUCT($E$12:$E308),16))</f>
        <v>1.05145381049471</v>
      </c>
      <c r="G309" s="130">
        <f t="shared" ca="1" si="104"/>
        <v>1.0281802282639501</v>
      </c>
      <c r="H309" s="130">
        <f t="shared" ca="1" si="88"/>
        <v>1.0226356999999999</v>
      </c>
      <c r="I309" s="129">
        <f t="shared" si="95"/>
        <v>2.1000000000000001E-2</v>
      </c>
      <c r="J309" s="131">
        <f t="shared" si="96"/>
        <v>43304</v>
      </c>
      <c r="K309" s="132">
        <f t="shared" si="97"/>
        <v>90</v>
      </c>
      <c r="L309" s="133">
        <f t="shared" si="98"/>
        <v>91</v>
      </c>
      <c r="M309" s="134">
        <f t="shared" si="89"/>
        <v>1.007533037</v>
      </c>
      <c r="N309" s="134">
        <f t="shared" ca="1" si="90"/>
        <v>1.030339253</v>
      </c>
      <c r="O309" s="133">
        <f t="shared" si="103"/>
        <v>0</v>
      </c>
      <c r="P309" s="130">
        <f t="shared" ca="1" si="91"/>
        <v>25.282699999999998</v>
      </c>
      <c r="Q309" s="128">
        <f t="shared" si="99"/>
        <v>0</v>
      </c>
      <c r="R309" s="135" t="str">
        <f t="shared" si="100"/>
        <v>A+J=</v>
      </c>
      <c r="S309" s="131">
        <f t="shared" si="101"/>
        <v>43487</v>
      </c>
      <c r="T309" s="136" t="str">
        <f t="shared" si="92"/>
        <v>-</v>
      </c>
      <c r="U309" s="9"/>
      <c r="V309" s="114">
        <v>44081</v>
      </c>
      <c r="W309" s="115" t="s">
        <v>92</v>
      </c>
      <c r="X309" s="9"/>
      <c r="Y309" s="1"/>
      <c r="Z309" s="9"/>
      <c r="AA309" s="9"/>
      <c r="AB309" s="9"/>
      <c r="AC309" s="9"/>
      <c r="AD309" s="9"/>
      <c r="AE309" s="10"/>
      <c r="AF309" s="9"/>
      <c r="AG309" s="9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</row>
    <row r="310" spans="1:201" x14ac:dyDescent="0.15">
      <c r="A310" s="126">
        <f t="shared" si="93"/>
        <v>43437</v>
      </c>
      <c r="B310" s="127">
        <f t="shared" ca="1" si="102"/>
        <v>858.61569999999995</v>
      </c>
      <c r="C310" s="128">
        <f t="shared" si="94"/>
        <v>833.33299999999997</v>
      </c>
      <c r="D310" s="129">
        <f ca="1">IF(A310&lt;$B$1,VLOOKUP(A310,[1]DI!$A$4:$B$15000,2),0)</f>
        <v>6.4000000000000001E-2</v>
      </c>
      <c r="E310" s="130">
        <f t="shared" ca="1" si="87"/>
        <v>1.0002462000000001</v>
      </c>
      <c r="F310" s="130">
        <f ca="1">(TRUNC(PRODUCT($E$12:$E309),16))</f>
        <v>1.05145381049471</v>
      </c>
      <c r="G310" s="130">
        <f t="shared" ca="1" si="104"/>
        <v>1.0281802282639501</v>
      </c>
      <c r="H310" s="130">
        <f t="shared" ca="1" si="88"/>
        <v>1.0226356999999999</v>
      </c>
      <c r="I310" s="129">
        <f t="shared" si="95"/>
        <v>2.1000000000000001E-2</v>
      </c>
      <c r="J310" s="131">
        <f t="shared" si="96"/>
        <v>43304</v>
      </c>
      <c r="K310" s="132">
        <f t="shared" si="97"/>
        <v>91</v>
      </c>
      <c r="L310" s="133">
        <f t="shared" si="98"/>
        <v>91</v>
      </c>
      <c r="M310" s="134">
        <f t="shared" si="89"/>
        <v>1.007533037</v>
      </c>
      <c r="N310" s="134">
        <f t="shared" ca="1" si="90"/>
        <v>1.030339253</v>
      </c>
      <c r="O310" s="133">
        <f t="shared" si="103"/>
        <v>0</v>
      </c>
      <c r="P310" s="130">
        <f t="shared" ca="1" si="91"/>
        <v>25.282699999999998</v>
      </c>
      <c r="Q310" s="128">
        <f t="shared" si="99"/>
        <v>0</v>
      </c>
      <c r="R310" s="135" t="str">
        <f t="shared" si="100"/>
        <v>A+J=</v>
      </c>
      <c r="S310" s="131">
        <f t="shared" si="101"/>
        <v>43487</v>
      </c>
      <c r="T310" s="136" t="str">
        <f t="shared" si="92"/>
        <v>-</v>
      </c>
      <c r="U310" s="9"/>
      <c r="V310" s="114">
        <v>44116</v>
      </c>
      <c r="W310" s="113" t="s">
        <v>78</v>
      </c>
      <c r="X310" s="9"/>
      <c r="Y310" s="1"/>
      <c r="Z310" s="9"/>
      <c r="AA310" s="9"/>
      <c r="AB310" s="9"/>
      <c r="AC310" s="9"/>
      <c r="AD310" s="9"/>
      <c r="AE310" s="10"/>
      <c r="AF310" s="9"/>
      <c r="AG310" s="9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201" x14ac:dyDescent="0.15">
      <c r="A311" s="126">
        <f t="shared" si="93"/>
        <v>43438</v>
      </c>
      <c r="B311" s="127">
        <f t="shared" ca="1" si="102"/>
        <v>858.89792799999998</v>
      </c>
      <c r="C311" s="128">
        <f t="shared" si="94"/>
        <v>833.33299999999997</v>
      </c>
      <c r="D311" s="129">
        <f ca="1">IF(A311&lt;$B$1,VLOOKUP(A311,[1]DI!$A$4:$B$15000,2),0)</f>
        <v>6.4000000000000001E-2</v>
      </c>
      <c r="E311" s="130">
        <f t="shared" ca="1" si="87"/>
        <v>1.0002462000000001</v>
      </c>
      <c r="F311" s="130">
        <f ca="1">(TRUNC(PRODUCT($E$12:$E310),16))</f>
        <v>1.0517126784228501</v>
      </c>
      <c r="G311" s="130">
        <f t="shared" ca="1" si="104"/>
        <v>1.0281802282639501</v>
      </c>
      <c r="H311" s="130">
        <f t="shared" ca="1" si="88"/>
        <v>1.0228874800000001</v>
      </c>
      <c r="I311" s="129">
        <f t="shared" si="95"/>
        <v>2.1000000000000001E-2</v>
      </c>
      <c r="J311" s="131">
        <f t="shared" si="96"/>
        <v>43304</v>
      </c>
      <c r="K311" s="132">
        <f t="shared" si="97"/>
        <v>92</v>
      </c>
      <c r="L311" s="133">
        <f t="shared" si="98"/>
        <v>92</v>
      </c>
      <c r="M311" s="134">
        <f t="shared" si="89"/>
        <v>1.007616133</v>
      </c>
      <c r="N311" s="134">
        <f t="shared" ca="1" si="90"/>
        <v>1.0306779269999999</v>
      </c>
      <c r="O311" s="133">
        <f t="shared" si="103"/>
        <v>0</v>
      </c>
      <c r="P311" s="130">
        <f t="shared" ca="1" si="91"/>
        <v>25.564927999999998</v>
      </c>
      <c r="Q311" s="128">
        <f t="shared" si="99"/>
        <v>0</v>
      </c>
      <c r="R311" s="135" t="str">
        <f t="shared" si="100"/>
        <v>A+J=</v>
      </c>
      <c r="S311" s="131">
        <f t="shared" si="101"/>
        <v>43487</v>
      </c>
      <c r="T311" s="136" t="str">
        <f t="shared" si="92"/>
        <v>-</v>
      </c>
      <c r="U311" s="9"/>
      <c r="V311" s="114">
        <v>44137</v>
      </c>
      <c r="W311" s="115" t="s">
        <v>84</v>
      </c>
      <c r="X311" s="9"/>
      <c r="Y311" s="1"/>
      <c r="Z311" s="9"/>
      <c r="AA311" s="9"/>
      <c r="AB311" s="9"/>
      <c r="AC311" s="9"/>
      <c r="AD311" s="9"/>
      <c r="AE311" s="10"/>
      <c r="AF311" s="9"/>
      <c r="AG311" s="9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2" spans="1:201" x14ac:dyDescent="0.15">
      <c r="A312" s="126">
        <f t="shared" si="93"/>
        <v>43439</v>
      </c>
      <c r="B312" s="127">
        <f t="shared" ca="1" si="102"/>
        <v>859.18023799999992</v>
      </c>
      <c r="C312" s="128">
        <f t="shared" si="94"/>
        <v>833.33299999999997</v>
      </c>
      <c r="D312" s="129">
        <f ca="1">IF(A312&lt;$B$1,VLOOKUP(A312,[1]DI!$A$4:$B$15000,2),0)</f>
        <v>6.4000000000000001E-2</v>
      </c>
      <c r="E312" s="130">
        <f t="shared" ca="1" si="87"/>
        <v>1.0002462000000001</v>
      </c>
      <c r="F312" s="130">
        <f ca="1">(TRUNC(PRODUCT($E$12:$E311),16))</f>
        <v>1.05197161008428</v>
      </c>
      <c r="G312" s="130">
        <f t="shared" ca="1" si="104"/>
        <v>1.0281802282639501</v>
      </c>
      <c r="H312" s="130">
        <f t="shared" ca="1" si="88"/>
        <v>1.0231393099999999</v>
      </c>
      <c r="I312" s="129">
        <f t="shared" si="95"/>
        <v>2.1000000000000001E-2</v>
      </c>
      <c r="J312" s="131">
        <f t="shared" si="96"/>
        <v>43304</v>
      </c>
      <c r="K312" s="132">
        <f t="shared" si="97"/>
        <v>93</v>
      </c>
      <c r="L312" s="133">
        <f t="shared" si="98"/>
        <v>93</v>
      </c>
      <c r="M312" s="134">
        <f t="shared" si="89"/>
        <v>1.0076992339999999</v>
      </c>
      <c r="N312" s="134">
        <f t="shared" ca="1" si="90"/>
        <v>1.031016699</v>
      </c>
      <c r="O312" s="133">
        <f t="shared" si="103"/>
        <v>0</v>
      </c>
      <c r="P312" s="130">
        <f t="shared" ca="1" si="91"/>
        <v>25.847238000000001</v>
      </c>
      <c r="Q312" s="128">
        <f t="shared" si="99"/>
        <v>0</v>
      </c>
      <c r="R312" s="135" t="str">
        <f t="shared" si="100"/>
        <v>A+J=</v>
      </c>
      <c r="S312" s="131">
        <f t="shared" si="101"/>
        <v>43487</v>
      </c>
      <c r="T312" s="136" t="str">
        <f t="shared" si="92"/>
        <v>-</v>
      </c>
      <c r="U312" s="9"/>
      <c r="V312" s="114">
        <v>44190</v>
      </c>
      <c r="W312" s="115" t="s">
        <v>86</v>
      </c>
      <c r="X312" s="9"/>
      <c r="Y312" s="1"/>
      <c r="Z312" s="9"/>
      <c r="AA312" s="9"/>
      <c r="AB312" s="9"/>
      <c r="AC312" s="9"/>
      <c r="AD312" s="9"/>
      <c r="AE312" s="10"/>
      <c r="AF312" s="9"/>
      <c r="AG312" s="9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</row>
    <row r="313" spans="1:201" x14ac:dyDescent="0.15">
      <c r="A313" s="126">
        <f t="shared" si="93"/>
        <v>43440</v>
      </c>
      <c r="B313" s="127">
        <f t="shared" ca="1" si="102"/>
        <v>859.46264799999994</v>
      </c>
      <c r="C313" s="128">
        <f t="shared" si="94"/>
        <v>833.33299999999997</v>
      </c>
      <c r="D313" s="129">
        <f ca="1">IF(A313&lt;$B$1,VLOOKUP(A313,[1]DI!$A$4:$B$15000,2),0)</f>
        <v>6.4000000000000001E-2</v>
      </c>
      <c r="E313" s="130">
        <f t="shared" ca="1" si="87"/>
        <v>1.0002462000000001</v>
      </c>
      <c r="F313" s="130">
        <f ca="1">(TRUNC(PRODUCT($E$12:$E312),16))</f>
        <v>1.0522306054946799</v>
      </c>
      <c r="G313" s="130">
        <f t="shared" ca="1" si="104"/>
        <v>1.0281802282639501</v>
      </c>
      <c r="H313" s="130">
        <f t="shared" ca="1" si="88"/>
        <v>1.02339121</v>
      </c>
      <c r="I313" s="129">
        <f t="shared" si="95"/>
        <v>2.1000000000000001E-2</v>
      </c>
      <c r="J313" s="131">
        <f t="shared" si="96"/>
        <v>43304</v>
      </c>
      <c r="K313" s="132">
        <f t="shared" si="97"/>
        <v>94</v>
      </c>
      <c r="L313" s="133">
        <f t="shared" si="98"/>
        <v>94</v>
      </c>
      <c r="M313" s="134">
        <f t="shared" si="89"/>
        <v>1.0077823429999999</v>
      </c>
      <c r="N313" s="134">
        <f t="shared" ca="1" si="90"/>
        <v>1.0313555910000001</v>
      </c>
      <c r="O313" s="133">
        <f t="shared" si="103"/>
        <v>0</v>
      </c>
      <c r="P313" s="130">
        <f t="shared" ca="1" si="91"/>
        <v>26.129648</v>
      </c>
      <c r="Q313" s="128">
        <f t="shared" si="99"/>
        <v>0</v>
      </c>
      <c r="R313" s="135" t="str">
        <f t="shared" si="100"/>
        <v>A+J=</v>
      </c>
      <c r="S313" s="131">
        <f t="shared" si="101"/>
        <v>43487</v>
      </c>
      <c r="T313" s="136" t="str">
        <f t="shared" si="92"/>
        <v>-</v>
      </c>
      <c r="U313" s="9"/>
      <c r="V313" s="114">
        <v>44197</v>
      </c>
      <c r="W313" s="115" t="s">
        <v>88</v>
      </c>
      <c r="X313" s="9"/>
      <c r="Y313" s="1"/>
      <c r="Z313" s="9"/>
      <c r="AA313" s="9"/>
      <c r="AB313" s="9"/>
      <c r="AC313" s="9"/>
      <c r="AD313" s="9"/>
      <c r="AE313" s="10"/>
      <c r="AF313" s="9"/>
      <c r="AG313" s="9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</row>
    <row r="314" spans="1:201" x14ac:dyDescent="0.15">
      <c r="A314" s="126">
        <f t="shared" si="93"/>
        <v>43441</v>
      </c>
      <c r="B314" s="127">
        <f t="shared" ca="1" si="102"/>
        <v>859.74514999999997</v>
      </c>
      <c r="C314" s="128">
        <f t="shared" si="94"/>
        <v>833.33299999999997</v>
      </c>
      <c r="D314" s="129">
        <f ca="1">IF(A314&lt;$B$1,VLOOKUP(A314,[1]DI!$A$4:$B$15000,2),0)</f>
        <v>6.4000000000000001E-2</v>
      </c>
      <c r="E314" s="130">
        <f t="shared" ca="1" si="87"/>
        <v>1.0002462000000001</v>
      </c>
      <c r="F314" s="130">
        <f ca="1">(TRUNC(PRODUCT($E$12:$E313),16))</f>
        <v>1.0524896646697599</v>
      </c>
      <c r="G314" s="130">
        <f t="shared" ca="1" si="104"/>
        <v>1.0281802282639501</v>
      </c>
      <c r="H314" s="130">
        <f t="shared" ca="1" si="88"/>
        <v>1.0236431699999999</v>
      </c>
      <c r="I314" s="129">
        <f t="shared" si="95"/>
        <v>2.1000000000000001E-2</v>
      </c>
      <c r="J314" s="131">
        <f t="shared" si="96"/>
        <v>43304</v>
      </c>
      <c r="K314" s="132">
        <f t="shared" si="97"/>
        <v>95</v>
      </c>
      <c r="L314" s="133">
        <f t="shared" si="98"/>
        <v>95</v>
      </c>
      <c r="M314" s="134">
        <f t="shared" si="89"/>
        <v>1.007865459</v>
      </c>
      <c r="N314" s="134">
        <f t="shared" ca="1" si="90"/>
        <v>1.0316945930000001</v>
      </c>
      <c r="O314" s="133">
        <f t="shared" si="103"/>
        <v>0</v>
      </c>
      <c r="P314" s="130">
        <f t="shared" ca="1" si="91"/>
        <v>26.41215</v>
      </c>
      <c r="Q314" s="128">
        <f t="shared" si="99"/>
        <v>0</v>
      </c>
      <c r="R314" s="135" t="str">
        <f t="shared" si="100"/>
        <v>A+J=</v>
      </c>
      <c r="S314" s="131">
        <f t="shared" si="101"/>
        <v>43487</v>
      </c>
      <c r="T314" s="136" t="str">
        <f t="shared" si="92"/>
        <v>-</v>
      </c>
      <c r="U314" s="9"/>
      <c r="V314" s="114">
        <v>44242</v>
      </c>
      <c r="W314" s="115" t="s">
        <v>72</v>
      </c>
      <c r="X314" s="9"/>
      <c r="Y314" s="1"/>
      <c r="Z314" s="9"/>
      <c r="AA314" s="9"/>
      <c r="AB314" s="9"/>
      <c r="AC314" s="9"/>
      <c r="AD314" s="9"/>
      <c r="AE314" s="10"/>
      <c r="AF314" s="9"/>
      <c r="AG314" s="9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</row>
    <row r="315" spans="1:201" x14ac:dyDescent="0.15">
      <c r="A315" s="126">
        <f t="shared" si="93"/>
        <v>43442</v>
      </c>
      <c r="B315" s="127">
        <f t="shared" ca="1" si="102"/>
        <v>860.02774199999999</v>
      </c>
      <c r="C315" s="128">
        <f t="shared" si="94"/>
        <v>833.33299999999997</v>
      </c>
      <c r="D315" s="129">
        <f ca="1">IF(A315&lt;$B$1,VLOOKUP(A315,[1]DI!$A$4:$B$15000,2),0)</f>
        <v>0</v>
      </c>
      <c r="E315" s="130">
        <f t="shared" ca="1" si="87"/>
        <v>1</v>
      </c>
      <c r="F315" s="130">
        <f ca="1">(TRUNC(PRODUCT($E$12:$E314),16))</f>
        <v>1.0527487876252</v>
      </c>
      <c r="G315" s="130">
        <f t="shared" ca="1" si="104"/>
        <v>1.0281802282639501</v>
      </c>
      <c r="H315" s="130">
        <f t="shared" ca="1" si="88"/>
        <v>1.02389519</v>
      </c>
      <c r="I315" s="129">
        <f t="shared" si="95"/>
        <v>2.1000000000000001E-2</v>
      </c>
      <c r="J315" s="131">
        <f t="shared" si="96"/>
        <v>43304</v>
      </c>
      <c r="K315" s="132">
        <f t="shared" si="97"/>
        <v>95</v>
      </c>
      <c r="L315" s="133">
        <f t="shared" si="98"/>
        <v>96</v>
      </c>
      <c r="M315" s="134">
        <f t="shared" si="89"/>
        <v>1.007948581</v>
      </c>
      <c r="N315" s="134">
        <f t="shared" ca="1" si="90"/>
        <v>1.0320337040000001</v>
      </c>
      <c r="O315" s="133">
        <f t="shared" si="103"/>
        <v>0</v>
      </c>
      <c r="P315" s="130">
        <f t="shared" ca="1" si="91"/>
        <v>26.694742000000002</v>
      </c>
      <c r="Q315" s="128">
        <f t="shared" si="99"/>
        <v>0</v>
      </c>
      <c r="R315" s="135" t="str">
        <f t="shared" si="100"/>
        <v>A+J=</v>
      </c>
      <c r="S315" s="131">
        <f t="shared" si="101"/>
        <v>43487</v>
      </c>
      <c r="T315" s="136" t="str">
        <f t="shared" si="92"/>
        <v>-</v>
      </c>
      <c r="U315" s="9"/>
      <c r="V315" s="114">
        <v>44243</v>
      </c>
      <c r="W315" s="115" t="s">
        <v>72</v>
      </c>
      <c r="X315" s="9"/>
      <c r="Y315" s="1"/>
      <c r="Z315" s="9"/>
      <c r="AA315" s="9"/>
      <c r="AB315" s="9"/>
      <c r="AC315" s="9"/>
      <c r="AD315" s="9"/>
      <c r="AE315" s="10"/>
      <c r="AF315" s="9"/>
      <c r="AG315" s="9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</row>
    <row r="316" spans="1:201" x14ac:dyDescent="0.15">
      <c r="A316" s="126">
        <f t="shared" si="93"/>
        <v>43443</v>
      </c>
      <c r="B316" s="127">
        <f t="shared" ca="1" si="102"/>
        <v>860.02774199999999</v>
      </c>
      <c r="C316" s="128">
        <f t="shared" si="94"/>
        <v>833.33299999999997</v>
      </c>
      <c r="D316" s="129">
        <f ca="1">IF(A316&lt;$B$1,VLOOKUP(A316,[1]DI!$A$4:$B$15000,2),0)</f>
        <v>0</v>
      </c>
      <c r="E316" s="130">
        <f t="shared" ca="1" si="87"/>
        <v>1</v>
      </c>
      <c r="F316" s="130">
        <f ca="1">(TRUNC(PRODUCT($E$12:$E315),16))</f>
        <v>1.0527487876252</v>
      </c>
      <c r="G316" s="130">
        <f t="shared" ca="1" si="104"/>
        <v>1.0281802282639501</v>
      </c>
      <c r="H316" s="130">
        <f t="shared" ca="1" si="88"/>
        <v>1.02389519</v>
      </c>
      <c r="I316" s="129">
        <f t="shared" si="95"/>
        <v>2.1000000000000001E-2</v>
      </c>
      <c r="J316" s="131">
        <f t="shared" si="96"/>
        <v>43304</v>
      </c>
      <c r="K316" s="132">
        <f t="shared" si="97"/>
        <v>95</v>
      </c>
      <c r="L316" s="133">
        <f t="shared" si="98"/>
        <v>96</v>
      </c>
      <c r="M316" s="134">
        <f t="shared" si="89"/>
        <v>1.007948581</v>
      </c>
      <c r="N316" s="134">
        <f t="shared" ca="1" si="90"/>
        <v>1.0320337040000001</v>
      </c>
      <c r="O316" s="133">
        <f t="shared" si="103"/>
        <v>0</v>
      </c>
      <c r="P316" s="130">
        <f t="shared" ca="1" si="91"/>
        <v>26.694742000000002</v>
      </c>
      <c r="Q316" s="128">
        <f t="shared" si="99"/>
        <v>0</v>
      </c>
      <c r="R316" s="135" t="str">
        <f t="shared" si="100"/>
        <v>A+J=</v>
      </c>
      <c r="S316" s="131">
        <f t="shared" si="101"/>
        <v>43487</v>
      </c>
      <c r="T316" s="136" t="str">
        <f t="shared" si="92"/>
        <v>-</v>
      </c>
      <c r="U316" s="29"/>
      <c r="V316" s="114">
        <v>44288</v>
      </c>
      <c r="W316" s="115" t="s">
        <v>89</v>
      </c>
      <c r="X316" s="29"/>
      <c r="Y316" s="31"/>
      <c r="Z316" s="29"/>
      <c r="AA316" s="29"/>
      <c r="AB316" s="29"/>
      <c r="AC316" s="29"/>
      <c r="AD316" s="29"/>
      <c r="AE316" s="33"/>
      <c r="AF316" s="29"/>
      <c r="AG316" s="29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</row>
    <row r="317" spans="1:201" x14ac:dyDescent="0.15">
      <c r="A317" s="126">
        <f t="shared" si="93"/>
        <v>43444</v>
      </c>
      <c r="B317" s="127">
        <f t="shared" ca="1" si="102"/>
        <v>860.02774199999999</v>
      </c>
      <c r="C317" s="128">
        <f t="shared" si="94"/>
        <v>833.33299999999997</v>
      </c>
      <c r="D317" s="129">
        <f ca="1">IF(A317&lt;$B$1,VLOOKUP(A317,[1]DI!$A$4:$B$15000,2),0)</f>
        <v>6.4000000000000001E-2</v>
      </c>
      <c r="E317" s="130">
        <f t="shared" ca="1" si="87"/>
        <v>1.0002462000000001</v>
      </c>
      <c r="F317" s="130">
        <f ca="1">(TRUNC(PRODUCT($E$12:$E316),16))</f>
        <v>1.0527487876252</v>
      </c>
      <c r="G317" s="130">
        <f t="shared" ca="1" si="104"/>
        <v>1.0281802282639501</v>
      </c>
      <c r="H317" s="130">
        <f t="shared" ca="1" si="88"/>
        <v>1.02389519</v>
      </c>
      <c r="I317" s="129">
        <f t="shared" si="95"/>
        <v>2.1000000000000001E-2</v>
      </c>
      <c r="J317" s="131">
        <f t="shared" si="96"/>
        <v>43304</v>
      </c>
      <c r="K317" s="132">
        <f t="shared" si="97"/>
        <v>96</v>
      </c>
      <c r="L317" s="133">
        <f t="shared" si="98"/>
        <v>96</v>
      </c>
      <c r="M317" s="134">
        <f t="shared" si="89"/>
        <v>1.007948581</v>
      </c>
      <c r="N317" s="134">
        <f t="shared" ca="1" si="90"/>
        <v>1.0320337040000001</v>
      </c>
      <c r="O317" s="133">
        <f t="shared" si="103"/>
        <v>0</v>
      </c>
      <c r="P317" s="130">
        <f t="shared" ca="1" si="91"/>
        <v>26.694742000000002</v>
      </c>
      <c r="Q317" s="128">
        <f t="shared" si="99"/>
        <v>0</v>
      </c>
      <c r="R317" s="135" t="str">
        <f t="shared" si="100"/>
        <v>A+J=</v>
      </c>
      <c r="S317" s="131">
        <f t="shared" si="101"/>
        <v>43487</v>
      </c>
      <c r="T317" s="136" t="str">
        <f t="shared" si="92"/>
        <v>-</v>
      </c>
      <c r="U317" s="9"/>
      <c r="V317" s="114">
        <v>44307</v>
      </c>
      <c r="W317" s="115" t="s">
        <v>74</v>
      </c>
      <c r="X317" s="9"/>
      <c r="Y317" s="1"/>
      <c r="Z317" s="9"/>
      <c r="AA317" s="9"/>
      <c r="AB317" s="9"/>
      <c r="AC317" s="9"/>
      <c r="AD317" s="9"/>
      <c r="AE317" s="10"/>
      <c r="AF317" s="9"/>
      <c r="AG317" s="9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</row>
    <row r="318" spans="1:201" x14ac:dyDescent="0.15">
      <c r="A318" s="126">
        <f t="shared" si="93"/>
        <v>43445</v>
      </c>
      <c r="B318" s="127">
        <f t="shared" ca="1" si="102"/>
        <v>860.31042600000001</v>
      </c>
      <c r="C318" s="128">
        <f t="shared" si="94"/>
        <v>833.33299999999997</v>
      </c>
      <c r="D318" s="129">
        <f ca="1">IF(A318&lt;$B$1,VLOOKUP(A318,[1]DI!$A$4:$B$15000,2),0)</f>
        <v>6.4000000000000001E-2</v>
      </c>
      <c r="E318" s="130">
        <f t="shared" ca="1" si="87"/>
        <v>1.0002462000000001</v>
      </c>
      <c r="F318" s="130">
        <f ca="1">(TRUNC(PRODUCT($E$12:$E317),16))</f>
        <v>1.05300797437671</v>
      </c>
      <c r="G318" s="130">
        <f t="shared" ca="1" si="104"/>
        <v>1.0281802282639501</v>
      </c>
      <c r="H318" s="130">
        <f t="shared" ca="1" si="88"/>
        <v>1.0241472700000001</v>
      </c>
      <c r="I318" s="129">
        <f t="shared" si="95"/>
        <v>2.1000000000000001E-2</v>
      </c>
      <c r="J318" s="131">
        <f t="shared" si="96"/>
        <v>43304</v>
      </c>
      <c r="K318" s="132">
        <f t="shared" si="97"/>
        <v>97</v>
      </c>
      <c r="L318" s="133">
        <f t="shared" si="98"/>
        <v>97</v>
      </c>
      <c r="M318" s="134">
        <f t="shared" si="89"/>
        <v>1.0080317110000001</v>
      </c>
      <c r="N318" s="134">
        <f t="shared" ca="1" si="90"/>
        <v>1.032372925</v>
      </c>
      <c r="O318" s="133">
        <f t="shared" si="103"/>
        <v>0</v>
      </c>
      <c r="P318" s="130">
        <f t="shared" ca="1" si="91"/>
        <v>26.977426000000001</v>
      </c>
      <c r="Q318" s="128">
        <f t="shared" si="99"/>
        <v>0</v>
      </c>
      <c r="R318" s="135" t="str">
        <f t="shared" si="100"/>
        <v>A+J=</v>
      </c>
      <c r="S318" s="131">
        <f t="shared" si="101"/>
        <v>43487</v>
      </c>
      <c r="T318" s="136" t="str">
        <f t="shared" si="92"/>
        <v>-</v>
      </c>
      <c r="U318" s="9"/>
      <c r="V318" s="114">
        <v>44350</v>
      </c>
      <c r="W318" s="115" t="s">
        <v>90</v>
      </c>
      <c r="X318" s="9"/>
      <c r="Y318" s="1"/>
      <c r="Z318" s="9"/>
      <c r="AA318" s="9"/>
      <c r="AB318" s="9"/>
      <c r="AC318" s="9"/>
      <c r="AD318" s="9"/>
      <c r="AE318" s="10"/>
      <c r="AF318" s="9"/>
      <c r="AG318" s="9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201" x14ac:dyDescent="0.15">
      <c r="A319" s="126">
        <f t="shared" si="93"/>
        <v>43446</v>
      </c>
      <c r="B319" s="127">
        <f t="shared" ca="1" si="102"/>
        <v>860.593209</v>
      </c>
      <c r="C319" s="128">
        <f t="shared" si="94"/>
        <v>833.33299999999997</v>
      </c>
      <c r="D319" s="129">
        <f ca="1">IF(A319&lt;$B$1,VLOOKUP(A319,[1]DI!$A$4:$B$15000,2),0)</f>
        <v>6.4000000000000001E-2</v>
      </c>
      <c r="E319" s="130">
        <f t="shared" ca="1" si="87"/>
        <v>1.0002462000000001</v>
      </c>
      <c r="F319" s="130">
        <f ca="1">(TRUNC(PRODUCT($E$12:$E318),16))</f>
        <v>1.0532672249399999</v>
      </c>
      <c r="G319" s="130">
        <f t="shared" ca="1" si="104"/>
        <v>1.0281802282639501</v>
      </c>
      <c r="H319" s="130">
        <f t="shared" ca="1" si="88"/>
        <v>1.0243994199999999</v>
      </c>
      <c r="I319" s="129">
        <f t="shared" si="95"/>
        <v>2.1000000000000001E-2</v>
      </c>
      <c r="J319" s="131">
        <f t="shared" si="96"/>
        <v>43304</v>
      </c>
      <c r="K319" s="132">
        <f t="shared" si="97"/>
        <v>98</v>
      </c>
      <c r="L319" s="133">
        <f t="shared" si="98"/>
        <v>98</v>
      </c>
      <c r="M319" s="134">
        <f t="shared" si="89"/>
        <v>1.0081148470000001</v>
      </c>
      <c r="N319" s="134">
        <f t="shared" ca="1" si="90"/>
        <v>1.032712265</v>
      </c>
      <c r="O319" s="133">
        <f t="shared" si="103"/>
        <v>0</v>
      </c>
      <c r="P319" s="130">
        <f t="shared" ca="1" si="91"/>
        <v>27.260209</v>
      </c>
      <c r="Q319" s="128">
        <f t="shared" si="99"/>
        <v>0</v>
      </c>
      <c r="R319" s="135" t="str">
        <f t="shared" si="100"/>
        <v>A+J=</v>
      </c>
      <c r="S319" s="131">
        <f t="shared" si="101"/>
        <v>43487</v>
      </c>
      <c r="T319" s="136" t="str">
        <f t="shared" si="92"/>
        <v>-</v>
      </c>
      <c r="U319" s="9"/>
      <c r="V319" s="114">
        <v>44446</v>
      </c>
      <c r="W319" s="115" t="s">
        <v>92</v>
      </c>
      <c r="X319" s="9"/>
      <c r="Y319" s="1"/>
      <c r="Z319" s="9"/>
      <c r="AA319" s="9"/>
      <c r="AB319" s="9"/>
      <c r="AC319" s="9"/>
      <c r="AD319" s="9"/>
      <c r="AE319" s="10"/>
      <c r="AF319" s="9"/>
      <c r="AG319" s="9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  <row r="320" spans="1:201" x14ac:dyDescent="0.15">
      <c r="A320" s="126">
        <f t="shared" si="93"/>
        <v>43447</v>
      </c>
      <c r="B320" s="127">
        <f t="shared" ca="1" si="102"/>
        <v>860.87607500000001</v>
      </c>
      <c r="C320" s="128">
        <f t="shared" si="94"/>
        <v>833.33299999999997</v>
      </c>
      <c r="D320" s="129">
        <f ca="1">IF(A320&lt;$B$1,VLOOKUP(A320,[1]DI!$A$4:$B$15000,2),0)</f>
        <v>6.4000000000000001E-2</v>
      </c>
      <c r="E320" s="130">
        <f t="shared" ca="1" si="87"/>
        <v>1.0002462000000001</v>
      </c>
      <c r="F320" s="130">
        <f ca="1">(TRUNC(PRODUCT($E$12:$E319),16))</f>
        <v>1.05352653933078</v>
      </c>
      <c r="G320" s="130">
        <f t="shared" ca="1" si="104"/>
        <v>1.0281802282639501</v>
      </c>
      <c r="H320" s="130">
        <f t="shared" ca="1" si="88"/>
        <v>1.02465162</v>
      </c>
      <c r="I320" s="129">
        <f t="shared" si="95"/>
        <v>2.1000000000000001E-2</v>
      </c>
      <c r="J320" s="131">
        <f t="shared" si="96"/>
        <v>43304</v>
      </c>
      <c r="K320" s="132">
        <f t="shared" si="97"/>
        <v>99</v>
      </c>
      <c r="L320" s="133">
        <f t="shared" si="98"/>
        <v>99</v>
      </c>
      <c r="M320" s="134">
        <f t="shared" si="89"/>
        <v>1.00819799</v>
      </c>
      <c r="N320" s="134">
        <f t="shared" ca="1" si="90"/>
        <v>1.033051704</v>
      </c>
      <c r="O320" s="133">
        <f t="shared" si="103"/>
        <v>0</v>
      </c>
      <c r="P320" s="130">
        <f t="shared" ca="1" si="91"/>
        <v>27.543075000000002</v>
      </c>
      <c r="Q320" s="128">
        <f t="shared" si="99"/>
        <v>0</v>
      </c>
      <c r="R320" s="135" t="str">
        <f t="shared" si="100"/>
        <v>A+J=</v>
      </c>
      <c r="S320" s="131">
        <f t="shared" si="101"/>
        <v>43487</v>
      </c>
      <c r="T320" s="136" t="str">
        <f t="shared" si="92"/>
        <v>-</v>
      </c>
      <c r="U320" s="9"/>
      <c r="V320" s="114">
        <v>44481</v>
      </c>
      <c r="W320" s="113" t="s">
        <v>78</v>
      </c>
      <c r="X320" s="9"/>
      <c r="Y320" s="1"/>
      <c r="Z320" s="9"/>
      <c r="AA320" s="9"/>
      <c r="AB320" s="9"/>
      <c r="AC320" s="9"/>
      <c r="AD320" s="9"/>
      <c r="AE320" s="10"/>
      <c r="AF320" s="9"/>
      <c r="AG320" s="9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</row>
    <row r="321" spans="1:198" x14ac:dyDescent="0.15">
      <c r="A321" s="126">
        <f t="shared" si="93"/>
        <v>43448</v>
      </c>
      <c r="B321" s="127">
        <f t="shared" ca="1" si="102"/>
        <v>861.159041</v>
      </c>
      <c r="C321" s="128">
        <f t="shared" si="94"/>
        <v>833.33299999999997</v>
      </c>
      <c r="D321" s="129">
        <f ca="1">IF(A321&lt;$B$1,VLOOKUP(A321,[1]DI!$A$4:$B$15000,2),0)</f>
        <v>6.4000000000000001E-2</v>
      </c>
      <c r="E321" s="130">
        <f t="shared" ca="1" si="87"/>
        <v>1.0002462000000001</v>
      </c>
      <c r="F321" s="130">
        <f ca="1">(TRUNC(PRODUCT($E$12:$E320),16))</f>
        <v>1.0537859175647699</v>
      </c>
      <c r="G321" s="130">
        <f t="shared" ca="1" si="104"/>
        <v>1.0281802282639501</v>
      </c>
      <c r="H321" s="130">
        <f t="shared" ca="1" si="88"/>
        <v>1.02490389</v>
      </c>
      <c r="I321" s="129">
        <f t="shared" si="95"/>
        <v>2.1000000000000001E-2</v>
      </c>
      <c r="J321" s="131">
        <f t="shared" si="96"/>
        <v>43304</v>
      </c>
      <c r="K321" s="132">
        <f t="shared" si="97"/>
        <v>100</v>
      </c>
      <c r="L321" s="133">
        <f t="shared" si="98"/>
        <v>100</v>
      </c>
      <c r="M321" s="134">
        <f t="shared" si="89"/>
        <v>1.00828114</v>
      </c>
      <c r="N321" s="134">
        <f t="shared" ca="1" si="90"/>
        <v>1.0333912629999999</v>
      </c>
      <c r="O321" s="133">
        <f t="shared" si="103"/>
        <v>0</v>
      </c>
      <c r="P321" s="130">
        <f t="shared" ca="1" si="91"/>
        <v>27.826041</v>
      </c>
      <c r="Q321" s="128">
        <f t="shared" si="99"/>
        <v>0</v>
      </c>
      <c r="R321" s="135" t="str">
        <f t="shared" si="100"/>
        <v>A+J=</v>
      </c>
      <c r="S321" s="131">
        <f t="shared" si="101"/>
        <v>43487</v>
      </c>
      <c r="T321" s="136" t="str">
        <f t="shared" si="92"/>
        <v>-</v>
      </c>
      <c r="U321" s="9"/>
      <c r="V321" s="114">
        <v>44502</v>
      </c>
      <c r="W321" s="115" t="s">
        <v>84</v>
      </c>
      <c r="X321" s="9"/>
      <c r="Y321" s="1"/>
      <c r="Z321" s="9"/>
      <c r="AA321" s="9"/>
      <c r="AB321" s="9"/>
      <c r="AC321" s="9"/>
      <c r="AD321" s="9"/>
      <c r="AE321" s="10"/>
      <c r="AF321" s="9"/>
      <c r="AG321" s="9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</row>
    <row r="322" spans="1:198" x14ac:dyDescent="0.15">
      <c r="A322" s="126">
        <f t="shared" si="93"/>
        <v>43449</v>
      </c>
      <c r="B322" s="127">
        <f t="shared" ca="1" si="102"/>
        <v>861.44209699999999</v>
      </c>
      <c r="C322" s="128">
        <f t="shared" si="94"/>
        <v>833.33299999999997</v>
      </c>
      <c r="D322" s="129">
        <f ca="1">IF(A322&lt;$B$1,VLOOKUP(A322,[1]DI!$A$4:$B$15000,2),0)</f>
        <v>0</v>
      </c>
      <c r="E322" s="130">
        <f t="shared" ca="1" si="87"/>
        <v>1</v>
      </c>
      <c r="F322" s="130">
        <f ca="1">(TRUNC(PRODUCT($E$12:$E321),16))</f>
        <v>1.05404535965767</v>
      </c>
      <c r="G322" s="130">
        <f t="shared" ca="1" si="104"/>
        <v>1.0281802282639501</v>
      </c>
      <c r="H322" s="130">
        <f t="shared" ca="1" si="88"/>
        <v>1.02515622</v>
      </c>
      <c r="I322" s="129">
        <f t="shared" si="95"/>
        <v>2.1000000000000001E-2</v>
      </c>
      <c r="J322" s="131">
        <f t="shared" si="96"/>
        <v>43304</v>
      </c>
      <c r="K322" s="132">
        <f t="shared" si="97"/>
        <v>100</v>
      </c>
      <c r="L322" s="133">
        <f t="shared" si="98"/>
        <v>101</v>
      </c>
      <c r="M322" s="134">
        <f t="shared" si="89"/>
        <v>1.008364297</v>
      </c>
      <c r="N322" s="134">
        <f t="shared" ca="1" si="90"/>
        <v>1.033730931</v>
      </c>
      <c r="O322" s="133">
        <f t="shared" si="103"/>
        <v>0</v>
      </c>
      <c r="P322" s="130">
        <f t="shared" ca="1" si="91"/>
        <v>28.109096999999998</v>
      </c>
      <c r="Q322" s="128">
        <f t="shared" si="99"/>
        <v>0</v>
      </c>
      <c r="R322" s="135" t="str">
        <f t="shared" si="100"/>
        <v>A+J=</v>
      </c>
      <c r="S322" s="131">
        <f t="shared" si="101"/>
        <v>43487</v>
      </c>
      <c r="T322" s="136" t="str">
        <f t="shared" si="92"/>
        <v>-</v>
      </c>
      <c r="U322" s="9"/>
      <c r="V322" s="114">
        <v>44515</v>
      </c>
      <c r="W322" s="115" t="s">
        <v>93</v>
      </c>
      <c r="X322" s="9"/>
      <c r="Y322" s="1"/>
      <c r="Z322" s="9"/>
      <c r="AA322" s="9"/>
      <c r="AB322" s="9"/>
      <c r="AC322" s="9"/>
      <c r="AD322" s="9"/>
      <c r="AE322" s="10"/>
      <c r="AF322" s="9"/>
      <c r="AG322" s="9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</row>
    <row r="323" spans="1:198" x14ac:dyDescent="0.15">
      <c r="A323" s="126">
        <f t="shared" si="93"/>
        <v>43450</v>
      </c>
      <c r="B323" s="127">
        <f t="shared" ca="1" si="102"/>
        <v>861.44209699999999</v>
      </c>
      <c r="C323" s="128">
        <f t="shared" si="94"/>
        <v>833.33299999999997</v>
      </c>
      <c r="D323" s="129">
        <f ca="1">IF(A323&lt;$B$1,VLOOKUP(A323,[1]DI!$A$4:$B$15000,2),0)</f>
        <v>0</v>
      </c>
      <c r="E323" s="130">
        <f t="shared" ca="1" si="87"/>
        <v>1</v>
      </c>
      <c r="F323" s="130">
        <f ca="1">(TRUNC(PRODUCT($E$12:$E322),16))</f>
        <v>1.05404535965767</v>
      </c>
      <c r="G323" s="130">
        <f t="shared" ca="1" si="104"/>
        <v>1.0281802282639501</v>
      </c>
      <c r="H323" s="130">
        <f t="shared" ca="1" si="88"/>
        <v>1.02515622</v>
      </c>
      <c r="I323" s="129">
        <f t="shared" si="95"/>
        <v>2.1000000000000001E-2</v>
      </c>
      <c r="J323" s="131">
        <f t="shared" si="96"/>
        <v>43304</v>
      </c>
      <c r="K323" s="132">
        <f t="shared" si="97"/>
        <v>100</v>
      </c>
      <c r="L323" s="133">
        <f t="shared" si="98"/>
        <v>101</v>
      </c>
      <c r="M323" s="134">
        <f t="shared" si="89"/>
        <v>1.008364297</v>
      </c>
      <c r="N323" s="134">
        <f t="shared" ca="1" si="90"/>
        <v>1.033730931</v>
      </c>
      <c r="O323" s="133">
        <f t="shared" si="103"/>
        <v>0</v>
      </c>
      <c r="P323" s="130">
        <f t="shared" ca="1" si="91"/>
        <v>28.109096999999998</v>
      </c>
      <c r="Q323" s="128">
        <f t="shared" si="99"/>
        <v>0</v>
      </c>
      <c r="R323" s="135" t="str">
        <f t="shared" si="100"/>
        <v>A+J=</v>
      </c>
      <c r="S323" s="131">
        <f t="shared" si="101"/>
        <v>43487</v>
      </c>
      <c r="T323" s="136" t="str">
        <f t="shared" si="92"/>
        <v>-</v>
      </c>
      <c r="U323" s="9"/>
      <c r="V323" s="114">
        <v>44620</v>
      </c>
      <c r="W323" s="115" t="s">
        <v>72</v>
      </c>
      <c r="X323" s="9"/>
      <c r="Y323" s="1"/>
      <c r="Z323" s="9"/>
      <c r="AA323" s="9"/>
      <c r="AB323" s="9"/>
      <c r="AC323" s="9"/>
      <c r="AD323" s="9"/>
      <c r="AE323" s="10"/>
      <c r="AF323" s="9"/>
      <c r="AG323" s="9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</row>
    <row r="324" spans="1:198" x14ac:dyDescent="0.15">
      <c r="A324" s="126">
        <f t="shared" si="93"/>
        <v>43451</v>
      </c>
      <c r="B324" s="127">
        <f t="shared" ca="1" si="102"/>
        <v>861.44209699999999</v>
      </c>
      <c r="C324" s="128">
        <f t="shared" si="94"/>
        <v>833.33299999999997</v>
      </c>
      <c r="D324" s="129">
        <f ca="1">IF(A324&lt;$B$1,VLOOKUP(A324,[1]DI!$A$4:$B$15000,2),0)</f>
        <v>6.4000000000000001E-2</v>
      </c>
      <c r="E324" s="130">
        <f t="shared" ca="1" si="87"/>
        <v>1.0002462000000001</v>
      </c>
      <c r="F324" s="130">
        <f ca="1">(TRUNC(PRODUCT($E$12:$E323),16))</f>
        <v>1.05404535965767</v>
      </c>
      <c r="G324" s="130">
        <f t="shared" ca="1" si="104"/>
        <v>1.0281802282639501</v>
      </c>
      <c r="H324" s="130">
        <f t="shared" ca="1" si="88"/>
        <v>1.02515622</v>
      </c>
      <c r="I324" s="129">
        <f t="shared" si="95"/>
        <v>2.1000000000000001E-2</v>
      </c>
      <c r="J324" s="131">
        <f t="shared" si="96"/>
        <v>43304</v>
      </c>
      <c r="K324" s="132">
        <f t="shared" si="97"/>
        <v>101</v>
      </c>
      <c r="L324" s="133">
        <f t="shared" si="98"/>
        <v>101</v>
      </c>
      <c r="M324" s="134">
        <f t="shared" si="89"/>
        <v>1.008364297</v>
      </c>
      <c r="N324" s="134">
        <f t="shared" ca="1" si="90"/>
        <v>1.033730931</v>
      </c>
      <c r="O324" s="133">
        <f t="shared" si="103"/>
        <v>0</v>
      </c>
      <c r="P324" s="130">
        <f t="shared" ca="1" si="91"/>
        <v>28.109096999999998</v>
      </c>
      <c r="Q324" s="128">
        <f t="shared" si="99"/>
        <v>0</v>
      </c>
      <c r="R324" s="135" t="str">
        <f t="shared" si="100"/>
        <v>A+J=</v>
      </c>
      <c r="S324" s="131">
        <f t="shared" si="101"/>
        <v>43487</v>
      </c>
      <c r="T324" s="136" t="str">
        <f t="shared" si="92"/>
        <v>-</v>
      </c>
      <c r="U324" s="9"/>
      <c r="V324" s="114">
        <v>44621</v>
      </c>
      <c r="W324" s="115" t="s">
        <v>72</v>
      </c>
      <c r="X324" s="9"/>
      <c r="Y324" s="1"/>
      <c r="Z324" s="9"/>
      <c r="AA324" s="9"/>
      <c r="AB324" s="9"/>
      <c r="AC324" s="9"/>
      <c r="AD324" s="9"/>
      <c r="AE324" s="10"/>
      <c r="AF324" s="9"/>
      <c r="AG324" s="9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</row>
    <row r="325" spans="1:198" x14ac:dyDescent="0.15">
      <c r="A325" s="126">
        <f t="shared" si="93"/>
        <v>43452</v>
      </c>
      <c r="B325" s="127">
        <f t="shared" ca="1" si="102"/>
        <v>861.72525299999995</v>
      </c>
      <c r="C325" s="128">
        <f t="shared" si="94"/>
        <v>833.33299999999997</v>
      </c>
      <c r="D325" s="129">
        <f ca="1">IF(A325&lt;$B$1,VLOOKUP(A325,[1]DI!$A$4:$B$15000,2),0)</f>
        <v>6.4000000000000001E-2</v>
      </c>
      <c r="E325" s="130">
        <f t="shared" ca="1" si="87"/>
        <v>1.0002462000000001</v>
      </c>
      <c r="F325" s="130">
        <f ca="1">(TRUNC(PRODUCT($E$12:$E324),16))</f>
        <v>1.0543048656252201</v>
      </c>
      <c r="G325" s="130">
        <f t="shared" ca="1" si="104"/>
        <v>1.0281802282639501</v>
      </c>
      <c r="H325" s="130">
        <f t="shared" ca="1" si="88"/>
        <v>1.0254086200000001</v>
      </c>
      <c r="I325" s="129">
        <f t="shared" si="95"/>
        <v>2.1000000000000001E-2</v>
      </c>
      <c r="J325" s="131">
        <f t="shared" si="96"/>
        <v>43304</v>
      </c>
      <c r="K325" s="132">
        <f t="shared" si="97"/>
        <v>102</v>
      </c>
      <c r="L325" s="133">
        <f t="shared" si="98"/>
        <v>102</v>
      </c>
      <c r="M325" s="134">
        <f t="shared" si="89"/>
        <v>1.00844746</v>
      </c>
      <c r="N325" s="134">
        <f t="shared" ca="1" si="90"/>
        <v>1.0340707179999999</v>
      </c>
      <c r="O325" s="133">
        <f t="shared" si="103"/>
        <v>0</v>
      </c>
      <c r="P325" s="130">
        <f t="shared" ca="1" si="91"/>
        <v>28.392253</v>
      </c>
      <c r="Q325" s="128">
        <f t="shared" si="99"/>
        <v>0</v>
      </c>
      <c r="R325" s="135" t="str">
        <f t="shared" si="100"/>
        <v>A+J=</v>
      </c>
      <c r="S325" s="131">
        <f t="shared" si="101"/>
        <v>43487</v>
      </c>
      <c r="T325" s="136" t="str">
        <f t="shared" si="92"/>
        <v>-</v>
      </c>
      <c r="U325" s="9"/>
      <c r="V325" s="114">
        <v>44666</v>
      </c>
      <c r="W325" s="115" t="s">
        <v>89</v>
      </c>
      <c r="X325" s="9"/>
      <c r="Y325" s="1"/>
      <c r="Z325" s="9"/>
      <c r="AA325" s="9"/>
      <c r="AB325" s="9"/>
      <c r="AC325" s="9"/>
      <c r="AD325" s="9"/>
      <c r="AE325" s="10"/>
      <c r="AF325" s="9"/>
      <c r="AG325" s="9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</row>
    <row r="326" spans="1:198" x14ac:dyDescent="0.15">
      <c r="A326" s="126">
        <f t="shared" si="93"/>
        <v>43453</v>
      </c>
      <c r="B326" s="127">
        <f t="shared" ca="1" si="102"/>
        <v>862.00849299999993</v>
      </c>
      <c r="C326" s="128">
        <f t="shared" si="94"/>
        <v>833.33299999999997</v>
      </c>
      <c r="D326" s="129">
        <f ca="1">IF(A326&lt;$B$1,VLOOKUP(A326,[1]DI!$A$4:$B$15000,2),0)</f>
        <v>6.4000000000000001E-2</v>
      </c>
      <c r="E326" s="130">
        <f t="shared" ca="1" si="87"/>
        <v>1.0002462000000001</v>
      </c>
      <c r="F326" s="130">
        <f ca="1">(TRUNC(PRODUCT($E$12:$E325),16))</f>
        <v>1.0545644354831401</v>
      </c>
      <c r="G326" s="130">
        <f t="shared" ca="1" si="104"/>
        <v>1.0281802282639501</v>
      </c>
      <c r="H326" s="130">
        <f t="shared" ca="1" si="88"/>
        <v>1.02566107</v>
      </c>
      <c r="I326" s="129">
        <f t="shared" si="95"/>
        <v>2.1000000000000001E-2</v>
      </c>
      <c r="J326" s="131">
        <f t="shared" si="96"/>
        <v>43304</v>
      </c>
      <c r="K326" s="132">
        <f t="shared" si="97"/>
        <v>103</v>
      </c>
      <c r="L326" s="133">
        <f t="shared" si="98"/>
        <v>103</v>
      </c>
      <c r="M326" s="134">
        <f t="shared" si="89"/>
        <v>1.008530631</v>
      </c>
      <c r="N326" s="134">
        <f t="shared" ca="1" si="90"/>
        <v>1.034410606</v>
      </c>
      <c r="O326" s="133">
        <f t="shared" si="103"/>
        <v>0</v>
      </c>
      <c r="P326" s="130">
        <f t="shared" ca="1" si="91"/>
        <v>28.675492999999999</v>
      </c>
      <c r="Q326" s="128">
        <f t="shared" si="99"/>
        <v>0</v>
      </c>
      <c r="R326" s="135" t="str">
        <f t="shared" si="100"/>
        <v>A+J=</v>
      </c>
      <c r="S326" s="131">
        <f t="shared" si="101"/>
        <v>43487</v>
      </c>
      <c r="T326" s="136" t="str">
        <f t="shared" si="92"/>
        <v>-</v>
      </c>
      <c r="U326" s="9"/>
      <c r="V326" s="114">
        <v>44672</v>
      </c>
      <c r="W326" s="115" t="s">
        <v>74</v>
      </c>
      <c r="X326" s="9"/>
      <c r="Y326" s="1"/>
      <c r="Z326" s="9"/>
      <c r="AA326" s="9"/>
      <c r="AB326" s="9"/>
      <c r="AC326" s="9"/>
      <c r="AD326" s="9"/>
      <c r="AE326" s="10"/>
      <c r="AF326" s="9"/>
      <c r="AG326" s="9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</row>
    <row r="327" spans="1:198" x14ac:dyDescent="0.15">
      <c r="A327" s="126">
        <f t="shared" si="93"/>
        <v>43454</v>
      </c>
      <c r="B327" s="127">
        <f t="shared" ca="1" si="102"/>
        <v>862.291832</v>
      </c>
      <c r="C327" s="128">
        <f t="shared" si="94"/>
        <v>833.33299999999997</v>
      </c>
      <c r="D327" s="129">
        <f ca="1">IF(A327&lt;$B$1,VLOOKUP(A327,[1]DI!$A$4:$B$15000,2),0)</f>
        <v>6.4000000000000001E-2</v>
      </c>
      <c r="E327" s="130">
        <f t="shared" ca="1" si="87"/>
        <v>1.0002462000000001</v>
      </c>
      <c r="F327" s="130">
        <f ca="1">(TRUNC(PRODUCT($E$12:$E326),16))</f>
        <v>1.05482406924715</v>
      </c>
      <c r="G327" s="130">
        <f t="shared" ca="1" si="104"/>
        <v>1.0281802282639501</v>
      </c>
      <c r="H327" s="130">
        <f t="shared" ca="1" si="88"/>
        <v>1.02591359</v>
      </c>
      <c r="I327" s="129">
        <f t="shared" si="95"/>
        <v>2.1000000000000001E-2</v>
      </c>
      <c r="J327" s="131">
        <f t="shared" si="96"/>
        <v>43304</v>
      </c>
      <c r="K327" s="132">
        <f t="shared" si="97"/>
        <v>104</v>
      </c>
      <c r="L327" s="133">
        <f t="shared" si="98"/>
        <v>104</v>
      </c>
      <c r="M327" s="134">
        <f t="shared" si="89"/>
        <v>1.008613808</v>
      </c>
      <c r="N327" s="134">
        <f t="shared" ca="1" si="90"/>
        <v>1.0347506129999999</v>
      </c>
      <c r="O327" s="133">
        <f t="shared" si="103"/>
        <v>0</v>
      </c>
      <c r="P327" s="130">
        <f t="shared" ca="1" si="91"/>
        <v>28.958832000000001</v>
      </c>
      <c r="Q327" s="128">
        <f t="shared" si="99"/>
        <v>0</v>
      </c>
      <c r="R327" s="135" t="str">
        <f t="shared" si="100"/>
        <v>A+J=</v>
      </c>
      <c r="S327" s="131">
        <f t="shared" si="101"/>
        <v>43487</v>
      </c>
      <c r="T327" s="136" t="str">
        <f t="shared" si="92"/>
        <v>-</v>
      </c>
      <c r="U327" s="9"/>
      <c r="V327" s="114">
        <v>44728</v>
      </c>
      <c r="W327" s="115" t="s">
        <v>90</v>
      </c>
      <c r="X327" s="9"/>
      <c r="Y327" s="1"/>
      <c r="Z327" s="9"/>
      <c r="AA327" s="9"/>
      <c r="AB327" s="9"/>
      <c r="AC327" s="9"/>
      <c r="AD327" s="9"/>
      <c r="AE327" s="10"/>
      <c r="AF327" s="9"/>
      <c r="AG327" s="9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</row>
    <row r="328" spans="1:198" x14ac:dyDescent="0.15">
      <c r="A328" s="126">
        <f t="shared" si="93"/>
        <v>43455</v>
      </c>
      <c r="B328" s="127">
        <f t="shared" ca="1" si="102"/>
        <v>862.57526199999995</v>
      </c>
      <c r="C328" s="128">
        <f t="shared" si="94"/>
        <v>833.33299999999997</v>
      </c>
      <c r="D328" s="129">
        <f ca="1">IF(A328&lt;$B$1,VLOOKUP(A328,[1]DI!$A$4:$B$15000,2),0)</f>
        <v>6.4000000000000001E-2</v>
      </c>
      <c r="E328" s="130">
        <f t="shared" ca="1" si="87"/>
        <v>1.0002462000000001</v>
      </c>
      <c r="F328" s="130">
        <f ca="1">(TRUNC(PRODUCT($E$12:$E327),16))</f>
        <v>1.055083766933</v>
      </c>
      <c r="G328" s="130">
        <f t="shared" ca="1" si="104"/>
        <v>1.0281802282639501</v>
      </c>
      <c r="H328" s="130">
        <f t="shared" ca="1" si="88"/>
        <v>1.02616617</v>
      </c>
      <c r="I328" s="129">
        <f t="shared" si="95"/>
        <v>2.1000000000000001E-2</v>
      </c>
      <c r="J328" s="131">
        <f t="shared" si="96"/>
        <v>43304</v>
      </c>
      <c r="K328" s="132">
        <f t="shared" si="97"/>
        <v>105</v>
      </c>
      <c r="L328" s="133">
        <f t="shared" si="98"/>
        <v>105</v>
      </c>
      <c r="M328" s="134">
        <f t="shared" si="89"/>
        <v>1.008696992</v>
      </c>
      <c r="N328" s="134">
        <f t="shared" ca="1" si="90"/>
        <v>1.035090729</v>
      </c>
      <c r="O328" s="133">
        <f t="shared" si="103"/>
        <v>0</v>
      </c>
      <c r="P328" s="130">
        <f t="shared" ca="1" si="91"/>
        <v>29.242262</v>
      </c>
      <c r="Q328" s="128">
        <f t="shared" si="99"/>
        <v>0</v>
      </c>
      <c r="R328" s="135" t="str">
        <f t="shared" si="100"/>
        <v>A+J=</v>
      </c>
      <c r="S328" s="131">
        <f t="shared" si="101"/>
        <v>43487</v>
      </c>
      <c r="T328" s="136" t="str">
        <f t="shared" si="92"/>
        <v>-</v>
      </c>
      <c r="U328" s="9"/>
      <c r="V328" s="114">
        <v>44811</v>
      </c>
      <c r="W328" s="115" t="s">
        <v>92</v>
      </c>
      <c r="X328" s="9"/>
      <c r="Y328" s="1"/>
      <c r="Z328" s="9"/>
      <c r="AA328" s="9"/>
      <c r="AB328" s="9"/>
      <c r="AC328" s="9"/>
      <c r="AD328" s="9"/>
      <c r="AE328" s="10"/>
      <c r="AF328" s="9"/>
      <c r="AG328" s="9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</row>
    <row r="329" spans="1:198" x14ac:dyDescent="0.15">
      <c r="A329" s="126">
        <f t="shared" si="93"/>
        <v>43456</v>
      </c>
      <c r="B329" s="127">
        <f t="shared" ca="1" si="102"/>
        <v>862.85878400000001</v>
      </c>
      <c r="C329" s="128">
        <f t="shared" si="94"/>
        <v>833.33299999999997</v>
      </c>
      <c r="D329" s="129">
        <f ca="1">IF(A329&lt;$B$1,VLOOKUP(A329,[1]DI!$A$4:$B$15000,2),0)</f>
        <v>0</v>
      </c>
      <c r="E329" s="130">
        <f t="shared" ca="1" si="87"/>
        <v>1</v>
      </c>
      <c r="F329" s="130">
        <f ca="1">(TRUNC(PRODUCT($E$12:$E328),16))</f>
        <v>1.0553435285564201</v>
      </c>
      <c r="G329" s="130">
        <f t="shared" ca="1" si="104"/>
        <v>1.0281802282639501</v>
      </c>
      <c r="H329" s="130">
        <f t="shared" ca="1" si="88"/>
        <v>1.02641881</v>
      </c>
      <c r="I329" s="129">
        <f t="shared" si="95"/>
        <v>2.1000000000000001E-2</v>
      </c>
      <c r="J329" s="131">
        <f t="shared" si="96"/>
        <v>43304</v>
      </c>
      <c r="K329" s="132">
        <f t="shared" si="97"/>
        <v>105</v>
      </c>
      <c r="L329" s="133">
        <f t="shared" si="98"/>
        <v>106</v>
      </c>
      <c r="M329" s="134">
        <f t="shared" si="89"/>
        <v>1.0087801830000001</v>
      </c>
      <c r="N329" s="134">
        <f t="shared" ca="1" si="90"/>
        <v>1.035430955</v>
      </c>
      <c r="O329" s="133">
        <f t="shared" si="103"/>
        <v>0</v>
      </c>
      <c r="P329" s="130">
        <f t="shared" ca="1" si="91"/>
        <v>29.525784000000002</v>
      </c>
      <c r="Q329" s="128">
        <f t="shared" si="99"/>
        <v>0</v>
      </c>
      <c r="R329" s="135" t="str">
        <f t="shared" si="100"/>
        <v>A+J=</v>
      </c>
      <c r="S329" s="131">
        <f t="shared" si="101"/>
        <v>43487</v>
      </c>
      <c r="T329" s="136" t="str">
        <f t="shared" si="92"/>
        <v>-</v>
      </c>
      <c r="U329" s="9"/>
      <c r="V329" s="114">
        <v>44846</v>
      </c>
      <c r="W329" s="113" t="s">
        <v>78</v>
      </c>
      <c r="X329" s="9"/>
      <c r="Y329" s="1"/>
      <c r="Z329" s="9"/>
      <c r="AA329" s="9"/>
      <c r="AB329" s="9"/>
      <c r="AC329" s="9"/>
      <c r="AD329" s="9"/>
      <c r="AE329" s="10"/>
      <c r="AF329" s="9"/>
      <c r="AG329" s="9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</row>
    <row r="330" spans="1:198" x14ac:dyDescent="0.15">
      <c r="A330" s="126">
        <f t="shared" si="93"/>
        <v>43457</v>
      </c>
      <c r="B330" s="127">
        <f t="shared" ca="1" si="102"/>
        <v>862.85878400000001</v>
      </c>
      <c r="C330" s="128">
        <f t="shared" si="94"/>
        <v>833.33299999999997</v>
      </c>
      <c r="D330" s="129">
        <f ca="1">IF(A330&lt;$B$1,VLOOKUP(A330,[1]DI!$A$4:$B$15000,2),0)</f>
        <v>0</v>
      </c>
      <c r="E330" s="130">
        <f t="shared" ca="1" si="87"/>
        <v>1</v>
      </c>
      <c r="F330" s="130">
        <f ca="1">(TRUNC(PRODUCT($E$12:$E329),16))</f>
        <v>1.0553435285564201</v>
      </c>
      <c r="G330" s="130">
        <f t="shared" ca="1" si="104"/>
        <v>1.0281802282639501</v>
      </c>
      <c r="H330" s="130">
        <f t="shared" ca="1" si="88"/>
        <v>1.02641881</v>
      </c>
      <c r="I330" s="129">
        <f t="shared" si="95"/>
        <v>2.1000000000000001E-2</v>
      </c>
      <c r="J330" s="131">
        <f t="shared" si="96"/>
        <v>43304</v>
      </c>
      <c r="K330" s="132">
        <f t="shared" si="97"/>
        <v>105</v>
      </c>
      <c r="L330" s="133">
        <f t="shared" si="98"/>
        <v>106</v>
      </c>
      <c r="M330" s="134">
        <f t="shared" si="89"/>
        <v>1.0087801830000001</v>
      </c>
      <c r="N330" s="134">
        <f t="shared" ca="1" si="90"/>
        <v>1.035430955</v>
      </c>
      <c r="O330" s="133">
        <f t="shared" si="103"/>
        <v>0</v>
      </c>
      <c r="P330" s="130">
        <f t="shared" ca="1" si="91"/>
        <v>29.525784000000002</v>
      </c>
      <c r="Q330" s="128">
        <f t="shared" si="99"/>
        <v>0</v>
      </c>
      <c r="R330" s="135" t="str">
        <f t="shared" si="100"/>
        <v>A+J=</v>
      </c>
      <c r="S330" s="131">
        <f t="shared" si="101"/>
        <v>43487</v>
      </c>
      <c r="T330" s="136" t="str">
        <f t="shared" si="92"/>
        <v>-</v>
      </c>
      <c r="U330" s="9"/>
      <c r="V330" s="114">
        <v>44867</v>
      </c>
      <c r="W330" s="115" t="s">
        <v>84</v>
      </c>
      <c r="X330" s="9"/>
      <c r="Y330" s="1"/>
      <c r="Z330" s="9"/>
      <c r="AA330" s="9"/>
      <c r="AB330" s="9"/>
      <c r="AC330" s="9"/>
      <c r="AD330" s="9"/>
      <c r="AE330" s="10"/>
      <c r="AF330" s="9"/>
      <c r="AG330" s="9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</row>
    <row r="331" spans="1:198" x14ac:dyDescent="0.15">
      <c r="A331" s="126">
        <f t="shared" si="93"/>
        <v>43458</v>
      </c>
      <c r="B331" s="127">
        <f t="shared" ca="1" si="102"/>
        <v>862.85878400000001</v>
      </c>
      <c r="C331" s="128">
        <f t="shared" si="94"/>
        <v>833.33299999999997</v>
      </c>
      <c r="D331" s="129">
        <f ca="1">IF(A331&lt;$B$1,VLOOKUP(A331,[1]DI!$A$4:$B$15000,2),0)</f>
        <v>6.4000000000000001E-2</v>
      </c>
      <c r="E331" s="130">
        <f t="shared" ca="1" si="87"/>
        <v>1.0002462000000001</v>
      </c>
      <c r="F331" s="130">
        <f ca="1">(TRUNC(PRODUCT($E$12:$E330),16))</f>
        <v>1.0553435285564201</v>
      </c>
      <c r="G331" s="130">
        <f t="shared" ca="1" si="104"/>
        <v>1.0281802282639501</v>
      </c>
      <c r="H331" s="130">
        <f t="shared" ca="1" si="88"/>
        <v>1.02641881</v>
      </c>
      <c r="I331" s="129">
        <f t="shared" si="95"/>
        <v>2.1000000000000001E-2</v>
      </c>
      <c r="J331" s="131">
        <f t="shared" si="96"/>
        <v>43304</v>
      </c>
      <c r="K331" s="132">
        <f t="shared" si="97"/>
        <v>106</v>
      </c>
      <c r="L331" s="133">
        <f t="shared" si="98"/>
        <v>106</v>
      </c>
      <c r="M331" s="134">
        <f t="shared" si="89"/>
        <v>1.0087801830000001</v>
      </c>
      <c r="N331" s="134">
        <f t="shared" ca="1" si="90"/>
        <v>1.035430955</v>
      </c>
      <c r="O331" s="133">
        <f t="shared" si="103"/>
        <v>0</v>
      </c>
      <c r="P331" s="130">
        <f t="shared" ca="1" si="91"/>
        <v>29.525784000000002</v>
      </c>
      <c r="Q331" s="128">
        <f t="shared" si="99"/>
        <v>0</v>
      </c>
      <c r="R331" s="135" t="str">
        <f t="shared" si="100"/>
        <v>A+J=</v>
      </c>
      <c r="S331" s="131">
        <f t="shared" si="101"/>
        <v>43487</v>
      </c>
      <c r="T331" s="136" t="str">
        <f t="shared" si="92"/>
        <v>-</v>
      </c>
      <c r="U331" s="9"/>
      <c r="V331" s="114">
        <v>44880</v>
      </c>
      <c r="W331" s="115" t="s">
        <v>93</v>
      </c>
      <c r="X331" s="9"/>
      <c r="Y331" s="1"/>
      <c r="Z331" s="9"/>
      <c r="AA331" s="9"/>
      <c r="AB331" s="9"/>
      <c r="AC331" s="9"/>
      <c r="AD331" s="9"/>
      <c r="AE331" s="10"/>
      <c r="AF331" s="9"/>
      <c r="AG331" s="9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</row>
    <row r="332" spans="1:198" x14ac:dyDescent="0.15">
      <c r="A332" s="126">
        <f t="shared" si="93"/>
        <v>43459</v>
      </c>
      <c r="B332" s="127">
        <f t="shared" ca="1" si="102"/>
        <v>863.14240499999994</v>
      </c>
      <c r="C332" s="128">
        <f t="shared" si="94"/>
        <v>833.33299999999997</v>
      </c>
      <c r="D332" s="129">
        <f ca="1">IF(A332&lt;$B$1,VLOOKUP(A332,[1]DI!$A$4:$B$15000,2),0)</f>
        <v>0</v>
      </c>
      <c r="E332" s="130">
        <f t="shared" ref="E332:E377" ca="1" si="105">IF(A332&lt;A$10,1,ROUND(((1+D332)^(1/252)),8))</f>
        <v>1</v>
      </c>
      <c r="F332" s="130">
        <f ca="1">(TRUNC(PRODUCT($E$12:$E331),16))</f>
        <v>1.05560335413315</v>
      </c>
      <c r="G332" s="130">
        <f t="shared" ca="1" si="104"/>
        <v>1.0281802282639501</v>
      </c>
      <c r="H332" s="130">
        <f t="shared" ref="H332:H377" ca="1" si="106">ROUND(F332/G332,8)</f>
        <v>1.0266715200000001</v>
      </c>
      <c r="I332" s="129">
        <f t="shared" si="95"/>
        <v>2.1000000000000001E-2</v>
      </c>
      <c r="J332" s="131">
        <f t="shared" si="96"/>
        <v>43304</v>
      </c>
      <c r="K332" s="132">
        <f t="shared" si="97"/>
        <v>106</v>
      </c>
      <c r="L332" s="133">
        <f t="shared" si="98"/>
        <v>107</v>
      </c>
      <c r="M332" s="134">
        <f t="shared" ref="M332:M377" si="107">ROUND((I332+1)^(L332/252),9)</f>
        <v>1.0088633810000001</v>
      </c>
      <c r="N332" s="134">
        <f t="shared" ref="N332:N377" ca="1" si="108">ROUND(H332*M332,9)</f>
        <v>1.035771301</v>
      </c>
      <c r="O332" s="133">
        <f t="shared" si="103"/>
        <v>0</v>
      </c>
      <c r="P332" s="130">
        <f t="shared" ref="P332:P377" ca="1" si="109">TRUNC(((N332-1)*C332),6)</f>
        <v>29.809405000000002</v>
      </c>
      <c r="Q332" s="128">
        <f t="shared" si="99"/>
        <v>0</v>
      </c>
      <c r="R332" s="135" t="str">
        <f t="shared" si="100"/>
        <v>A+J=</v>
      </c>
      <c r="S332" s="131">
        <f t="shared" si="101"/>
        <v>43487</v>
      </c>
      <c r="T332" s="136" t="str">
        <f t="shared" ref="T332:T377" si="110">IF(O332&gt;0,(P332+Q332)*T$9,"-")</f>
        <v>-</v>
      </c>
      <c r="U332" s="9"/>
      <c r="V332" s="114">
        <v>44977</v>
      </c>
      <c r="W332" s="115" t="s">
        <v>72</v>
      </c>
      <c r="X332" s="9"/>
      <c r="Y332" s="1"/>
      <c r="Z332" s="9"/>
      <c r="AA332" s="9"/>
      <c r="AB332" s="9"/>
      <c r="AC332" s="9"/>
      <c r="AD332" s="9"/>
      <c r="AE332" s="10"/>
      <c r="AF332" s="9"/>
      <c r="AG332" s="9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</row>
    <row r="333" spans="1:198" x14ac:dyDescent="0.15">
      <c r="A333" s="126">
        <f t="shared" ref="A333:A396" si="111">(A332+1)</f>
        <v>43460</v>
      </c>
      <c r="B333" s="127">
        <f t="shared" ca="1" si="102"/>
        <v>863.14240499999994</v>
      </c>
      <c r="C333" s="128">
        <f t="shared" ref="C333:C377" si="112">(C332-Q332)</f>
        <v>833.33299999999997</v>
      </c>
      <c r="D333" s="129">
        <f ca="1">IF(A333&lt;$B$1,VLOOKUP(A333,[1]DI!$A$4:$B$15000,2),0)</f>
        <v>6.4000000000000001E-2</v>
      </c>
      <c r="E333" s="130">
        <f t="shared" ca="1" si="105"/>
        <v>1.0002462000000001</v>
      </c>
      <c r="F333" s="130">
        <f ca="1">(TRUNC(PRODUCT($E$12:$E332),16))</f>
        <v>1.05560335413315</v>
      </c>
      <c r="G333" s="130">
        <f t="shared" ca="1" si="104"/>
        <v>1.0281802282639501</v>
      </c>
      <c r="H333" s="130">
        <f t="shared" ca="1" si="106"/>
        <v>1.0266715200000001</v>
      </c>
      <c r="I333" s="129">
        <f t="shared" ref="I333:I396" si="113">I332</f>
        <v>2.1000000000000001E-2</v>
      </c>
      <c r="J333" s="131">
        <f t="shared" ref="J333:J377" si="114">IF(O332&gt;0,VLOOKUP(O332,V$12:AF$48,2),J332)</f>
        <v>43304</v>
      </c>
      <c r="K333" s="132">
        <f t="shared" ref="K333:K377" si="115">IF(A333&gt;J333,IF(NETWORKDAYS(J333,A333,$V$52:$V$436)-1=0,1,NETWORKDAYS(J333,A333,$V$52:$V$436)-1),0)</f>
        <v>107</v>
      </c>
      <c r="L333" s="133">
        <f t="shared" ref="L333:L377" si="116">IF(AND(K333=1,K332=1),1,IF(K333&gt;0,IF(K333=K332,K333+1,K333),0))</f>
        <v>107</v>
      </c>
      <c r="M333" s="134">
        <f t="shared" si="107"/>
        <v>1.0088633810000001</v>
      </c>
      <c r="N333" s="134">
        <f t="shared" ca="1" si="108"/>
        <v>1.035771301</v>
      </c>
      <c r="O333" s="133">
        <f t="shared" si="103"/>
        <v>0</v>
      </c>
      <c r="P333" s="130">
        <f t="shared" ca="1" si="109"/>
        <v>29.809405000000002</v>
      </c>
      <c r="Q333" s="128">
        <f t="shared" ref="Q333:Q377" si="117">IF(O333&gt;0,VLOOKUP(O333,$V$12:$AA$48,6),0)</f>
        <v>0</v>
      </c>
      <c r="R333" s="135" t="str">
        <f t="shared" ref="R333:R377" si="118">IF(O332&gt;0,VLOOKUP(O332,V$12:AF$48,10),R332)</f>
        <v>A+J=</v>
      </c>
      <c r="S333" s="131">
        <f t="shared" ref="S333:S377" si="119">IF(O332&gt;0,VLOOKUP(O332,V$12:AF$48,11),S332)</f>
        <v>43487</v>
      </c>
      <c r="T333" s="136" t="str">
        <f t="shared" si="110"/>
        <v>-</v>
      </c>
      <c r="U333" s="9"/>
      <c r="V333" s="114">
        <v>44978</v>
      </c>
      <c r="W333" s="115" t="s">
        <v>72</v>
      </c>
      <c r="X333" s="9"/>
      <c r="Y333" s="1"/>
      <c r="Z333" s="9"/>
      <c r="AA333" s="9"/>
      <c r="AB333" s="9"/>
      <c r="AC333" s="9"/>
      <c r="AD333" s="9"/>
      <c r="AE333" s="10"/>
      <c r="AF333" s="9"/>
      <c r="AG333" s="9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</row>
    <row r="334" spans="1:198" x14ac:dyDescent="0.15">
      <c r="A334" s="126">
        <f t="shared" si="111"/>
        <v>43461</v>
      </c>
      <c r="B334" s="127">
        <f t="shared" ref="B334:B377" ca="1" si="120">IF(A334&lt;=TODAY(),C334+P334,IF(AND(A334&gt;TODAY(),A334&lt;=$B$1),IF(VLOOKUP(TODAY(),$A$10:$D$10000,4,FALSE)=0,"n.d",C334+P334),"n.d"))</f>
        <v>863.426109</v>
      </c>
      <c r="C334" s="128">
        <f t="shared" si="112"/>
        <v>833.33299999999997</v>
      </c>
      <c r="D334" s="129">
        <f ca="1">IF(A334&lt;$B$1,VLOOKUP(A334,[1]DI!$A$4:$B$15000,2),0)</f>
        <v>6.4000000000000001E-2</v>
      </c>
      <c r="E334" s="130">
        <f t="shared" ca="1" si="105"/>
        <v>1.0002462000000001</v>
      </c>
      <c r="F334" s="130">
        <f ca="1">(TRUNC(PRODUCT($E$12:$E333),16))</f>
        <v>1.0558632436789399</v>
      </c>
      <c r="G334" s="130">
        <f t="shared" ca="1" si="104"/>
        <v>1.0281802282639501</v>
      </c>
      <c r="H334" s="130">
        <f t="shared" ca="1" si="106"/>
        <v>1.02692428</v>
      </c>
      <c r="I334" s="129">
        <f t="shared" si="113"/>
        <v>2.1000000000000001E-2</v>
      </c>
      <c r="J334" s="131">
        <f t="shared" si="114"/>
        <v>43304</v>
      </c>
      <c r="K334" s="132">
        <f t="shared" si="115"/>
        <v>108</v>
      </c>
      <c r="L334" s="133">
        <f t="shared" si="116"/>
        <v>108</v>
      </c>
      <c r="M334" s="134">
        <f t="shared" si="107"/>
        <v>1.008946586</v>
      </c>
      <c r="N334" s="134">
        <f t="shared" ca="1" si="108"/>
        <v>1.036111746</v>
      </c>
      <c r="O334" s="133">
        <f t="shared" ref="O334:O377" si="121">IF(VLOOKUP(A334,W$12:AD$48,8)=VLOOKUP(A333,W$12:AD$48,8),0,VLOOKUP(A334,W$12:AD$48,8))</f>
        <v>0</v>
      </c>
      <c r="P334" s="130">
        <f t="shared" ca="1" si="109"/>
        <v>30.093108999999998</v>
      </c>
      <c r="Q334" s="128">
        <f t="shared" si="117"/>
        <v>0</v>
      </c>
      <c r="R334" s="135" t="str">
        <f t="shared" si="118"/>
        <v>A+J=</v>
      </c>
      <c r="S334" s="131">
        <f t="shared" si="119"/>
        <v>43487</v>
      </c>
      <c r="T334" s="136" t="str">
        <f t="shared" si="110"/>
        <v>-</v>
      </c>
      <c r="U334" s="9"/>
      <c r="V334" s="114">
        <v>45023</v>
      </c>
      <c r="W334" s="115" t="s">
        <v>89</v>
      </c>
      <c r="X334" s="9"/>
      <c r="Y334" s="1"/>
      <c r="Z334" s="9"/>
      <c r="AA334" s="9"/>
      <c r="AB334" s="9"/>
      <c r="AC334" s="9"/>
      <c r="AD334" s="9"/>
      <c r="AE334" s="10"/>
      <c r="AF334" s="9"/>
      <c r="AG334" s="9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</row>
    <row r="335" spans="1:198" x14ac:dyDescent="0.15">
      <c r="A335" s="126">
        <f t="shared" si="111"/>
        <v>43462</v>
      </c>
      <c r="B335" s="127">
        <f t="shared" ca="1" si="120"/>
        <v>863.70991400000003</v>
      </c>
      <c r="C335" s="128">
        <f t="shared" si="112"/>
        <v>833.33299999999997</v>
      </c>
      <c r="D335" s="129">
        <f ca="1">IF(A335&lt;$B$1,VLOOKUP(A335,[1]DI!$A$4:$B$15000,2),0)</f>
        <v>6.4000000000000001E-2</v>
      </c>
      <c r="E335" s="130">
        <f t="shared" ca="1" si="105"/>
        <v>1.0002462000000001</v>
      </c>
      <c r="F335" s="130">
        <f ca="1">(TRUNC(PRODUCT($E$12:$E334),16))</f>
        <v>1.05612319720953</v>
      </c>
      <c r="G335" s="130">
        <f t="shared" ca="1" si="104"/>
        <v>1.0281802282639501</v>
      </c>
      <c r="H335" s="130">
        <f t="shared" ca="1" si="106"/>
        <v>1.02717711</v>
      </c>
      <c r="I335" s="129">
        <f t="shared" si="113"/>
        <v>2.1000000000000001E-2</v>
      </c>
      <c r="J335" s="131">
        <f t="shared" si="114"/>
        <v>43304</v>
      </c>
      <c r="K335" s="132">
        <f t="shared" si="115"/>
        <v>109</v>
      </c>
      <c r="L335" s="133">
        <f t="shared" si="116"/>
        <v>109</v>
      </c>
      <c r="M335" s="134">
        <f t="shared" si="107"/>
        <v>1.009029798</v>
      </c>
      <c r="N335" s="134">
        <f t="shared" ca="1" si="108"/>
        <v>1.036452312</v>
      </c>
      <c r="O335" s="133">
        <f t="shared" si="121"/>
        <v>0</v>
      </c>
      <c r="P335" s="130">
        <f t="shared" ca="1" si="109"/>
        <v>30.376913999999999</v>
      </c>
      <c r="Q335" s="128">
        <f t="shared" si="117"/>
        <v>0</v>
      </c>
      <c r="R335" s="135" t="str">
        <f t="shared" si="118"/>
        <v>A+J=</v>
      </c>
      <c r="S335" s="131">
        <f t="shared" si="119"/>
        <v>43487</v>
      </c>
      <c r="T335" s="136" t="str">
        <f t="shared" si="110"/>
        <v>-</v>
      </c>
      <c r="U335" s="9"/>
      <c r="V335" s="114">
        <v>45037</v>
      </c>
      <c r="W335" s="115" t="s">
        <v>74</v>
      </c>
      <c r="X335" s="9"/>
      <c r="Y335" s="1"/>
      <c r="Z335" s="9"/>
      <c r="AA335" s="9"/>
      <c r="AB335" s="9"/>
      <c r="AC335" s="9"/>
      <c r="AD335" s="9"/>
      <c r="AE335" s="10"/>
      <c r="AF335" s="9"/>
      <c r="AG335" s="9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</row>
    <row r="336" spans="1:198" x14ac:dyDescent="0.15">
      <c r="A336" s="126">
        <f t="shared" si="111"/>
        <v>43463</v>
      </c>
      <c r="B336" s="127">
        <f t="shared" ca="1" si="120"/>
        <v>863.99380899999994</v>
      </c>
      <c r="C336" s="128">
        <f t="shared" si="112"/>
        <v>833.33299999999997</v>
      </c>
      <c r="D336" s="129">
        <f ca="1">IF(A336&lt;$B$1,VLOOKUP(A336,[1]DI!$A$4:$B$15000,2),0)</f>
        <v>0</v>
      </c>
      <c r="E336" s="130">
        <f t="shared" ca="1" si="105"/>
        <v>1</v>
      </c>
      <c r="F336" s="130">
        <f ca="1">(TRUNC(PRODUCT($E$12:$E335),16))</f>
        <v>1.05638321474069</v>
      </c>
      <c r="G336" s="130">
        <f t="shared" ca="1" si="104"/>
        <v>1.0281802282639501</v>
      </c>
      <c r="H336" s="130">
        <f t="shared" ca="1" si="106"/>
        <v>1.0274300000000001</v>
      </c>
      <c r="I336" s="129">
        <f t="shared" si="113"/>
        <v>2.1000000000000001E-2</v>
      </c>
      <c r="J336" s="131">
        <f t="shared" si="114"/>
        <v>43304</v>
      </c>
      <c r="K336" s="132">
        <f t="shared" si="115"/>
        <v>109</v>
      </c>
      <c r="L336" s="133">
        <f t="shared" si="116"/>
        <v>110</v>
      </c>
      <c r="M336" s="134">
        <f t="shared" si="107"/>
        <v>1.0091130159999999</v>
      </c>
      <c r="N336" s="134">
        <f t="shared" ca="1" si="108"/>
        <v>1.036792986</v>
      </c>
      <c r="O336" s="133">
        <f t="shared" si="121"/>
        <v>0</v>
      </c>
      <c r="P336" s="130">
        <f t="shared" ca="1" si="109"/>
        <v>30.660809</v>
      </c>
      <c r="Q336" s="128">
        <f t="shared" si="117"/>
        <v>0</v>
      </c>
      <c r="R336" s="135" t="str">
        <f t="shared" si="118"/>
        <v>A+J=</v>
      </c>
      <c r="S336" s="131">
        <f t="shared" si="119"/>
        <v>43487</v>
      </c>
      <c r="T336" s="136" t="str">
        <f t="shared" si="110"/>
        <v>-</v>
      </c>
      <c r="U336" s="9"/>
      <c r="V336" s="114">
        <v>45047</v>
      </c>
      <c r="W336" s="115" t="s">
        <v>91</v>
      </c>
      <c r="X336" s="9"/>
      <c r="Y336" s="1"/>
      <c r="Z336" s="9"/>
      <c r="AA336" s="9"/>
      <c r="AB336" s="9"/>
      <c r="AC336" s="9"/>
      <c r="AD336" s="9"/>
      <c r="AE336" s="10"/>
      <c r="AF336" s="9"/>
      <c r="AG336" s="9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</row>
    <row r="337" spans="1:201" x14ac:dyDescent="0.15">
      <c r="A337" s="126">
        <f t="shared" si="111"/>
        <v>43464</v>
      </c>
      <c r="B337" s="127">
        <f t="shared" ca="1" si="120"/>
        <v>863.99380899999994</v>
      </c>
      <c r="C337" s="128">
        <f t="shared" si="112"/>
        <v>833.33299999999997</v>
      </c>
      <c r="D337" s="129">
        <f ca="1">IF(A337&lt;$B$1,VLOOKUP(A337,[1]DI!$A$4:$B$15000,2),0)</f>
        <v>0</v>
      </c>
      <c r="E337" s="130">
        <f t="shared" ca="1" si="105"/>
        <v>1</v>
      </c>
      <c r="F337" s="130">
        <f ca="1">(TRUNC(PRODUCT($E$12:$E336),16))</f>
        <v>1.05638321474069</v>
      </c>
      <c r="G337" s="130">
        <f t="shared" ca="1" si="104"/>
        <v>1.0281802282639501</v>
      </c>
      <c r="H337" s="130">
        <f t="shared" ca="1" si="106"/>
        <v>1.0274300000000001</v>
      </c>
      <c r="I337" s="129">
        <f t="shared" si="113"/>
        <v>2.1000000000000001E-2</v>
      </c>
      <c r="J337" s="131">
        <f t="shared" si="114"/>
        <v>43304</v>
      </c>
      <c r="K337" s="132">
        <f t="shared" si="115"/>
        <v>109</v>
      </c>
      <c r="L337" s="133">
        <f t="shared" si="116"/>
        <v>110</v>
      </c>
      <c r="M337" s="134">
        <f t="shared" si="107"/>
        <v>1.0091130159999999</v>
      </c>
      <c r="N337" s="134">
        <f t="shared" ca="1" si="108"/>
        <v>1.036792986</v>
      </c>
      <c r="O337" s="133">
        <f t="shared" si="121"/>
        <v>0</v>
      </c>
      <c r="P337" s="130">
        <f t="shared" ca="1" si="109"/>
        <v>30.660809</v>
      </c>
      <c r="Q337" s="128">
        <f t="shared" si="117"/>
        <v>0</v>
      </c>
      <c r="R337" s="135" t="str">
        <f t="shared" si="118"/>
        <v>A+J=</v>
      </c>
      <c r="S337" s="131">
        <f t="shared" si="119"/>
        <v>43487</v>
      </c>
      <c r="T337" s="136" t="str">
        <f t="shared" si="110"/>
        <v>-</v>
      </c>
      <c r="U337" s="9"/>
      <c r="V337" s="114">
        <v>45085</v>
      </c>
      <c r="W337" s="115" t="s">
        <v>90</v>
      </c>
      <c r="X337" s="9"/>
      <c r="Y337" s="1"/>
      <c r="Z337" s="9"/>
      <c r="AA337" s="9"/>
      <c r="AB337" s="9"/>
      <c r="AC337" s="9"/>
      <c r="AD337" s="9"/>
      <c r="AE337" s="10"/>
      <c r="AF337" s="9"/>
      <c r="AG337" s="9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</row>
    <row r="338" spans="1:201" x14ac:dyDescent="0.15">
      <c r="A338" s="126">
        <f t="shared" si="111"/>
        <v>43465</v>
      </c>
      <c r="B338" s="127">
        <f t="shared" ca="1" si="120"/>
        <v>863.99380899999994</v>
      </c>
      <c r="C338" s="128">
        <f t="shared" si="112"/>
        <v>833.33299999999997</v>
      </c>
      <c r="D338" s="129">
        <f ca="1">IF(A338&lt;$B$1,VLOOKUP(A338,[1]DI!$A$4:$B$15000,2),0)</f>
        <v>6.4000000000000001E-2</v>
      </c>
      <c r="E338" s="130">
        <f t="shared" ca="1" si="105"/>
        <v>1.0002462000000001</v>
      </c>
      <c r="F338" s="130">
        <f ca="1">(TRUNC(PRODUCT($E$12:$E337),16))</f>
        <v>1.05638321474069</v>
      </c>
      <c r="G338" s="130">
        <f t="shared" ca="1" si="104"/>
        <v>1.0281802282639501</v>
      </c>
      <c r="H338" s="130">
        <f t="shared" ca="1" si="106"/>
        <v>1.0274300000000001</v>
      </c>
      <c r="I338" s="129">
        <f t="shared" si="113"/>
        <v>2.1000000000000001E-2</v>
      </c>
      <c r="J338" s="131">
        <f t="shared" si="114"/>
        <v>43304</v>
      </c>
      <c r="K338" s="132">
        <f t="shared" si="115"/>
        <v>110</v>
      </c>
      <c r="L338" s="133">
        <f t="shared" si="116"/>
        <v>110</v>
      </c>
      <c r="M338" s="134">
        <f t="shared" si="107"/>
        <v>1.0091130159999999</v>
      </c>
      <c r="N338" s="134">
        <f t="shared" ca="1" si="108"/>
        <v>1.036792986</v>
      </c>
      <c r="O338" s="133">
        <f t="shared" si="121"/>
        <v>0</v>
      </c>
      <c r="P338" s="130">
        <f t="shared" ca="1" si="109"/>
        <v>30.660809</v>
      </c>
      <c r="Q338" s="128">
        <f t="shared" si="117"/>
        <v>0</v>
      </c>
      <c r="R338" s="135" t="str">
        <f t="shared" si="118"/>
        <v>A+J=</v>
      </c>
      <c r="S338" s="131">
        <f t="shared" si="119"/>
        <v>43487</v>
      </c>
      <c r="T338" s="136" t="str">
        <f t="shared" si="110"/>
        <v>-</v>
      </c>
      <c r="U338" s="9"/>
      <c r="V338" s="114">
        <v>45176</v>
      </c>
      <c r="W338" s="115" t="s">
        <v>92</v>
      </c>
      <c r="X338" s="9"/>
      <c r="Y338" s="1"/>
      <c r="Z338" s="9"/>
      <c r="AA338" s="9"/>
      <c r="AB338" s="9"/>
      <c r="AC338" s="9"/>
      <c r="AD338" s="9"/>
      <c r="AE338" s="10"/>
      <c r="AF338" s="9"/>
      <c r="AG338" s="9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</row>
    <row r="339" spans="1:201" x14ac:dyDescent="0.15">
      <c r="A339" s="126">
        <f t="shared" si="111"/>
        <v>43466</v>
      </c>
      <c r="B339" s="127">
        <f t="shared" ca="1" si="120"/>
        <v>864.27780499999994</v>
      </c>
      <c r="C339" s="128">
        <f t="shared" si="112"/>
        <v>833.33299999999997</v>
      </c>
      <c r="D339" s="129">
        <f ca="1">IF(A339&lt;$B$1,VLOOKUP(A339,[1]DI!$A$4:$B$15000,2),0)</f>
        <v>0</v>
      </c>
      <c r="E339" s="130">
        <f t="shared" ca="1" si="105"/>
        <v>1</v>
      </c>
      <c r="F339" s="130">
        <f ca="1">(TRUNC(PRODUCT($E$12:$E338),16))</f>
        <v>1.05664329628816</v>
      </c>
      <c r="G339" s="130">
        <f t="shared" ca="1" si="104"/>
        <v>1.0281802282639501</v>
      </c>
      <c r="H339" s="130">
        <f t="shared" ca="1" si="106"/>
        <v>1.0276829599999999</v>
      </c>
      <c r="I339" s="129">
        <f t="shared" si="113"/>
        <v>2.1000000000000001E-2</v>
      </c>
      <c r="J339" s="131">
        <f t="shared" si="114"/>
        <v>43304</v>
      </c>
      <c r="K339" s="132">
        <f t="shared" si="115"/>
        <v>110</v>
      </c>
      <c r="L339" s="133">
        <f t="shared" si="116"/>
        <v>111</v>
      </c>
      <c r="M339" s="134">
        <f t="shared" si="107"/>
        <v>1.009196242</v>
      </c>
      <c r="N339" s="134">
        <f t="shared" ca="1" si="108"/>
        <v>1.0371337810000001</v>
      </c>
      <c r="O339" s="133">
        <f t="shared" si="121"/>
        <v>0</v>
      </c>
      <c r="P339" s="130">
        <f t="shared" ca="1" si="109"/>
        <v>30.944804999999999</v>
      </c>
      <c r="Q339" s="128">
        <f t="shared" si="117"/>
        <v>0</v>
      </c>
      <c r="R339" s="135" t="str">
        <f t="shared" si="118"/>
        <v>A+J=</v>
      </c>
      <c r="S339" s="131">
        <f t="shared" si="119"/>
        <v>43487</v>
      </c>
      <c r="T339" s="136" t="str">
        <f t="shared" si="110"/>
        <v>-</v>
      </c>
      <c r="U339" s="9"/>
      <c r="V339" s="114">
        <v>45211</v>
      </c>
      <c r="W339" s="113" t="s">
        <v>78</v>
      </c>
      <c r="X339" s="9"/>
      <c r="Y339" s="1"/>
      <c r="Z339" s="9"/>
      <c r="AA339" s="9"/>
      <c r="AB339" s="9"/>
      <c r="AC339" s="9"/>
      <c r="AD339" s="9"/>
      <c r="AE339" s="10"/>
      <c r="AF339" s="9"/>
      <c r="AG339" s="9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</row>
    <row r="340" spans="1:201" x14ac:dyDescent="0.15">
      <c r="A340" s="126">
        <f t="shared" si="111"/>
        <v>43467</v>
      </c>
      <c r="B340" s="127">
        <f t="shared" ca="1" si="120"/>
        <v>864.27780499999994</v>
      </c>
      <c r="C340" s="128">
        <f t="shared" si="112"/>
        <v>833.33299999999997</v>
      </c>
      <c r="D340" s="129">
        <f ca="1">IF(A340&lt;$B$1,VLOOKUP(A340,[1]DI!$A$4:$B$15000,2),0)</f>
        <v>6.4000000000000001E-2</v>
      </c>
      <c r="E340" s="130">
        <f t="shared" ca="1" si="105"/>
        <v>1.0002462000000001</v>
      </c>
      <c r="F340" s="130">
        <f ca="1">(TRUNC(PRODUCT($E$12:$E339),16))</f>
        <v>1.05664329628816</v>
      </c>
      <c r="G340" s="130">
        <f t="shared" ca="1" si="104"/>
        <v>1.0281802282639501</v>
      </c>
      <c r="H340" s="130">
        <f t="shared" ca="1" si="106"/>
        <v>1.0276829599999999</v>
      </c>
      <c r="I340" s="129">
        <f t="shared" si="113"/>
        <v>2.1000000000000001E-2</v>
      </c>
      <c r="J340" s="131">
        <f t="shared" si="114"/>
        <v>43304</v>
      </c>
      <c r="K340" s="132">
        <f t="shared" si="115"/>
        <v>111</v>
      </c>
      <c r="L340" s="133">
        <f t="shared" si="116"/>
        <v>111</v>
      </c>
      <c r="M340" s="134">
        <f t="shared" si="107"/>
        <v>1.009196242</v>
      </c>
      <c r="N340" s="134">
        <f t="shared" ca="1" si="108"/>
        <v>1.0371337810000001</v>
      </c>
      <c r="O340" s="133">
        <f t="shared" si="121"/>
        <v>0</v>
      </c>
      <c r="P340" s="130">
        <f t="shared" ca="1" si="109"/>
        <v>30.944804999999999</v>
      </c>
      <c r="Q340" s="128">
        <f t="shared" si="117"/>
        <v>0</v>
      </c>
      <c r="R340" s="135" t="str">
        <f t="shared" si="118"/>
        <v>A+J=</v>
      </c>
      <c r="S340" s="131">
        <f t="shared" si="119"/>
        <v>43487</v>
      </c>
      <c r="T340" s="136" t="str">
        <f t="shared" si="110"/>
        <v>-</v>
      </c>
      <c r="U340" s="9"/>
      <c r="V340" s="114">
        <v>45232</v>
      </c>
      <c r="W340" s="115" t="s">
        <v>84</v>
      </c>
      <c r="X340" s="9"/>
      <c r="Y340" s="1"/>
      <c r="Z340" s="9"/>
      <c r="AA340" s="9"/>
      <c r="AB340" s="9"/>
      <c r="AC340" s="9"/>
      <c r="AD340" s="9"/>
      <c r="AE340" s="10"/>
      <c r="AF340" s="9"/>
      <c r="AG340" s="9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</row>
    <row r="341" spans="1:201" x14ac:dyDescent="0.15">
      <c r="A341" s="126">
        <f t="shared" si="111"/>
        <v>43468</v>
      </c>
      <c r="B341" s="127">
        <f t="shared" ca="1" si="120"/>
        <v>864.56188299999997</v>
      </c>
      <c r="C341" s="128">
        <f t="shared" si="112"/>
        <v>833.33299999999997</v>
      </c>
      <c r="D341" s="129">
        <f ca="1">IF(A341&lt;$B$1,VLOOKUP(A341,[1]DI!$A$4:$B$15000,2),0)</f>
        <v>6.4000000000000001E-2</v>
      </c>
      <c r="E341" s="130">
        <f t="shared" ca="1" si="105"/>
        <v>1.0002462000000001</v>
      </c>
      <c r="F341" s="130">
        <f ca="1">(TRUNC(PRODUCT($E$12:$E340),16))</f>
        <v>1.0569034418676999</v>
      </c>
      <c r="G341" s="130">
        <f t="shared" ca="1" si="104"/>
        <v>1.0281802282639501</v>
      </c>
      <c r="H341" s="130">
        <f t="shared" ca="1" si="106"/>
        <v>1.0279359699999999</v>
      </c>
      <c r="I341" s="129">
        <f t="shared" si="113"/>
        <v>2.1000000000000001E-2</v>
      </c>
      <c r="J341" s="131">
        <f t="shared" si="114"/>
        <v>43304</v>
      </c>
      <c r="K341" s="132">
        <f t="shared" si="115"/>
        <v>112</v>
      </c>
      <c r="L341" s="133">
        <f t="shared" si="116"/>
        <v>112</v>
      </c>
      <c r="M341" s="134">
        <f t="shared" si="107"/>
        <v>1.009279474</v>
      </c>
      <c r="N341" s="134">
        <f t="shared" ca="1" si="108"/>
        <v>1.0374746749999999</v>
      </c>
      <c r="O341" s="133">
        <f t="shared" si="121"/>
        <v>0</v>
      </c>
      <c r="P341" s="130">
        <f t="shared" ca="1" si="109"/>
        <v>31.228883</v>
      </c>
      <c r="Q341" s="128">
        <f t="shared" si="117"/>
        <v>0</v>
      </c>
      <c r="R341" s="135" t="str">
        <f t="shared" si="118"/>
        <v>A+J=</v>
      </c>
      <c r="S341" s="131">
        <f t="shared" si="119"/>
        <v>43487</v>
      </c>
      <c r="T341" s="136" t="str">
        <f t="shared" si="110"/>
        <v>-</v>
      </c>
      <c r="U341" s="9"/>
      <c r="V341" s="114">
        <v>45245</v>
      </c>
      <c r="W341" s="115" t="s">
        <v>93</v>
      </c>
      <c r="X341" s="9"/>
      <c r="Y341" s="1"/>
      <c r="Z341" s="9"/>
      <c r="AA341" s="9"/>
      <c r="AB341" s="9"/>
      <c r="AC341" s="9"/>
      <c r="AD341" s="9"/>
      <c r="AE341" s="10"/>
      <c r="AF341" s="9"/>
      <c r="AG341" s="9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</row>
    <row r="342" spans="1:201" x14ac:dyDescent="0.15">
      <c r="A342" s="126">
        <f t="shared" si="111"/>
        <v>43469</v>
      </c>
      <c r="B342" s="127">
        <f t="shared" ca="1" si="120"/>
        <v>864.84606099999996</v>
      </c>
      <c r="C342" s="128">
        <f t="shared" si="112"/>
        <v>833.33299999999997</v>
      </c>
      <c r="D342" s="129">
        <f ca="1">IF(A342&lt;$B$1,VLOOKUP(A342,[1]DI!$A$4:$B$15000,2),0)</f>
        <v>6.4000000000000001E-2</v>
      </c>
      <c r="E342" s="130">
        <f t="shared" ca="1" si="105"/>
        <v>1.0002462000000001</v>
      </c>
      <c r="F342" s="130">
        <f ca="1">(TRUNC(PRODUCT($E$12:$E341),16))</f>
        <v>1.05716365149509</v>
      </c>
      <c r="G342" s="130">
        <f t="shared" ca="1" si="104"/>
        <v>1.0281802282639501</v>
      </c>
      <c r="H342" s="130">
        <f t="shared" ca="1" si="106"/>
        <v>1.0281890499999999</v>
      </c>
      <c r="I342" s="129">
        <f t="shared" si="113"/>
        <v>2.1000000000000001E-2</v>
      </c>
      <c r="J342" s="131">
        <f t="shared" si="114"/>
        <v>43304</v>
      </c>
      <c r="K342" s="132">
        <f t="shared" si="115"/>
        <v>113</v>
      </c>
      <c r="L342" s="133">
        <f t="shared" si="116"/>
        <v>113</v>
      </c>
      <c r="M342" s="134">
        <f t="shared" si="107"/>
        <v>1.009362713</v>
      </c>
      <c r="N342" s="134">
        <f t="shared" ca="1" si="108"/>
        <v>1.0378156890000001</v>
      </c>
      <c r="O342" s="133">
        <f t="shared" si="121"/>
        <v>0</v>
      </c>
      <c r="P342" s="130">
        <f t="shared" ca="1" si="109"/>
        <v>31.513061</v>
      </c>
      <c r="Q342" s="128">
        <f t="shared" si="117"/>
        <v>0</v>
      </c>
      <c r="R342" s="135" t="str">
        <f t="shared" si="118"/>
        <v>A+J=</v>
      </c>
      <c r="S342" s="131">
        <f t="shared" si="119"/>
        <v>43487</v>
      </c>
      <c r="T342" s="136" t="str">
        <f t="shared" si="110"/>
        <v>-</v>
      </c>
      <c r="U342" s="9"/>
      <c r="V342" s="114">
        <v>45285</v>
      </c>
      <c r="W342" s="115" t="s">
        <v>86</v>
      </c>
      <c r="X342" s="9"/>
      <c r="Y342" s="1"/>
      <c r="Z342" s="9"/>
      <c r="AA342" s="9"/>
      <c r="AB342" s="9"/>
      <c r="AC342" s="9"/>
      <c r="AD342" s="9"/>
      <c r="AE342" s="10"/>
      <c r="AF342" s="9"/>
      <c r="AG342" s="9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</row>
    <row r="343" spans="1:201" x14ac:dyDescent="0.15">
      <c r="A343" s="126">
        <f t="shared" si="111"/>
        <v>43470</v>
      </c>
      <c r="B343" s="127">
        <f t="shared" ca="1" si="120"/>
        <v>865.13033099999996</v>
      </c>
      <c r="C343" s="128">
        <f t="shared" si="112"/>
        <v>833.33299999999997</v>
      </c>
      <c r="D343" s="129">
        <f ca="1">IF(A343&lt;$B$1,VLOOKUP(A343,[1]DI!$A$4:$B$15000,2),0)</f>
        <v>0</v>
      </c>
      <c r="E343" s="130">
        <f t="shared" ca="1" si="105"/>
        <v>1</v>
      </c>
      <c r="F343" s="130">
        <f ca="1">(TRUNC(PRODUCT($E$12:$E342),16))</f>
        <v>1.05742392518609</v>
      </c>
      <c r="G343" s="130">
        <f t="shared" ca="1" si="104"/>
        <v>1.0281802282639501</v>
      </c>
      <c r="H343" s="130">
        <f t="shared" ca="1" si="106"/>
        <v>1.02844219</v>
      </c>
      <c r="I343" s="129">
        <f t="shared" si="113"/>
        <v>2.1000000000000001E-2</v>
      </c>
      <c r="J343" s="131">
        <f t="shared" si="114"/>
        <v>43304</v>
      </c>
      <c r="K343" s="132">
        <f t="shared" si="115"/>
        <v>113</v>
      </c>
      <c r="L343" s="133">
        <f t="shared" si="116"/>
        <v>114</v>
      </c>
      <c r="M343" s="134">
        <f t="shared" si="107"/>
        <v>1.009445959</v>
      </c>
      <c r="N343" s="134">
        <f t="shared" ca="1" si="108"/>
        <v>1.0381568130000001</v>
      </c>
      <c r="O343" s="133">
        <f t="shared" si="121"/>
        <v>0</v>
      </c>
      <c r="P343" s="130">
        <f t="shared" ca="1" si="109"/>
        <v>31.797331</v>
      </c>
      <c r="Q343" s="128">
        <f t="shared" si="117"/>
        <v>0</v>
      </c>
      <c r="R343" s="135" t="str">
        <f t="shared" si="118"/>
        <v>A+J=</v>
      </c>
      <c r="S343" s="131">
        <f t="shared" si="119"/>
        <v>43487</v>
      </c>
      <c r="T343" s="136" t="str">
        <f t="shared" si="110"/>
        <v>-</v>
      </c>
      <c r="U343" s="9"/>
      <c r="V343" s="114">
        <v>45292</v>
      </c>
      <c r="W343" s="115" t="s">
        <v>88</v>
      </c>
      <c r="X343" s="9"/>
      <c r="Y343" s="1"/>
      <c r="Z343" s="9"/>
      <c r="AA343" s="9"/>
      <c r="AB343" s="9"/>
      <c r="AC343" s="9"/>
      <c r="AD343" s="9"/>
      <c r="AE343" s="10"/>
      <c r="AF343" s="9"/>
      <c r="AG343" s="9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</row>
    <row r="344" spans="1:201" x14ac:dyDescent="0.15">
      <c r="A344" s="126">
        <f t="shared" si="111"/>
        <v>43471</v>
      </c>
      <c r="B344" s="127">
        <f t="shared" ca="1" si="120"/>
        <v>865.13033099999996</v>
      </c>
      <c r="C344" s="128">
        <f t="shared" si="112"/>
        <v>833.33299999999997</v>
      </c>
      <c r="D344" s="129">
        <f ca="1">IF(A344&lt;$B$1,VLOOKUP(A344,[1]DI!$A$4:$B$15000,2),0)</f>
        <v>0</v>
      </c>
      <c r="E344" s="130">
        <f t="shared" ca="1" si="105"/>
        <v>1</v>
      </c>
      <c r="F344" s="130">
        <f ca="1">(TRUNC(PRODUCT($E$12:$E343),16))</f>
        <v>1.05742392518609</v>
      </c>
      <c r="G344" s="130">
        <f t="shared" ca="1" si="104"/>
        <v>1.0281802282639501</v>
      </c>
      <c r="H344" s="130">
        <f t="shared" ca="1" si="106"/>
        <v>1.02844219</v>
      </c>
      <c r="I344" s="129">
        <f t="shared" si="113"/>
        <v>2.1000000000000001E-2</v>
      </c>
      <c r="J344" s="131">
        <f t="shared" si="114"/>
        <v>43304</v>
      </c>
      <c r="K344" s="132">
        <f t="shared" si="115"/>
        <v>113</v>
      </c>
      <c r="L344" s="133">
        <f t="shared" si="116"/>
        <v>114</v>
      </c>
      <c r="M344" s="134">
        <f t="shared" si="107"/>
        <v>1.009445959</v>
      </c>
      <c r="N344" s="134">
        <f t="shared" ca="1" si="108"/>
        <v>1.0381568130000001</v>
      </c>
      <c r="O344" s="133">
        <f t="shared" si="121"/>
        <v>0</v>
      </c>
      <c r="P344" s="130">
        <f t="shared" ca="1" si="109"/>
        <v>31.797331</v>
      </c>
      <c r="Q344" s="128">
        <f t="shared" si="117"/>
        <v>0</v>
      </c>
      <c r="R344" s="135" t="str">
        <f t="shared" si="118"/>
        <v>A+J=</v>
      </c>
      <c r="S344" s="131">
        <f t="shared" si="119"/>
        <v>43487</v>
      </c>
      <c r="T344" s="136" t="str">
        <f t="shared" si="110"/>
        <v>-</v>
      </c>
      <c r="U344" s="9"/>
      <c r="V344" s="114">
        <v>45334</v>
      </c>
      <c r="W344" s="115" t="s">
        <v>72</v>
      </c>
      <c r="X344" s="9"/>
      <c r="Y344" s="1"/>
      <c r="Z344" s="9"/>
      <c r="AA344" s="9"/>
      <c r="AB344" s="9"/>
      <c r="AC344" s="9"/>
      <c r="AD344" s="9"/>
      <c r="AE344" s="10"/>
      <c r="AF344" s="9"/>
      <c r="AG344" s="9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</row>
    <row r="345" spans="1:201" x14ac:dyDescent="0.15">
      <c r="A345" s="126">
        <f t="shared" si="111"/>
        <v>43472</v>
      </c>
      <c r="B345" s="127">
        <f t="shared" ca="1" si="120"/>
        <v>865.13033099999996</v>
      </c>
      <c r="C345" s="128">
        <f t="shared" si="112"/>
        <v>833.33299999999997</v>
      </c>
      <c r="D345" s="129">
        <f ca="1">IF(A345&lt;$B$1,VLOOKUP(A345,[1]DI!$A$4:$B$15000,2),0)</f>
        <v>6.4000000000000001E-2</v>
      </c>
      <c r="E345" s="130">
        <f t="shared" ca="1" si="105"/>
        <v>1.0002462000000001</v>
      </c>
      <c r="F345" s="130">
        <f ca="1">(TRUNC(PRODUCT($E$12:$E344),16))</f>
        <v>1.05742392518609</v>
      </c>
      <c r="G345" s="130">
        <f t="shared" ca="1" si="104"/>
        <v>1.0281802282639501</v>
      </c>
      <c r="H345" s="130">
        <f t="shared" ca="1" si="106"/>
        <v>1.02844219</v>
      </c>
      <c r="I345" s="129">
        <f t="shared" si="113"/>
        <v>2.1000000000000001E-2</v>
      </c>
      <c r="J345" s="131">
        <f t="shared" si="114"/>
        <v>43304</v>
      </c>
      <c r="K345" s="132">
        <f t="shared" si="115"/>
        <v>114</v>
      </c>
      <c r="L345" s="133">
        <f t="shared" si="116"/>
        <v>114</v>
      </c>
      <c r="M345" s="134">
        <f t="shared" si="107"/>
        <v>1.009445959</v>
      </c>
      <c r="N345" s="134">
        <f t="shared" ca="1" si="108"/>
        <v>1.0381568130000001</v>
      </c>
      <c r="O345" s="133">
        <f t="shared" si="121"/>
        <v>0</v>
      </c>
      <c r="P345" s="130">
        <f t="shared" ca="1" si="109"/>
        <v>31.797331</v>
      </c>
      <c r="Q345" s="128">
        <f t="shared" si="117"/>
        <v>0</v>
      </c>
      <c r="R345" s="135" t="str">
        <f t="shared" si="118"/>
        <v>A+J=</v>
      </c>
      <c r="S345" s="131">
        <f t="shared" si="119"/>
        <v>43487</v>
      </c>
      <c r="T345" s="136" t="str">
        <f t="shared" si="110"/>
        <v>-</v>
      </c>
      <c r="U345" s="9"/>
      <c r="V345" s="114">
        <v>45335</v>
      </c>
      <c r="W345" s="115" t="s">
        <v>72</v>
      </c>
      <c r="X345" s="9"/>
      <c r="Y345" s="1"/>
      <c r="Z345" s="9"/>
      <c r="AA345" s="9"/>
      <c r="AB345" s="9"/>
      <c r="AC345" s="9"/>
      <c r="AD345" s="9"/>
      <c r="AE345" s="10"/>
      <c r="AF345" s="9"/>
      <c r="AG345" s="9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</row>
    <row r="346" spans="1:201" x14ac:dyDescent="0.15">
      <c r="A346" s="126">
        <f t="shared" si="111"/>
        <v>43473</v>
      </c>
      <c r="B346" s="127">
        <f t="shared" ca="1" si="120"/>
        <v>865.41469199999995</v>
      </c>
      <c r="C346" s="128">
        <f t="shared" si="112"/>
        <v>833.33299999999997</v>
      </c>
      <c r="D346" s="129">
        <f ca="1">IF(A346&lt;$B$1,VLOOKUP(A346,[1]DI!$A$4:$B$15000,2),0)</f>
        <v>6.4000000000000001E-2</v>
      </c>
      <c r="E346" s="130">
        <f t="shared" ca="1" si="105"/>
        <v>1.0002462000000001</v>
      </c>
      <c r="F346" s="130">
        <f ca="1">(TRUNC(PRODUCT($E$12:$E345),16))</f>
        <v>1.05768426295647</v>
      </c>
      <c r="G346" s="130">
        <f t="shared" ca="1" si="104"/>
        <v>1.0281802282639501</v>
      </c>
      <c r="H346" s="130">
        <f t="shared" ca="1" si="106"/>
        <v>1.02869539</v>
      </c>
      <c r="I346" s="129">
        <f t="shared" si="113"/>
        <v>2.1000000000000001E-2</v>
      </c>
      <c r="J346" s="131">
        <f t="shared" si="114"/>
        <v>43304</v>
      </c>
      <c r="K346" s="132">
        <f t="shared" si="115"/>
        <v>115</v>
      </c>
      <c r="L346" s="133">
        <f t="shared" si="116"/>
        <v>115</v>
      </c>
      <c r="M346" s="134">
        <f t="shared" si="107"/>
        <v>1.0095292119999999</v>
      </c>
      <c r="N346" s="134">
        <f t="shared" ca="1" si="108"/>
        <v>1.038498046</v>
      </c>
      <c r="O346" s="133">
        <f t="shared" si="121"/>
        <v>0</v>
      </c>
      <c r="P346" s="130">
        <f t="shared" ca="1" si="109"/>
        <v>32.081691999999997</v>
      </c>
      <c r="Q346" s="128">
        <f t="shared" si="117"/>
        <v>0</v>
      </c>
      <c r="R346" s="135" t="str">
        <f t="shared" si="118"/>
        <v>A+J=</v>
      </c>
      <c r="S346" s="131">
        <f t="shared" si="119"/>
        <v>43487</v>
      </c>
      <c r="T346" s="136" t="str">
        <f t="shared" si="110"/>
        <v>-</v>
      </c>
      <c r="U346" s="29"/>
      <c r="V346" s="114">
        <v>45380</v>
      </c>
      <c r="W346" s="115" t="s">
        <v>89</v>
      </c>
      <c r="X346" s="29"/>
      <c r="Y346" s="31"/>
      <c r="Z346" s="29"/>
      <c r="AA346" s="29"/>
      <c r="AB346" s="29"/>
      <c r="AC346" s="29"/>
      <c r="AD346" s="29"/>
      <c r="AE346" s="33"/>
      <c r="AF346" s="29"/>
      <c r="AG346" s="29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1"/>
      <c r="FY346" s="31"/>
      <c r="FZ346" s="31"/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31"/>
      <c r="GL346" s="31"/>
      <c r="GM346" s="31"/>
      <c r="GN346" s="31"/>
      <c r="GO346" s="31"/>
      <c r="GP346" s="31"/>
      <c r="GQ346" s="31"/>
      <c r="GR346" s="31"/>
      <c r="GS346" s="31"/>
    </row>
    <row r="347" spans="1:201" x14ac:dyDescent="0.15">
      <c r="A347" s="126">
        <f t="shared" si="111"/>
        <v>43474</v>
      </c>
      <c r="B347" s="127">
        <f t="shared" ca="1" si="120"/>
        <v>865.69915300000002</v>
      </c>
      <c r="C347" s="128">
        <f t="shared" si="112"/>
        <v>833.33299999999997</v>
      </c>
      <c r="D347" s="129">
        <f ca="1">IF(A347&lt;$B$1,VLOOKUP(A347,[1]DI!$A$4:$B$15000,2),0)</f>
        <v>6.4000000000000001E-2</v>
      </c>
      <c r="E347" s="130">
        <f t="shared" ca="1" si="105"/>
        <v>1.0002462000000001</v>
      </c>
      <c r="F347" s="130">
        <f ca="1">(TRUNC(PRODUCT($E$12:$E346),16))</f>
        <v>1.0579446648220101</v>
      </c>
      <c r="G347" s="130">
        <f t="shared" ca="1" si="104"/>
        <v>1.0281802282639501</v>
      </c>
      <c r="H347" s="130">
        <f t="shared" ca="1" si="106"/>
        <v>1.02894866</v>
      </c>
      <c r="I347" s="129">
        <f t="shared" si="113"/>
        <v>2.1000000000000001E-2</v>
      </c>
      <c r="J347" s="131">
        <f t="shared" si="114"/>
        <v>43304</v>
      </c>
      <c r="K347" s="132">
        <f t="shared" si="115"/>
        <v>116</v>
      </c>
      <c r="L347" s="133">
        <f t="shared" si="116"/>
        <v>116</v>
      </c>
      <c r="M347" s="134">
        <f t="shared" si="107"/>
        <v>1.0096124719999999</v>
      </c>
      <c r="N347" s="134">
        <f t="shared" ca="1" si="108"/>
        <v>1.0388394000000001</v>
      </c>
      <c r="O347" s="133">
        <f t="shared" si="121"/>
        <v>0</v>
      </c>
      <c r="P347" s="130">
        <f t="shared" ca="1" si="109"/>
        <v>32.366152999999997</v>
      </c>
      <c r="Q347" s="128">
        <f t="shared" si="117"/>
        <v>0</v>
      </c>
      <c r="R347" s="135" t="str">
        <f t="shared" si="118"/>
        <v>A+J=</v>
      </c>
      <c r="S347" s="131">
        <f t="shared" si="119"/>
        <v>43487</v>
      </c>
      <c r="T347" s="136" t="str">
        <f t="shared" si="110"/>
        <v>-</v>
      </c>
      <c r="U347" s="9"/>
      <c r="V347" s="114">
        <v>45413</v>
      </c>
      <c r="W347" s="115" t="s">
        <v>91</v>
      </c>
      <c r="X347" s="9"/>
      <c r="Y347" s="1"/>
      <c r="Z347" s="9"/>
      <c r="AA347" s="9"/>
      <c r="AB347" s="9"/>
      <c r="AC347" s="9"/>
      <c r="AD347" s="9"/>
      <c r="AE347" s="10"/>
      <c r="AF347" s="9"/>
      <c r="AG347" s="9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</row>
    <row r="348" spans="1:201" x14ac:dyDescent="0.15">
      <c r="A348" s="126">
        <f t="shared" si="111"/>
        <v>43475</v>
      </c>
      <c r="B348" s="127">
        <f t="shared" ca="1" si="120"/>
        <v>865.98369700000001</v>
      </c>
      <c r="C348" s="128">
        <f t="shared" si="112"/>
        <v>833.33299999999997</v>
      </c>
      <c r="D348" s="129">
        <f ca="1">IF(A348&lt;$B$1,VLOOKUP(A348,[1]DI!$A$4:$B$15000,2),0)</f>
        <v>6.4000000000000001E-2</v>
      </c>
      <c r="E348" s="130">
        <f t="shared" ca="1" si="105"/>
        <v>1.0002462000000001</v>
      </c>
      <c r="F348" s="130">
        <f ca="1">(TRUNC(PRODUCT($E$12:$E347),16))</f>
        <v>1.0582051307984901</v>
      </c>
      <c r="G348" s="130">
        <f t="shared" ca="1" si="104"/>
        <v>1.0281802282639501</v>
      </c>
      <c r="H348" s="130">
        <f t="shared" ca="1" si="106"/>
        <v>1.0292019800000001</v>
      </c>
      <c r="I348" s="129">
        <f t="shared" si="113"/>
        <v>2.1000000000000001E-2</v>
      </c>
      <c r="J348" s="131">
        <f t="shared" si="114"/>
        <v>43304</v>
      </c>
      <c r="K348" s="132">
        <f t="shared" si="115"/>
        <v>117</v>
      </c>
      <c r="L348" s="133">
        <f t="shared" si="116"/>
        <v>117</v>
      </c>
      <c r="M348" s="134">
        <f t="shared" si="107"/>
        <v>1.009695738</v>
      </c>
      <c r="N348" s="134">
        <f t="shared" ca="1" si="108"/>
        <v>1.039180853</v>
      </c>
      <c r="O348" s="133">
        <f t="shared" si="121"/>
        <v>0</v>
      </c>
      <c r="P348" s="130">
        <f t="shared" ca="1" si="109"/>
        <v>32.650697000000001</v>
      </c>
      <c r="Q348" s="128">
        <f t="shared" si="117"/>
        <v>0</v>
      </c>
      <c r="R348" s="135" t="str">
        <f t="shared" si="118"/>
        <v>A+J=</v>
      </c>
      <c r="S348" s="131">
        <f t="shared" si="119"/>
        <v>43487</v>
      </c>
      <c r="T348" s="136" t="str">
        <f t="shared" si="110"/>
        <v>-</v>
      </c>
      <c r="U348" s="9"/>
      <c r="V348" s="114">
        <v>45442</v>
      </c>
      <c r="W348" s="115" t="s">
        <v>90</v>
      </c>
      <c r="X348" s="9"/>
      <c r="Y348" s="1"/>
      <c r="Z348" s="9"/>
      <c r="AA348" s="9"/>
      <c r="AB348" s="9"/>
      <c r="AC348" s="9"/>
      <c r="AD348" s="9"/>
      <c r="AE348" s="10"/>
      <c r="AF348" s="9"/>
      <c r="AG348" s="9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</row>
    <row r="349" spans="1:201" x14ac:dyDescent="0.15">
      <c r="A349" s="126">
        <f t="shared" si="111"/>
        <v>43476</v>
      </c>
      <c r="B349" s="127">
        <f t="shared" ca="1" si="120"/>
        <v>866.26834099999996</v>
      </c>
      <c r="C349" s="128">
        <f t="shared" si="112"/>
        <v>833.33299999999997</v>
      </c>
      <c r="D349" s="129">
        <f ca="1">IF(A349&lt;$B$1,VLOOKUP(A349,[1]DI!$A$4:$B$15000,2),0)</f>
        <v>6.4000000000000001E-2</v>
      </c>
      <c r="E349" s="130">
        <f t="shared" ca="1" si="105"/>
        <v>1.0002462000000001</v>
      </c>
      <c r="F349" s="130">
        <f ca="1">(TRUNC(PRODUCT($E$12:$E348),16))</f>
        <v>1.05846566090169</v>
      </c>
      <c r="G349" s="130">
        <f t="shared" ca="1" si="104"/>
        <v>1.0281802282639501</v>
      </c>
      <c r="H349" s="130">
        <f t="shared" ca="1" si="106"/>
        <v>1.02945537</v>
      </c>
      <c r="I349" s="129">
        <f t="shared" si="113"/>
        <v>2.1000000000000001E-2</v>
      </c>
      <c r="J349" s="131">
        <f t="shared" si="114"/>
        <v>43304</v>
      </c>
      <c r="K349" s="132">
        <f t="shared" si="115"/>
        <v>118</v>
      </c>
      <c r="L349" s="133">
        <f t="shared" si="116"/>
        <v>118</v>
      </c>
      <c r="M349" s="134">
        <f t="shared" si="107"/>
        <v>1.0097790120000001</v>
      </c>
      <c r="N349" s="134">
        <f t="shared" ca="1" si="108"/>
        <v>1.039522426</v>
      </c>
      <c r="O349" s="133">
        <f t="shared" si="121"/>
        <v>0</v>
      </c>
      <c r="P349" s="130">
        <f t="shared" ca="1" si="109"/>
        <v>32.935341000000001</v>
      </c>
      <c r="Q349" s="128">
        <f t="shared" si="117"/>
        <v>0</v>
      </c>
      <c r="R349" s="135" t="str">
        <f t="shared" si="118"/>
        <v>A+J=</v>
      </c>
      <c r="S349" s="131">
        <f t="shared" si="119"/>
        <v>43487</v>
      </c>
      <c r="T349" s="136" t="str">
        <f t="shared" si="110"/>
        <v>-</v>
      </c>
      <c r="U349" s="9"/>
      <c r="V349" s="114">
        <v>45611</v>
      </c>
      <c r="W349" s="115" t="s">
        <v>93</v>
      </c>
      <c r="X349" s="9"/>
      <c r="Y349" s="1"/>
      <c r="Z349" s="9"/>
      <c r="AA349" s="9"/>
      <c r="AB349" s="9"/>
      <c r="AC349" s="9"/>
      <c r="AD349" s="9"/>
      <c r="AE349" s="10"/>
      <c r="AF349" s="9"/>
      <c r="AG349" s="9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</row>
    <row r="350" spans="1:201" x14ac:dyDescent="0.15">
      <c r="A350" s="126">
        <f t="shared" si="111"/>
        <v>43477</v>
      </c>
      <c r="B350" s="127">
        <f t="shared" ca="1" si="120"/>
        <v>866.55308500000001</v>
      </c>
      <c r="C350" s="128">
        <f t="shared" si="112"/>
        <v>833.33299999999997</v>
      </c>
      <c r="D350" s="129">
        <f ca="1">IF(A350&lt;$B$1,VLOOKUP(A350,[1]DI!$A$4:$B$15000,2),0)</f>
        <v>0</v>
      </c>
      <c r="E350" s="130">
        <f t="shared" ca="1" si="105"/>
        <v>1</v>
      </c>
      <c r="F350" s="130">
        <f ca="1">(TRUNC(PRODUCT($E$12:$E349),16))</f>
        <v>1.0587262551473999</v>
      </c>
      <c r="G350" s="130">
        <f t="shared" ca="1" si="104"/>
        <v>1.0281802282639501</v>
      </c>
      <c r="H350" s="130">
        <f t="shared" ca="1" si="106"/>
        <v>1.0297088299999999</v>
      </c>
      <c r="I350" s="129">
        <f t="shared" si="113"/>
        <v>2.1000000000000001E-2</v>
      </c>
      <c r="J350" s="131">
        <f t="shared" si="114"/>
        <v>43304</v>
      </c>
      <c r="K350" s="132">
        <f t="shared" si="115"/>
        <v>118</v>
      </c>
      <c r="L350" s="133">
        <f t="shared" si="116"/>
        <v>119</v>
      </c>
      <c r="M350" s="134">
        <f t="shared" si="107"/>
        <v>1.009862292</v>
      </c>
      <c r="N350" s="134">
        <f t="shared" ca="1" si="108"/>
        <v>1.039864119</v>
      </c>
      <c r="O350" s="133">
        <f t="shared" si="121"/>
        <v>0</v>
      </c>
      <c r="P350" s="130">
        <f t="shared" ca="1" si="109"/>
        <v>33.220084999999997</v>
      </c>
      <c r="Q350" s="128">
        <f t="shared" si="117"/>
        <v>0</v>
      </c>
      <c r="R350" s="135" t="str">
        <f t="shared" si="118"/>
        <v>A+J=</v>
      </c>
      <c r="S350" s="131">
        <f t="shared" si="119"/>
        <v>43487</v>
      </c>
      <c r="T350" s="136" t="str">
        <f t="shared" si="110"/>
        <v>-</v>
      </c>
      <c r="U350" s="9"/>
      <c r="V350" s="114">
        <v>45651</v>
      </c>
      <c r="W350" s="115" t="s">
        <v>86</v>
      </c>
      <c r="X350" s="9"/>
      <c r="Y350" s="1"/>
      <c r="Z350" s="9"/>
      <c r="AA350" s="9"/>
      <c r="AB350" s="9"/>
      <c r="AC350" s="9"/>
      <c r="AD350" s="9"/>
      <c r="AE350" s="10"/>
      <c r="AF350" s="9"/>
      <c r="AG350" s="9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</row>
    <row r="351" spans="1:201" x14ac:dyDescent="0.15">
      <c r="A351" s="126">
        <f t="shared" si="111"/>
        <v>43478</v>
      </c>
      <c r="B351" s="127">
        <f t="shared" ca="1" si="120"/>
        <v>866.55308500000001</v>
      </c>
      <c r="C351" s="128">
        <f t="shared" si="112"/>
        <v>833.33299999999997</v>
      </c>
      <c r="D351" s="129">
        <f ca="1">IF(A351&lt;$B$1,VLOOKUP(A351,[1]DI!$A$4:$B$15000,2),0)</f>
        <v>0</v>
      </c>
      <c r="E351" s="130">
        <f t="shared" ca="1" si="105"/>
        <v>1</v>
      </c>
      <c r="F351" s="130">
        <f ca="1">(TRUNC(PRODUCT($E$12:$E350),16))</f>
        <v>1.0587262551473999</v>
      </c>
      <c r="G351" s="130">
        <f t="shared" ca="1" si="104"/>
        <v>1.0281802282639501</v>
      </c>
      <c r="H351" s="130">
        <f t="shared" ca="1" si="106"/>
        <v>1.0297088299999999</v>
      </c>
      <c r="I351" s="129">
        <f t="shared" si="113"/>
        <v>2.1000000000000001E-2</v>
      </c>
      <c r="J351" s="131">
        <f t="shared" si="114"/>
        <v>43304</v>
      </c>
      <c r="K351" s="132">
        <f t="shared" si="115"/>
        <v>118</v>
      </c>
      <c r="L351" s="133">
        <f t="shared" si="116"/>
        <v>119</v>
      </c>
      <c r="M351" s="134">
        <f t="shared" si="107"/>
        <v>1.009862292</v>
      </c>
      <c r="N351" s="134">
        <f t="shared" ca="1" si="108"/>
        <v>1.039864119</v>
      </c>
      <c r="O351" s="133">
        <f t="shared" si="121"/>
        <v>0</v>
      </c>
      <c r="P351" s="130">
        <f t="shared" ca="1" si="109"/>
        <v>33.220084999999997</v>
      </c>
      <c r="Q351" s="128">
        <f t="shared" si="117"/>
        <v>0</v>
      </c>
      <c r="R351" s="135" t="str">
        <f t="shared" si="118"/>
        <v>A+J=</v>
      </c>
      <c r="S351" s="131">
        <f t="shared" si="119"/>
        <v>43487</v>
      </c>
      <c r="T351" s="136" t="str">
        <f t="shared" si="110"/>
        <v>-</v>
      </c>
      <c r="U351" s="9"/>
      <c r="V351" s="114">
        <v>45658</v>
      </c>
      <c r="W351" s="115" t="s">
        <v>88</v>
      </c>
      <c r="X351" s="9"/>
      <c r="Y351" s="1"/>
      <c r="Z351" s="9"/>
      <c r="AA351" s="9"/>
      <c r="AB351" s="9"/>
      <c r="AC351" s="9"/>
      <c r="AD351" s="9"/>
      <c r="AE351" s="10"/>
      <c r="AF351" s="9"/>
      <c r="AG351" s="9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</row>
    <row r="352" spans="1:201" x14ac:dyDescent="0.15">
      <c r="A352" s="126">
        <f t="shared" si="111"/>
        <v>43479</v>
      </c>
      <c r="B352" s="127">
        <f t="shared" ca="1" si="120"/>
        <v>866.55308500000001</v>
      </c>
      <c r="C352" s="128">
        <f t="shared" si="112"/>
        <v>833.33299999999997</v>
      </c>
      <c r="D352" s="129">
        <f ca="1">IF(A352&lt;$B$1,VLOOKUP(A352,[1]DI!$A$4:$B$15000,2),0)</f>
        <v>6.4000000000000001E-2</v>
      </c>
      <c r="E352" s="130">
        <f t="shared" ca="1" si="105"/>
        <v>1.0002462000000001</v>
      </c>
      <c r="F352" s="130">
        <f ca="1">(TRUNC(PRODUCT($E$12:$E351),16))</f>
        <v>1.0587262551473999</v>
      </c>
      <c r="G352" s="130">
        <f t="shared" ca="1" si="104"/>
        <v>1.0281802282639501</v>
      </c>
      <c r="H352" s="130">
        <f t="shared" ca="1" si="106"/>
        <v>1.0297088299999999</v>
      </c>
      <c r="I352" s="129">
        <f t="shared" si="113"/>
        <v>2.1000000000000001E-2</v>
      </c>
      <c r="J352" s="131">
        <f t="shared" si="114"/>
        <v>43304</v>
      </c>
      <c r="K352" s="132">
        <f t="shared" si="115"/>
        <v>119</v>
      </c>
      <c r="L352" s="133">
        <f t="shared" si="116"/>
        <v>119</v>
      </c>
      <c r="M352" s="134">
        <f t="shared" si="107"/>
        <v>1.009862292</v>
      </c>
      <c r="N352" s="134">
        <f t="shared" ca="1" si="108"/>
        <v>1.039864119</v>
      </c>
      <c r="O352" s="133">
        <f t="shared" si="121"/>
        <v>0</v>
      </c>
      <c r="P352" s="130">
        <f t="shared" ca="1" si="109"/>
        <v>33.220084999999997</v>
      </c>
      <c r="Q352" s="128">
        <f t="shared" si="117"/>
        <v>0</v>
      </c>
      <c r="R352" s="135" t="str">
        <f t="shared" si="118"/>
        <v>A+J=</v>
      </c>
      <c r="S352" s="131">
        <f t="shared" si="119"/>
        <v>43487</v>
      </c>
      <c r="T352" s="136" t="str">
        <f t="shared" si="110"/>
        <v>-</v>
      </c>
      <c r="U352" s="9"/>
      <c r="V352" s="114">
        <v>45719</v>
      </c>
      <c r="W352" s="115" t="s">
        <v>72</v>
      </c>
      <c r="X352" s="9"/>
      <c r="Y352" s="1"/>
      <c r="Z352" s="9"/>
      <c r="AA352" s="9"/>
      <c r="AB352" s="9"/>
      <c r="AC352" s="9"/>
      <c r="AD352" s="9"/>
      <c r="AE352" s="10"/>
      <c r="AF352" s="9"/>
      <c r="AG352" s="9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</row>
    <row r="353" spans="1:198" x14ac:dyDescent="0.15">
      <c r="A353" s="126">
        <f t="shared" si="111"/>
        <v>43480</v>
      </c>
      <c r="B353" s="127">
        <f t="shared" ca="1" si="120"/>
        <v>866.83791299999996</v>
      </c>
      <c r="C353" s="128">
        <f t="shared" si="112"/>
        <v>833.33299999999997</v>
      </c>
      <c r="D353" s="129">
        <f ca="1">IF(A353&lt;$B$1,VLOOKUP(A353,[1]DI!$A$4:$B$15000,2),0)</f>
        <v>6.4000000000000001E-2</v>
      </c>
      <c r="E353" s="130">
        <f t="shared" ca="1" si="105"/>
        <v>1.0002462000000001</v>
      </c>
      <c r="F353" s="130">
        <f ca="1">(TRUNC(PRODUCT($E$12:$E352),16))</f>
        <v>1.0589869135514201</v>
      </c>
      <c r="G353" s="130">
        <f t="shared" ca="1" si="104"/>
        <v>1.0281802282639501</v>
      </c>
      <c r="H353" s="130">
        <f t="shared" ca="1" si="106"/>
        <v>1.02996234</v>
      </c>
      <c r="I353" s="129">
        <f t="shared" si="113"/>
        <v>2.1000000000000001E-2</v>
      </c>
      <c r="J353" s="131">
        <f t="shared" si="114"/>
        <v>43304</v>
      </c>
      <c r="K353" s="132">
        <f t="shared" si="115"/>
        <v>120</v>
      </c>
      <c r="L353" s="133">
        <f t="shared" si="116"/>
        <v>120</v>
      </c>
      <c r="M353" s="134">
        <f t="shared" si="107"/>
        <v>1.009945579</v>
      </c>
      <c r="N353" s="134">
        <f t="shared" ca="1" si="108"/>
        <v>1.040205912</v>
      </c>
      <c r="O353" s="133">
        <f t="shared" si="121"/>
        <v>0</v>
      </c>
      <c r="P353" s="130">
        <f t="shared" ca="1" si="109"/>
        <v>33.504913000000002</v>
      </c>
      <c r="Q353" s="128">
        <f t="shared" si="117"/>
        <v>0</v>
      </c>
      <c r="R353" s="135" t="str">
        <f t="shared" si="118"/>
        <v>A+J=</v>
      </c>
      <c r="S353" s="131">
        <f t="shared" si="119"/>
        <v>43487</v>
      </c>
      <c r="T353" s="136" t="str">
        <f t="shared" si="110"/>
        <v>-</v>
      </c>
      <c r="U353" s="9"/>
      <c r="V353" s="114">
        <v>45720</v>
      </c>
      <c r="W353" s="115" t="s">
        <v>72</v>
      </c>
      <c r="X353" s="9"/>
      <c r="Y353" s="1"/>
      <c r="Z353" s="9"/>
      <c r="AA353" s="9"/>
      <c r="AB353" s="9"/>
      <c r="AC353" s="9"/>
      <c r="AD353" s="9"/>
      <c r="AE353" s="10"/>
      <c r="AF353" s="9"/>
      <c r="AG353" s="9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</row>
    <row r="354" spans="1:198" x14ac:dyDescent="0.15">
      <c r="A354" s="126">
        <f t="shared" si="111"/>
        <v>43481</v>
      </c>
      <c r="B354" s="127">
        <f t="shared" ca="1" si="120"/>
        <v>867.12284</v>
      </c>
      <c r="C354" s="128">
        <f t="shared" si="112"/>
        <v>833.33299999999997</v>
      </c>
      <c r="D354" s="129">
        <f ca="1">IF(A354&lt;$B$1,VLOOKUP(A354,[1]DI!$A$4:$B$15000,2),0)</f>
        <v>6.4000000000000001E-2</v>
      </c>
      <c r="E354" s="130">
        <f t="shared" ca="1" si="105"/>
        <v>1.0002462000000001</v>
      </c>
      <c r="F354" s="130">
        <f ca="1">(TRUNC(PRODUCT($E$12:$E353),16))</f>
        <v>1.05924763612954</v>
      </c>
      <c r="G354" s="130">
        <f t="shared" ca="1" si="104"/>
        <v>1.0281802282639501</v>
      </c>
      <c r="H354" s="130">
        <f t="shared" ca="1" si="106"/>
        <v>1.0302159200000001</v>
      </c>
      <c r="I354" s="129">
        <f t="shared" si="113"/>
        <v>2.1000000000000001E-2</v>
      </c>
      <c r="J354" s="131">
        <f t="shared" si="114"/>
        <v>43304</v>
      </c>
      <c r="K354" s="132">
        <f t="shared" si="115"/>
        <v>121</v>
      </c>
      <c r="L354" s="133">
        <f t="shared" si="116"/>
        <v>121</v>
      </c>
      <c r="M354" s="134">
        <f t="shared" si="107"/>
        <v>1.010028873</v>
      </c>
      <c r="N354" s="134">
        <f t="shared" ca="1" si="108"/>
        <v>1.040547825</v>
      </c>
      <c r="O354" s="133">
        <f t="shared" si="121"/>
        <v>0</v>
      </c>
      <c r="P354" s="130">
        <f t="shared" ca="1" si="109"/>
        <v>33.789839999999998</v>
      </c>
      <c r="Q354" s="128">
        <f t="shared" si="117"/>
        <v>0</v>
      </c>
      <c r="R354" s="135" t="str">
        <f t="shared" si="118"/>
        <v>A+J=</v>
      </c>
      <c r="S354" s="131">
        <f t="shared" si="119"/>
        <v>43487</v>
      </c>
      <c r="T354" s="136" t="str">
        <f t="shared" si="110"/>
        <v>-</v>
      </c>
      <c r="U354" s="9"/>
      <c r="V354" s="114">
        <v>45765</v>
      </c>
      <c r="W354" s="115" t="s">
        <v>89</v>
      </c>
      <c r="X354" s="9"/>
      <c r="Y354" s="1"/>
      <c r="Z354" s="9"/>
      <c r="AA354" s="9"/>
      <c r="AB354" s="9"/>
      <c r="AC354" s="9"/>
      <c r="AD354" s="9"/>
      <c r="AE354" s="10"/>
      <c r="AF354" s="9"/>
      <c r="AG354" s="9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</row>
    <row r="355" spans="1:198" x14ac:dyDescent="0.15">
      <c r="A355" s="126">
        <f t="shared" si="111"/>
        <v>43482</v>
      </c>
      <c r="B355" s="127">
        <f t="shared" ca="1" si="120"/>
        <v>867.40785799999992</v>
      </c>
      <c r="C355" s="128">
        <f t="shared" si="112"/>
        <v>833.33299999999997</v>
      </c>
      <c r="D355" s="129">
        <f ca="1">IF(A355&lt;$B$1,VLOOKUP(A355,[1]DI!$A$4:$B$15000,2),0)</f>
        <v>6.4000000000000001E-2</v>
      </c>
      <c r="E355" s="130">
        <f t="shared" ca="1" si="105"/>
        <v>1.0002462000000001</v>
      </c>
      <c r="F355" s="130">
        <f ca="1">(TRUNC(PRODUCT($E$12:$E354),16))</f>
        <v>1.05950842289755</v>
      </c>
      <c r="G355" s="130">
        <f t="shared" ca="1" si="104"/>
        <v>1.0281802282639501</v>
      </c>
      <c r="H355" s="130">
        <f t="shared" ca="1" si="106"/>
        <v>1.03046956</v>
      </c>
      <c r="I355" s="129">
        <f t="shared" si="113"/>
        <v>2.1000000000000001E-2</v>
      </c>
      <c r="J355" s="131">
        <f t="shared" si="114"/>
        <v>43304</v>
      </c>
      <c r="K355" s="132">
        <f t="shared" si="115"/>
        <v>122</v>
      </c>
      <c r="L355" s="133">
        <f t="shared" si="116"/>
        <v>122</v>
      </c>
      <c r="M355" s="134">
        <f t="shared" si="107"/>
        <v>1.0101121740000001</v>
      </c>
      <c r="N355" s="134">
        <f t="shared" ca="1" si="108"/>
        <v>1.0408898470000001</v>
      </c>
      <c r="O355" s="133">
        <f t="shared" si="121"/>
        <v>0</v>
      </c>
      <c r="P355" s="130">
        <f t="shared" ca="1" si="109"/>
        <v>34.074857999999999</v>
      </c>
      <c r="Q355" s="128">
        <f t="shared" si="117"/>
        <v>0</v>
      </c>
      <c r="R355" s="135" t="str">
        <f t="shared" si="118"/>
        <v>A+J=</v>
      </c>
      <c r="S355" s="131">
        <f t="shared" si="119"/>
        <v>43487</v>
      </c>
      <c r="T355" s="136" t="str">
        <f t="shared" si="110"/>
        <v>-</v>
      </c>
      <c r="U355" s="9"/>
      <c r="V355" s="114">
        <v>45768</v>
      </c>
      <c r="W355" s="115" t="s">
        <v>74</v>
      </c>
      <c r="X355" s="9"/>
      <c r="Y355" s="1"/>
      <c r="Z355" s="9"/>
      <c r="AA355" s="9"/>
      <c r="AB355" s="9"/>
      <c r="AC355" s="9"/>
      <c r="AD355" s="9"/>
      <c r="AE355" s="10"/>
      <c r="AF355" s="9"/>
      <c r="AG355" s="9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</row>
    <row r="356" spans="1:198" x14ac:dyDescent="0.15">
      <c r="A356" s="126">
        <f t="shared" si="111"/>
        <v>43483</v>
      </c>
      <c r="B356" s="127">
        <f t="shared" ca="1" si="120"/>
        <v>867.69296899999995</v>
      </c>
      <c r="C356" s="128">
        <f t="shared" si="112"/>
        <v>833.33299999999997</v>
      </c>
      <c r="D356" s="129">
        <f ca="1">IF(A356&lt;$B$1,VLOOKUP(A356,[1]DI!$A$4:$B$15000,2),0)</f>
        <v>6.4000000000000001E-2</v>
      </c>
      <c r="E356" s="130">
        <f t="shared" ca="1" si="105"/>
        <v>1.0002462000000001</v>
      </c>
      <c r="F356" s="130">
        <f ca="1">(TRUNC(PRODUCT($E$12:$E355),16))</f>
        <v>1.0597692738712701</v>
      </c>
      <c r="G356" s="130">
        <f t="shared" ca="1" si="104"/>
        <v>1.0281802282639501</v>
      </c>
      <c r="H356" s="130">
        <f t="shared" ca="1" si="106"/>
        <v>1.03072326</v>
      </c>
      <c r="I356" s="129">
        <f t="shared" si="113"/>
        <v>2.1000000000000001E-2</v>
      </c>
      <c r="J356" s="131">
        <f t="shared" si="114"/>
        <v>43304</v>
      </c>
      <c r="K356" s="132">
        <f t="shared" si="115"/>
        <v>123</v>
      </c>
      <c r="L356" s="133">
        <f t="shared" si="116"/>
        <v>123</v>
      </c>
      <c r="M356" s="134">
        <f t="shared" si="107"/>
        <v>1.0101954820000001</v>
      </c>
      <c r="N356" s="134">
        <f t="shared" ca="1" si="108"/>
        <v>1.0412319800000001</v>
      </c>
      <c r="O356" s="133">
        <f t="shared" si="121"/>
        <v>0</v>
      </c>
      <c r="P356" s="130">
        <f t="shared" ca="1" si="109"/>
        <v>34.359969</v>
      </c>
      <c r="Q356" s="128">
        <f t="shared" si="117"/>
        <v>0</v>
      </c>
      <c r="R356" s="135" t="str">
        <f t="shared" si="118"/>
        <v>A+J=</v>
      </c>
      <c r="S356" s="131">
        <f t="shared" si="119"/>
        <v>43487</v>
      </c>
      <c r="T356" s="136" t="str">
        <f t="shared" si="110"/>
        <v>-</v>
      </c>
      <c r="U356" s="9"/>
      <c r="V356" s="114">
        <v>45778</v>
      </c>
      <c r="W356" s="115" t="s">
        <v>81</v>
      </c>
      <c r="X356" s="9"/>
      <c r="Y356" s="1"/>
      <c r="Z356" s="9"/>
      <c r="AA356" s="9"/>
      <c r="AB356" s="9"/>
      <c r="AC356" s="9"/>
      <c r="AD356" s="9"/>
      <c r="AE356" s="10"/>
      <c r="AF356" s="9"/>
      <c r="AG356" s="9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</row>
    <row r="357" spans="1:198" x14ac:dyDescent="0.15">
      <c r="A357" s="126">
        <f t="shared" si="111"/>
        <v>43484</v>
      </c>
      <c r="B357" s="127">
        <f t="shared" ca="1" si="120"/>
        <v>867.97817099999997</v>
      </c>
      <c r="C357" s="128">
        <f t="shared" si="112"/>
        <v>833.33299999999997</v>
      </c>
      <c r="D357" s="129">
        <f ca="1">IF(A357&lt;$B$1,VLOOKUP(A357,[1]DI!$A$4:$B$15000,2),0)</f>
        <v>0</v>
      </c>
      <c r="E357" s="130">
        <f t="shared" ca="1" si="105"/>
        <v>1</v>
      </c>
      <c r="F357" s="130">
        <f ca="1">(TRUNC(PRODUCT($E$12:$E356),16))</f>
        <v>1.0600301890665</v>
      </c>
      <c r="G357" s="130">
        <f t="shared" ca="1" si="104"/>
        <v>1.0281802282639501</v>
      </c>
      <c r="H357" s="130">
        <f t="shared" ca="1" si="106"/>
        <v>1.0309770199999999</v>
      </c>
      <c r="I357" s="129">
        <f t="shared" si="113"/>
        <v>2.1000000000000001E-2</v>
      </c>
      <c r="J357" s="131">
        <f t="shared" si="114"/>
        <v>43304</v>
      </c>
      <c r="K357" s="132">
        <f t="shared" si="115"/>
        <v>123</v>
      </c>
      <c r="L357" s="133">
        <f t="shared" si="116"/>
        <v>124</v>
      </c>
      <c r="M357" s="134">
        <f t="shared" si="107"/>
        <v>1.0102787959999999</v>
      </c>
      <c r="N357" s="134">
        <f t="shared" ca="1" si="108"/>
        <v>1.0415742219999999</v>
      </c>
      <c r="O357" s="133">
        <f t="shared" si="121"/>
        <v>0</v>
      </c>
      <c r="P357" s="130">
        <f t="shared" ca="1" si="109"/>
        <v>34.645170999999998</v>
      </c>
      <c r="Q357" s="128">
        <f t="shared" si="117"/>
        <v>0</v>
      </c>
      <c r="R357" s="135" t="str">
        <f t="shared" si="118"/>
        <v>A+J=</v>
      </c>
      <c r="S357" s="131">
        <f t="shared" si="119"/>
        <v>43487</v>
      </c>
      <c r="T357" s="136" t="str">
        <f t="shared" si="110"/>
        <v>-</v>
      </c>
      <c r="U357" s="9"/>
      <c r="V357" s="114">
        <v>45827</v>
      </c>
      <c r="W357" s="115" t="s">
        <v>90</v>
      </c>
      <c r="X357" s="9"/>
      <c r="Y357" s="1"/>
      <c r="Z357" s="9"/>
      <c r="AA357" s="9"/>
      <c r="AB357" s="9"/>
      <c r="AC357" s="9"/>
      <c r="AD357" s="9"/>
      <c r="AE357" s="10"/>
      <c r="AF357" s="9"/>
      <c r="AG357" s="9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</row>
    <row r="358" spans="1:198" x14ac:dyDescent="0.15">
      <c r="A358" s="126">
        <f t="shared" si="111"/>
        <v>43485</v>
      </c>
      <c r="B358" s="127">
        <f t="shared" ca="1" si="120"/>
        <v>867.97817099999997</v>
      </c>
      <c r="C358" s="128">
        <f t="shared" si="112"/>
        <v>833.33299999999997</v>
      </c>
      <c r="D358" s="129">
        <f ca="1">IF(A358&lt;$B$1,VLOOKUP(A358,[1]DI!$A$4:$B$15000,2),0)</f>
        <v>0</v>
      </c>
      <c r="E358" s="130">
        <f t="shared" ca="1" si="105"/>
        <v>1</v>
      </c>
      <c r="F358" s="130">
        <f ca="1">(TRUNC(PRODUCT($E$12:$E357),16))</f>
        <v>1.0600301890665</v>
      </c>
      <c r="G358" s="130">
        <f t="shared" ca="1" si="104"/>
        <v>1.0281802282639501</v>
      </c>
      <c r="H358" s="130">
        <f t="shared" ca="1" si="106"/>
        <v>1.0309770199999999</v>
      </c>
      <c r="I358" s="129">
        <f t="shared" si="113"/>
        <v>2.1000000000000001E-2</v>
      </c>
      <c r="J358" s="131">
        <f t="shared" si="114"/>
        <v>43304</v>
      </c>
      <c r="K358" s="132">
        <f t="shared" si="115"/>
        <v>123</v>
      </c>
      <c r="L358" s="133">
        <f t="shared" si="116"/>
        <v>124</v>
      </c>
      <c r="M358" s="134">
        <f t="shared" si="107"/>
        <v>1.0102787959999999</v>
      </c>
      <c r="N358" s="134">
        <f t="shared" ca="1" si="108"/>
        <v>1.0415742219999999</v>
      </c>
      <c r="O358" s="133">
        <f t="shared" si="121"/>
        <v>0</v>
      </c>
      <c r="P358" s="130">
        <f t="shared" ca="1" si="109"/>
        <v>34.645170999999998</v>
      </c>
      <c r="Q358" s="128">
        <f t="shared" si="117"/>
        <v>0</v>
      </c>
      <c r="R358" s="135" t="str">
        <f t="shared" si="118"/>
        <v>A+J=</v>
      </c>
      <c r="S358" s="131">
        <f t="shared" si="119"/>
        <v>43487</v>
      </c>
      <c r="T358" s="136" t="str">
        <f t="shared" si="110"/>
        <v>-</v>
      </c>
      <c r="U358" s="9"/>
      <c r="V358" s="114">
        <v>46016</v>
      </c>
      <c r="W358" s="115" t="s">
        <v>86</v>
      </c>
      <c r="X358" s="9"/>
      <c r="Y358" s="1"/>
      <c r="Z358" s="9"/>
      <c r="AA358" s="9"/>
      <c r="AB358" s="9"/>
      <c r="AC358" s="9"/>
      <c r="AD358" s="9"/>
      <c r="AE358" s="10"/>
      <c r="AF358" s="9"/>
      <c r="AG358" s="9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</row>
    <row r="359" spans="1:198" x14ac:dyDescent="0.15">
      <c r="A359" s="126">
        <f t="shared" si="111"/>
        <v>43486</v>
      </c>
      <c r="B359" s="127">
        <f t="shared" ca="1" si="120"/>
        <v>867.97817099999997</v>
      </c>
      <c r="C359" s="128">
        <f t="shared" si="112"/>
        <v>833.33299999999997</v>
      </c>
      <c r="D359" s="129">
        <f ca="1">IF(A359&lt;$B$1,VLOOKUP(A359,[1]DI!$A$4:$B$15000,2),0)</f>
        <v>6.4000000000000001E-2</v>
      </c>
      <c r="E359" s="130">
        <f t="shared" ca="1" si="105"/>
        <v>1.0002462000000001</v>
      </c>
      <c r="F359" s="130">
        <f ca="1">(TRUNC(PRODUCT($E$12:$E358),16))</f>
        <v>1.0600301890665</v>
      </c>
      <c r="G359" s="130">
        <f t="shared" ca="1" si="104"/>
        <v>1.0281802282639501</v>
      </c>
      <c r="H359" s="130">
        <f t="shared" ca="1" si="106"/>
        <v>1.0309770199999999</v>
      </c>
      <c r="I359" s="129">
        <f t="shared" si="113"/>
        <v>2.1000000000000001E-2</v>
      </c>
      <c r="J359" s="131">
        <f t="shared" si="114"/>
        <v>43304</v>
      </c>
      <c r="K359" s="132">
        <f t="shared" si="115"/>
        <v>124</v>
      </c>
      <c r="L359" s="133">
        <f t="shared" si="116"/>
        <v>124</v>
      </c>
      <c r="M359" s="134">
        <f t="shared" si="107"/>
        <v>1.0102787959999999</v>
      </c>
      <c r="N359" s="134">
        <f t="shared" ca="1" si="108"/>
        <v>1.0415742219999999</v>
      </c>
      <c r="O359" s="133">
        <f t="shared" si="121"/>
        <v>0</v>
      </c>
      <c r="P359" s="130">
        <f t="shared" ca="1" si="109"/>
        <v>34.645170999999998</v>
      </c>
      <c r="Q359" s="128">
        <f t="shared" si="117"/>
        <v>0</v>
      </c>
      <c r="R359" s="135" t="str">
        <f t="shared" si="118"/>
        <v>A+J=</v>
      </c>
      <c r="S359" s="131">
        <f t="shared" si="119"/>
        <v>43487</v>
      </c>
      <c r="T359" s="136" t="str">
        <f t="shared" si="110"/>
        <v>-</v>
      </c>
      <c r="U359" s="9"/>
      <c r="V359" s="114">
        <v>46023</v>
      </c>
      <c r="W359" s="115" t="s">
        <v>88</v>
      </c>
      <c r="X359" s="9"/>
      <c r="Y359" s="1"/>
      <c r="Z359" s="9"/>
      <c r="AA359" s="9"/>
      <c r="AB359" s="9"/>
      <c r="AC359" s="9"/>
      <c r="AD359" s="9"/>
      <c r="AE359" s="10"/>
      <c r="AF359" s="9"/>
      <c r="AG359" s="9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</row>
    <row r="360" spans="1:198" x14ac:dyDescent="0.15">
      <c r="A360" s="126">
        <f t="shared" si="111"/>
        <v>43487</v>
      </c>
      <c r="B360" s="127">
        <f t="shared" ca="1" si="120"/>
        <v>868.26347399999997</v>
      </c>
      <c r="C360" s="128">
        <f t="shared" si="112"/>
        <v>833.33299999999997</v>
      </c>
      <c r="D360" s="129">
        <f ca="1">IF(A360&lt;$B$1,VLOOKUP(A360,[1]DI!$A$4:$B$15000,2),0)</f>
        <v>6.4000000000000001E-2</v>
      </c>
      <c r="E360" s="130">
        <f t="shared" ca="1" si="105"/>
        <v>1.0002462000000001</v>
      </c>
      <c r="F360" s="130">
        <f ca="1">(TRUNC(PRODUCT($E$12:$E359),16))</f>
        <v>1.0602911684990499</v>
      </c>
      <c r="G360" s="130">
        <f t="shared" ca="1" si="104"/>
        <v>1.0281802282639501</v>
      </c>
      <c r="H360" s="130">
        <f t="shared" ca="1" si="106"/>
        <v>1.03123085</v>
      </c>
      <c r="I360" s="129">
        <f t="shared" si="113"/>
        <v>2.1000000000000001E-2</v>
      </c>
      <c r="J360" s="131">
        <f t="shared" si="114"/>
        <v>43304</v>
      </c>
      <c r="K360" s="132">
        <f t="shared" si="115"/>
        <v>125</v>
      </c>
      <c r="L360" s="133">
        <f t="shared" si="116"/>
        <v>125</v>
      </c>
      <c r="M360" s="134">
        <f t="shared" si="107"/>
        <v>1.010362118</v>
      </c>
      <c r="N360" s="134">
        <f t="shared" ca="1" si="108"/>
        <v>1.0419165859999999</v>
      </c>
      <c r="O360" s="133">
        <f t="shared" si="121"/>
        <v>2</v>
      </c>
      <c r="P360" s="130">
        <f t="shared" ca="1" si="109"/>
        <v>34.930473999999997</v>
      </c>
      <c r="Q360" s="128">
        <f t="shared" si="117"/>
        <v>166.66660000000002</v>
      </c>
      <c r="R360" s="135" t="str">
        <f t="shared" si="118"/>
        <v>A+J=</v>
      </c>
      <c r="S360" s="131">
        <f t="shared" si="119"/>
        <v>43487</v>
      </c>
      <c r="T360" s="136">
        <f t="shared" ca="1" si="110"/>
        <v>12095824.440000001</v>
      </c>
      <c r="U360" s="9"/>
      <c r="V360" s="114">
        <v>46069</v>
      </c>
      <c r="W360" s="115" t="s">
        <v>72</v>
      </c>
      <c r="X360" s="9"/>
      <c r="Y360" s="1"/>
      <c r="Z360" s="9"/>
      <c r="AA360" s="9"/>
      <c r="AB360" s="9"/>
      <c r="AC360" s="9"/>
      <c r="AD360" s="9"/>
      <c r="AE360" s="10"/>
      <c r="AF360" s="9"/>
      <c r="AG360" s="9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</row>
    <row r="361" spans="1:198" x14ac:dyDescent="0.15">
      <c r="A361" s="126">
        <f t="shared" si="111"/>
        <v>43488</v>
      </c>
      <c r="B361" s="127">
        <f t="shared" ca="1" si="120"/>
        <v>666.88552899999991</v>
      </c>
      <c r="C361" s="128">
        <f t="shared" si="112"/>
        <v>666.66639999999995</v>
      </c>
      <c r="D361" s="129">
        <f ca="1">IF(A361&lt;$B$1,VLOOKUP(A361,[1]DI!$A$4:$B$15000,2),0)</f>
        <v>6.4000000000000001E-2</v>
      </c>
      <c r="E361" s="130">
        <f t="shared" ca="1" si="105"/>
        <v>1.0002462000000001</v>
      </c>
      <c r="F361" s="130">
        <f ca="1">(TRUNC(PRODUCT($E$12:$E360),16))</f>
        <v>1.0605522121847299</v>
      </c>
      <c r="G361" s="130">
        <f t="shared" ca="1" si="104"/>
        <v>1.0602911684990499</v>
      </c>
      <c r="H361" s="130">
        <f t="shared" ca="1" si="106"/>
        <v>1.0002462000000001</v>
      </c>
      <c r="I361" s="129">
        <f t="shared" si="113"/>
        <v>2.1000000000000001E-2</v>
      </c>
      <c r="J361" s="131">
        <f t="shared" si="114"/>
        <v>43487</v>
      </c>
      <c r="K361" s="132">
        <f t="shared" si="115"/>
        <v>1</v>
      </c>
      <c r="L361" s="133">
        <f t="shared" si="116"/>
        <v>1</v>
      </c>
      <c r="M361" s="134">
        <f t="shared" si="107"/>
        <v>1.0000824740000001</v>
      </c>
      <c r="N361" s="134">
        <f t="shared" ca="1" si="108"/>
        <v>1.000328694</v>
      </c>
      <c r="O361" s="133">
        <f t="shared" si="121"/>
        <v>0</v>
      </c>
      <c r="P361" s="130">
        <f t="shared" ca="1" si="109"/>
        <v>0.21912899999999999</v>
      </c>
      <c r="Q361" s="128">
        <f t="shared" si="117"/>
        <v>0</v>
      </c>
      <c r="R361" s="135" t="str">
        <f t="shared" si="118"/>
        <v>A+J=</v>
      </c>
      <c r="S361" s="131">
        <f t="shared" si="119"/>
        <v>43668</v>
      </c>
      <c r="T361" s="136" t="str">
        <f t="shared" si="110"/>
        <v>-</v>
      </c>
      <c r="U361" s="9"/>
      <c r="V361" s="114">
        <v>46070</v>
      </c>
      <c r="W361" s="115" t="s">
        <v>72</v>
      </c>
      <c r="X361" s="9"/>
      <c r="Y361" s="1"/>
      <c r="Z361" s="9"/>
      <c r="AA361" s="9"/>
      <c r="AB361" s="9"/>
      <c r="AC361" s="9"/>
      <c r="AD361" s="9"/>
      <c r="AE361" s="10"/>
      <c r="AF361" s="9"/>
      <c r="AG361" s="9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</row>
    <row r="362" spans="1:198" x14ac:dyDescent="0.15">
      <c r="A362" s="126">
        <f t="shared" si="111"/>
        <v>43489</v>
      </c>
      <c r="B362" s="127">
        <f t="shared" ca="1" si="120"/>
        <v>667.10472899999991</v>
      </c>
      <c r="C362" s="128">
        <f t="shared" si="112"/>
        <v>666.66639999999995</v>
      </c>
      <c r="D362" s="129">
        <f ca="1">IF(A362&lt;$B$1,VLOOKUP(A362,[1]DI!$A$4:$B$15000,2),0)</f>
        <v>6.4000000000000001E-2</v>
      </c>
      <c r="E362" s="130">
        <f t="shared" ca="1" si="105"/>
        <v>1.0002462000000001</v>
      </c>
      <c r="F362" s="130">
        <f ca="1">(TRUNC(PRODUCT($E$12:$E361),16))</f>
        <v>1.0608133201393699</v>
      </c>
      <c r="G362" s="130">
        <f t="shared" ca="1" si="104"/>
        <v>1.0602911684990499</v>
      </c>
      <c r="H362" s="130">
        <f t="shared" ca="1" si="106"/>
        <v>1.00049246</v>
      </c>
      <c r="I362" s="129">
        <f t="shared" si="113"/>
        <v>2.1000000000000001E-2</v>
      </c>
      <c r="J362" s="131">
        <f t="shared" si="114"/>
        <v>43487</v>
      </c>
      <c r="K362" s="132">
        <f t="shared" si="115"/>
        <v>2</v>
      </c>
      <c r="L362" s="133">
        <f t="shared" si="116"/>
        <v>2</v>
      </c>
      <c r="M362" s="134">
        <f t="shared" si="107"/>
        <v>1.0001649539999999</v>
      </c>
      <c r="N362" s="134">
        <f t="shared" ca="1" si="108"/>
        <v>1.000657495</v>
      </c>
      <c r="O362" s="133">
        <f t="shared" si="121"/>
        <v>0</v>
      </c>
      <c r="P362" s="130">
        <f t="shared" ca="1" si="109"/>
        <v>0.43832900000000002</v>
      </c>
      <c r="Q362" s="128">
        <f t="shared" si="117"/>
        <v>0</v>
      </c>
      <c r="R362" s="135" t="str">
        <f t="shared" si="118"/>
        <v>A+J=</v>
      </c>
      <c r="S362" s="131">
        <f t="shared" si="119"/>
        <v>43668</v>
      </c>
      <c r="T362" s="136" t="str">
        <f t="shared" si="110"/>
        <v>-</v>
      </c>
      <c r="U362" s="9"/>
      <c r="V362" s="114">
        <v>46115</v>
      </c>
      <c r="W362" s="115" t="s">
        <v>89</v>
      </c>
      <c r="X362" s="9"/>
      <c r="Y362" s="1"/>
      <c r="Z362" s="9"/>
      <c r="AA362" s="9"/>
      <c r="AB362" s="9"/>
      <c r="AC362" s="9"/>
      <c r="AD362" s="9"/>
      <c r="AE362" s="10"/>
      <c r="AF362" s="9"/>
      <c r="AG362" s="9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</row>
    <row r="363" spans="1:198" x14ac:dyDescent="0.15">
      <c r="A363" s="126">
        <f t="shared" si="111"/>
        <v>43490</v>
      </c>
      <c r="B363" s="127">
        <f t="shared" ca="1" si="120"/>
        <v>667.32400299999995</v>
      </c>
      <c r="C363" s="128">
        <f t="shared" si="112"/>
        <v>666.66639999999995</v>
      </c>
      <c r="D363" s="129">
        <f ca="1">IF(A363&lt;$B$1,VLOOKUP(A363,[1]DI!$A$4:$B$15000,2),0)</f>
        <v>6.4000000000000001E-2</v>
      </c>
      <c r="E363" s="130">
        <f t="shared" ca="1" si="105"/>
        <v>1.0002462000000001</v>
      </c>
      <c r="F363" s="130">
        <f ca="1">(TRUNC(PRODUCT($E$12:$E362),16))</f>
        <v>1.06107449237879</v>
      </c>
      <c r="G363" s="130">
        <f t="shared" ca="1" si="104"/>
        <v>1.0602911684990499</v>
      </c>
      <c r="H363" s="130">
        <f t="shared" ca="1" si="106"/>
        <v>1.00073878</v>
      </c>
      <c r="I363" s="129">
        <f t="shared" si="113"/>
        <v>2.1000000000000001E-2</v>
      </c>
      <c r="J363" s="131">
        <f t="shared" si="114"/>
        <v>43487</v>
      </c>
      <c r="K363" s="132">
        <f t="shared" si="115"/>
        <v>3</v>
      </c>
      <c r="L363" s="133">
        <f t="shared" si="116"/>
        <v>3</v>
      </c>
      <c r="M363" s="134">
        <f t="shared" si="107"/>
        <v>1.000247442</v>
      </c>
      <c r="N363" s="134">
        <f t="shared" ca="1" si="108"/>
        <v>1.0009864049999999</v>
      </c>
      <c r="O363" s="133">
        <f t="shared" si="121"/>
        <v>0</v>
      </c>
      <c r="P363" s="130">
        <f t="shared" ca="1" si="109"/>
        <v>0.65760300000000005</v>
      </c>
      <c r="Q363" s="128">
        <f t="shared" si="117"/>
        <v>0</v>
      </c>
      <c r="R363" s="135" t="str">
        <f t="shared" si="118"/>
        <v>A+J=</v>
      </c>
      <c r="S363" s="131">
        <f t="shared" si="119"/>
        <v>43668</v>
      </c>
      <c r="T363" s="136" t="str">
        <f t="shared" si="110"/>
        <v>-</v>
      </c>
      <c r="U363" s="9"/>
      <c r="V363" s="114">
        <v>46133</v>
      </c>
      <c r="W363" s="115" t="s">
        <v>74</v>
      </c>
      <c r="X363" s="9"/>
      <c r="Y363" s="1"/>
      <c r="Z363" s="9"/>
      <c r="AA363" s="9"/>
      <c r="AB363" s="9"/>
      <c r="AC363" s="9"/>
      <c r="AD363" s="9"/>
      <c r="AE363" s="10"/>
      <c r="AF363" s="9"/>
      <c r="AG363" s="9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</row>
    <row r="364" spans="1:198" x14ac:dyDescent="0.15">
      <c r="A364" s="126">
        <f t="shared" si="111"/>
        <v>43491</v>
      </c>
      <c r="B364" s="127">
        <f t="shared" ca="1" si="120"/>
        <v>667.54334599999993</v>
      </c>
      <c r="C364" s="128">
        <f t="shared" si="112"/>
        <v>666.66639999999995</v>
      </c>
      <c r="D364" s="129">
        <f ca="1">IF(A364&lt;$B$1,VLOOKUP(A364,[1]DI!$A$4:$B$15000,2),0)</f>
        <v>0</v>
      </c>
      <c r="E364" s="130">
        <f t="shared" ca="1" si="105"/>
        <v>1</v>
      </c>
      <c r="F364" s="130">
        <f ca="1">(TRUNC(PRODUCT($E$12:$E363),16))</f>
        <v>1.0613357289188099</v>
      </c>
      <c r="G364" s="130">
        <f t="shared" ca="1" si="104"/>
        <v>1.0602911684990499</v>
      </c>
      <c r="H364" s="130">
        <f t="shared" ca="1" si="106"/>
        <v>1.0009851599999999</v>
      </c>
      <c r="I364" s="129">
        <f t="shared" si="113"/>
        <v>2.1000000000000001E-2</v>
      </c>
      <c r="J364" s="131">
        <f t="shared" si="114"/>
        <v>43487</v>
      </c>
      <c r="K364" s="132">
        <f t="shared" si="115"/>
        <v>3</v>
      </c>
      <c r="L364" s="133">
        <f t="shared" si="116"/>
        <v>4</v>
      </c>
      <c r="M364" s="134">
        <f t="shared" si="107"/>
        <v>1.000329936</v>
      </c>
      <c r="N364" s="134">
        <f t="shared" ca="1" si="108"/>
        <v>1.0013154209999999</v>
      </c>
      <c r="O364" s="133">
        <f t="shared" si="121"/>
        <v>0</v>
      </c>
      <c r="P364" s="130">
        <f t="shared" ca="1" si="109"/>
        <v>0.876946</v>
      </c>
      <c r="Q364" s="128">
        <f t="shared" si="117"/>
        <v>0</v>
      </c>
      <c r="R364" s="135" t="str">
        <f t="shared" si="118"/>
        <v>A+J=</v>
      </c>
      <c r="S364" s="131">
        <f t="shared" si="119"/>
        <v>43668</v>
      </c>
      <c r="T364" s="136" t="str">
        <f t="shared" si="110"/>
        <v>-</v>
      </c>
      <c r="U364" s="9"/>
      <c r="V364" s="114">
        <v>46143</v>
      </c>
      <c r="W364" s="115" t="s">
        <v>91</v>
      </c>
      <c r="X364" s="9"/>
      <c r="Y364" s="1"/>
      <c r="Z364" s="9"/>
      <c r="AA364" s="9"/>
      <c r="AB364" s="9"/>
      <c r="AC364" s="9"/>
      <c r="AD364" s="9"/>
      <c r="AE364" s="10"/>
      <c r="AF364" s="9"/>
      <c r="AG364" s="9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</row>
    <row r="365" spans="1:198" x14ac:dyDescent="0.15">
      <c r="A365" s="126">
        <f t="shared" si="111"/>
        <v>43492</v>
      </c>
      <c r="B365" s="127">
        <f t="shared" ca="1" si="120"/>
        <v>667.54334599999993</v>
      </c>
      <c r="C365" s="128">
        <f t="shared" si="112"/>
        <v>666.66639999999995</v>
      </c>
      <c r="D365" s="129">
        <f ca="1">IF(A365&lt;$B$1,VLOOKUP(A365,[1]DI!$A$4:$B$15000,2),0)</f>
        <v>0</v>
      </c>
      <c r="E365" s="130">
        <f t="shared" ca="1" si="105"/>
        <v>1</v>
      </c>
      <c r="F365" s="130">
        <f ca="1">(TRUNC(PRODUCT($E$12:$E364),16))</f>
        <v>1.0613357289188099</v>
      </c>
      <c r="G365" s="130">
        <f t="shared" ca="1" si="104"/>
        <v>1.0602911684990499</v>
      </c>
      <c r="H365" s="130">
        <f t="shared" ca="1" si="106"/>
        <v>1.0009851599999999</v>
      </c>
      <c r="I365" s="129">
        <f t="shared" si="113"/>
        <v>2.1000000000000001E-2</v>
      </c>
      <c r="J365" s="131">
        <f t="shared" si="114"/>
        <v>43487</v>
      </c>
      <c r="K365" s="132">
        <f t="shared" si="115"/>
        <v>3</v>
      </c>
      <c r="L365" s="133">
        <f t="shared" si="116"/>
        <v>4</v>
      </c>
      <c r="M365" s="134">
        <f t="shared" si="107"/>
        <v>1.000329936</v>
      </c>
      <c r="N365" s="134">
        <f t="shared" ca="1" si="108"/>
        <v>1.0013154209999999</v>
      </c>
      <c r="O365" s="133">
        <f t="shared" si="121"/>
        <v>0</v>
      </c>
      <c r="P365" s="130">
        <f t="shared" ca="1" si="109"/>
        <v>0.876946</v>
      </c>
      <c r="Q365" s="128">
        <f t="shared" si="117"/>
        <v>0</v>
      </c>
      <c r="R365" s="135" t="str">
        <f t="shared" si="118"/>
        <v>A+J=</v>
      </c>
      <c r="S365" s="131">
        <f t="shared" si="119"/>
        <v>43668</v>
      </c>
      <c r="T365" s="136" t="str">
        <f t="shared" si="110"/>
        <v>-</v>
      </c>
      <c r="U365" s="9"/>
      <c r="V365" s="114">
        <v>46177</v>
      </c>
      <c r="W365" s="115" t="s">
        <v>90</v>
      </c>
      <c r="X365" s="9"/>
      <c r="Y365" s="1"/>
      <c r="Z365" s="9"/>
      <c r="AA365" s="9"/>
      <c r="AB365" s="9"/>
      <c r="AC365" s="9"/>
      <c r="AD365" s="9"/>
      <c r="AE365" s="10"/>
      <c r="AF365" s="9"/>
      <c r="AG365" s="9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</row>
    <row r="366" spans="1:198" x14ac:dyDescent="0.15">
      <c r="A366" s="126">
        <f t="shared" si="111"/>
        <v>43493</v>
      </c>
      <c r="B366" s="127">
        <f t="shared" ca="1" si="120"/>
        <v>667.54334599999993</v>
      </c>
      <c r="C366" s="128">
        <f t="shared" si="112"/>
        <v>666.66639999999995</v>
      </c>
      <c r="D366" s="129">
        <f ca="1">IF(A366&lt;$B$1,VLOOKUP(A366,[1]DI!$A$4:$B$15000,2),0)</f>
        <v>6.4000000000000001E-2</v>
      </c>
      <c r="E366" s="130">
        <f t="shared" ca="1" si="105"/>
        <v>1.0002462000000001</v>
      </c>
      <c r="F366" s="130">
        <f ca="1">(TRUNC(PRODUCT($E$12:$E365),16))</f>
        <v>1.0613357289188099</v>
      </c>
      <c r="G366" s="130">
        <f t="shared" ca="1" si="104"/>
        <v>1.0602911684990499</v>
      </c>
      <c r="H366" s="130">
        <f t="shared" ca="1" si="106"/>
        <v>1.0009851599999999</v>
      </c>
      <c r="I366" s="129">
        <f t="shared" si="113"/>
        <v>2.1000000000000001E-2</v>
      </c>
      <c r="J366" s="131">
        <f t="shared" si="114"/>
        <v>43487</v>
      </c>
      <c r="K366" s="132">
        <f t="shared" si="115"/>
        <v>4</v>
      </c>
      <c r="L366" s="133">
        <f t="shared" si="116"/>
        <v>4</v>
      </c>
      <c r="M366" s="134">
        <f t="shared" si="107"/>
        <v>1.000329936</v>
      </c>
      <c r="N366" s="134">
        <f t="shared" ca="1" si="108"/>
        <v>1.0013154209999999</v>
      </c>
      <c r="O366" s="133">
        <f t="shared" si="121"/>
        <v>0</v>
      </c>
      <c r="P366" s="130">
        <f t="shared" ca="1" si="109"/>
        <v>0.876946</v>
      </c>
      <c r="Q366" s="128">
        <f t="shared" si="117"/>
        <v>0</v>
      </c>
      <c r="R366" s="135" t="str">
        <f t="shared" si="118"/>
        <v>A+J=</v>
      </c>
      <c r="S366" s="131">
        <f t="shared" si="119"/>
        <v>43668</v>
      </c>
      <c r="T366" s="136" t="str">
        <f t="shared" si="110"/>
        <v>-</v>
      </c>
      <c r="U366" s="9"/>
      <c r="V366" s="114">
        <v>46272</v>
      </c>
      <c r="W366" s="115" t="s">
        <v>92</v>
      </c>
      <c r="X366" s="9"/>
      <c r="Y366" s="1"/>
      <c r="Z366" s="9"/>
      <c r="AA366" s="9"/>
      <c r="AB366" s="9"/>
      <c r="AC366" s="9"/>
      <c r="AD366" s="9"/>
      <c r="AE366" s="10"/>
      <c r="AF366" s="9"/>
      <c r="AG366" s="9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</row>
    <row r="367" spans="1:198" x14ac:dyDescent="0.15">
      <c r="A367" s="126">
        <f t="shared" si="111"/>
        <v>43494</v>
      </c>
      <c r="B367" s="127">
        <f t="shared" ca="1" si="120"/>
        <v>667.76276899999993</v>
      </c>
      <c r="C367" s="128">
        <f t="shared" si="112"/>
        <v>666.66639999999995</v>
      </c>
      <c r="D367" s="129">
        <f ca="1">IF(A367&lt;$B$1,VLOOKUP(A367,[1]DI!$A$4:$B$15000,2),0)</f>
        <v>6.4000000000000001E-2</v>
      </c>
      <c r="E367" s="130">
        <f t="shared" ca="1" si="105"/>
        <v>1.0002462000000001</v>
      </c>
      <c r="F367" s="130">
        <f ca="1">(TRUNC(PRODUCT($E$12:$E366),16))</f>
        <v>1.0615970297752699</v>
      </c>
      <c r="G367" s="130">
        <f t="shared" ca="1" si="104"/>
        <v>1.0602911684990499</v>
      </c>
      <c r="H367" s="130">
        <f t="shared" ca="1" si="106"/>
        <v>1.00123161</v>
      </c>
      <c r="I367" s="129">
        <f t="shared" si="113"/>
        <v>2.1000000000000001E-2</v>
      </c>
      <c r="J367" s="131">
        <f t="shared" si="114"/>
        <v>43487</v>
      </c>
      <c r="K367" s="132">
        <f t="shared" si="115"/>
        <v>5</v>
      </c>
      <c r="L367" s="133">
        <f t="shared" si="116"/>
        <v>5</v>
      </c>
      <c r="M367" s="134">
        <f t="shared" si="107"/>
        <v>1.000412437</v>
      </c>
      <c r="N367" s="134">
        <f t="shared" ca="1" si="108"/>
        <v>1.0016445549999999</v>
      </c>
      <c r="O367" s="133">
        <f t="shared" si="121"/>
        <v>0</v>
      </c>
      <c r="P367" s="130">
        <f t="shared" ca="1" si="109"/>
        <v>1.0963689999999999</v>
      </c>
      <c r="Q367" s="128">
        <f t="shared" si="117"/>
        <v>0</v>
      </c>
      <c r="R367" s="135" t="str">
        <f t="shared" si="118"/>
        <v>A+J=</v>
      </c>
      <c r="S367" s="131">
        <f t="shared" si="119"/>
        <v>43668</v>
      </c>
      <c r="T367" s="136" t="str">
        <f t="shared" si="110"/>
        <v>-</v>
      </c>
      <c r="U367" s="9"/>
      <c r="V367" s="114">
        <v>46307</v>
      </c>
      <c r="W367" s="113" t="s">
        <v>78</v>
      </c>
      <c r="X367" s="9"/>
      <c r="Y367" s="1"/>
      <c r="Z367" s="9"/>
      <c r="AA367" s="9"/>
      <c r="AB367" s="9"/>
      <c r="AC367" s="9"/>
      <c r="AD367" s="9"/>
      <c r="AE367" s="10"/>
      <c r="AF367" s="9"/>
      <c r="AG367" s="9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</row>
    <row r="368" spans="1:198" x14ac:dyDescent="0.15">
      <c r="A368" s="126">
        <f t="shared" si="111"/>
        <v>43495</v>
      </c>
      <c r="B368" s="127">
        <f t="shared" ca="1" si="120"/>
        <v>667.982257</v>
      </c>
      <c r="C368" s="128">
        <f t="shared" si="112"/>
        <v>666.66639999999995</v>
      </c>
      <c r="D368" s="129">
        <f ca="1">IF(A368&lt;$B$1,VLOOKUP(A368,[1]DI!$A$4:$B$15000,2),0)</f>
        <v>6.4000000000000001E-2</v>
      </c>
      <c r="E368" s="130">
        <f t="shared" ca="1" si="105"/>
        <v>1.0002462000000001</v>
      </c>
      <c r="F368" s="130">
        <f ca="1">(TRUNC(PRODUCT($E$12:$E367),16))</f>
        <v>1.0618583949639999</v>
      </c>
      <c r="G368" s="130">
        <f t="shared" ref="G368:G377" ca="1" si="122">IF(O367&gt;0,F367,G367)</f>
        <v>1.0602911684990499</v>
      </c>
      <c r="H368" s="130">
        <f t="shared" ca="1" si="106"/>
        <v>1.0014781100000001</v>
      </c>
      <c r="I368" s="129">
        <f t="shared" si="113"/>
        <v>2.1000000000000001E-2</v>
      </c>
      <c r="J368" s="131">
        <f t="shared" si="114"/>
        <v>43487</v>
      </c>
      <c r="K368" s="132">
        <f t="shared" si="115"/>
        <v>6</v>
      </c>
      <c r="L368" s="133">
        <f t="shared" si="116"/>
        <v>6</v>
      </c>
      <c r="M368" s="134">
        <f t="shared" si="107"/>
        <v>1.000494945</v>
      </c>
      <c r="N368" s="134">
        <f t="shared" ca="1" si="108"/>
        <v>1.0019737870000001</v>
      </c>
      <c r="O368" s="133">
        <f t="shared" si="121"/>
        <v>0</v>
      </c>
      <c r="P368" s="130">
        <f t="shared" ca="1" si="109"/>
        <v>1.3158570000000001</v>
      </c>
      <c r="Q368" s="128">
        <f t="shared" si="117"/>
        <v>0</v>
      </c>
      <c r="R368" s="135" t="str">
        <f t="shared" si="118"/>
        <v>A+J=</v>
      </c>
      <c r="S368" s="131">
        <f t="shared" si="119"/>
        <v>43668</v>
      </c>
      <c r="T368" s="136" t="str">
        <f t="shared" si="110"/>
        <v>-</v>
      </c>
      <c r="U368" s="9"/>
      <c r="V368" s="114">
        <v>46328</v>
      </c>
      <c r="W368" s="115" t="s">
        <v>84</v>
      </c>
      <c r="X368" s="9"/>
      <c r="Y368" s="1"/>
      <c r="Z368" s="9"/>
      <c r="AA368" s="9"/>
      <c r="AB368" s="9"/>
      <c r="AC368" s="9"/>
      <c r="AD368" s="9"/>
      <c r="AE368" s="10"/>
      <c r="AF368" s="9"/>
      <c r="AG368" s="9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</row>
    <row r="369" spans="1:201" x14ac:dyDescent="0.15">
      <c r="A369" s="126">
        <f t="shared" si="111"/>
        <v>43496</v>
      </c>
      <c r="B369" s="127">
        <f t="shared" ca="1" si="120"/>
        <v>668.20181600000001</v>
      </c>
      <c r="C369" s="128">
        <f t="shared" si="112"/>
        <v>666.66639999999995</v>
      </c>
      <c r="D369" s="129">
        <f ca="1">IF(A369&lt;$B$1,VLOOKUP(A369,[1]DI!$A$4:$B$15000,2),0)</f>
        <v>6.4000000000000001E-2</v>
      </c>
      <c r="E369" s="130">
        <f t="shared" ca="1" si="105"/>
        <v>1.0002462000000001</v>
      </c>
      <c r="F369" s="130">
        <f ca="1">(TRUNC(PRODUCT($E$12:$E368),16))</f>
        <v>1.0621198245008401</v>
      </c>
      <c r="G369" s="130">
        <f t="shared" ca="1" si="122"/>
        <v>1.0602911684990499</v>
      </c>
      <c r="H369" s="130">
        <f t="shared" ca="1" si="106"/>
        <v>1.00172467</v>
      </c>
      <c r="I369" s="129">
        <f t="shared" si="113"/>
        <v>2.1000000000000001E-2</v>
      </c>
      <c r="J369" s="131">
        <f t="shared" si="114"/>
        <v>43487</v>
      </c>
      <c r="K369" s="132">
        <f t="shared" si="115"/>
        <v>7</v>
      </c>
      <c r="L369" s="133">
        <f t="shared" si="116"/>
        <v>7</v>
      </c>
      <c r="M369" s="134">
        <f t="shared" si="107"/>
        <v>1.0005774590000001</v>
      </c>
      <c r="N369" s="134">
        <f t="shared" ca="1" si="108"/>
        <v>1.0023031250000001</v>
      </c>
      <c r="O369" s="133">
        <f t="shared" si="121"/>
        <v>0</v>
      </c>
      <c r="P369" s="130">
        <f t="shared" ca="1" si="109"/>
        <v>1.5354159999999999</v>
      </c>
      <c r="Q369" s="128">
        <f t="shared" si="117"/>
        <v>0</v>
      </c>
      <c r="R369" s="135" t="str">
        <f t="shared" si="118"/>
        <v>A+J=</v>
      </c>
      <c r="S369" s="131">
        <f t="shared" si="119"/>
        <v>43668</v>
      </c>
      <c r="T369" s="136" t="str">
        <f t="shared" si="110"/>
        <v>-</v>
      </c>
      <c r="U369" s="9"/>
      <c r="V369" s="114">
        <v>46381</v>
      </c>
      <c r="W369" s="115" t="s">
        <v>86</v>
      </c>
      <c r="X369" s="9"/>
      <c r="Y369" s="1"/>
      <c r="Z369" s="9"/>
      <c r="AA369" s="9"/>
      <c r="AB369" s="9"/>
      <c r="AC369" s="9"/>
      <c r="AD369" s="9"/>
      <c r="AE369" s="10"/>
      <c r="AF369" s="9"/>
      <c r="AG369" s="9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</row>
    <row r="370" spans="1:201" x14ac:dyDescent="0.15">
      <c r="A370" s="126">
        <f t="shared" si="111"/>
        <v>43497</v>
      </c>
      <c r="B370" s="127">
        <f t="shared" ca="1" si="120"/>
        <v>668.42145299999993</v>
      </c>
      <c r="C370" s="128">
        <f t="shared" si="112"/>
        <v>666.66639999999995</v>
      </c>
      <c r="D370" s="129">
        <f ca="1">IF(A370&lt;$B$1,VLOOKUP(A370,[1]DI!$A$4:$B$15000,2),0)</f>
        <v>6.4000000000000001E-2</v>
      </c>
      <c r="E370" s="130">
        <f t="shared" ca="1" si="105"/>
        <v>1.0002462000000001</v>
      </c>
      <c r="F370" s="130">
        <f ca="1">(TRUNC(PRODUCT($E$12:$E369),16))</f>
        <v>1.06238131840164</v>
      </c>
      <c r="G370" s="130">
        <f t="shared" ca="1" si="122"/>
        <v>1.0602911684990499</v>
      </c>
      <c r="H370" s="130">
        <f t="shared" ca="1" si="106"/>
        <v>1.0019712999999999</v>
      </c>
      <c r="I370" s="129">
        <f t="shared" si="113"/>
        <v>2.1000000000000001E-2</v>
      </c>
      <c r="J370" s="131">
        <f t="shared" si="114"/>
        <v>43487</v>
      </c>
      <c r="K370" s="132">
        <f t="shared" si="115"/>
        <v>8</v>
      </c>
      <c r="L370" s="133">
        <f t="shared" si="116"/>
        <v>8</v>
      </c>
      <c r="M370" s="134">
        <f t="shared" si="107"/>
        <v>1.0006599810000001</v>
      </c>
      <c r="N370" s="134">
        <f t="shared" ca="1" si="108"/>
        <v>1.0026325819999999</v>
      </c>
      <c r="O370" s="133">
        <f t="shared" si="121"/>
        <v>0</v>
      </c>
      <c r="P370" s="130">
        <f t="shared" ca="1" si="109"/>
        <v>1.755053</v>
      </c>
      <c r="Q370" s="128">
        <f t="shared" si="117"/>
        <v>0</v>
      </c>
      <c r="R370" s="135" t="str">
        <f t="shared" si="118"/>
        <v>A+J=</v>
      </c>
      <c r="S370" s="131">
        <f t="shared" si="119"/>
        <v>43668</v>
      </c>
      <c r="T370" s="136" t="str">
        <f t="shared" si="110"/>
        <v>-</v>
      </c>
      <c r="U370" s="9"/>
      <c r="V370" s="114">
        <v>46388</v>
      </c>
      <c r="W370" s="115" t="s">
        <v>88</v>
      </c>
      <c r="X370" s="9"/>
      <c r="Y370" s="1"/>
      <c r="Z370" s="9"/>
      <c r="AA370" s="9"/>
      <c r="AB370" s="9"/>
      <c r="AC370" s="9"/>
      <c r="AD370" s="9"/>
      <c r="AE370" s="10"/>
      <c r="AF370" s="9"/>
      <c r="AG370" s="9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</row>
    <row r="371" spans="1:201" x14ac:dyDescent="0.15">
      <c r="A371" s="126">
        <f t="shared" si="111"/>
        <v>43498</v>
      </c>
      <c r="B371" s="127">
        <f t="shared" ca="1" si="120"/>
        <v>668.64115599999991</v>
      </c>
      <c r="C371" s="128">
        <f t="shared" si="112"/>
        <v>666.66639999999995</v>
      </c>
      <c r="D371" s="129">
        <f ca="1">IF(A371&lt;$B$1,VLOOKUP(A371,[1]DI!$A$4:$B$15000,2),0)</f>
        <v>0</v>
      </c>
      <c r="E371" s="130">
        <f t="shared" ca="1" si="105"/>
        <v>1</v>
      </c>
      <c r="F371" s="130">
        <f ca="1">(TRUNC(PRODUCT($E$12:$E370),16))</f>
        <v>1.06264287668223</v>
      </c>
      <c r="G371" s="130">
        <f t="shared" ca="1" si="122"/>
        <v>1.0602911684990499</v>
      </c>
      <c r="H371" s="130">
        <f t="shared" ca="1" si="106"/>
        <v>1.00221798</v>
      </c>
      <c r="I371" s="129">
        <f t="shared" si="113"/>
        <v>2.1000000000000001E-2</v>
      </c>
      <c r="J371" s="131">
        <f t="shared" si="114"/>
        <v>43487</v>
      </c>
      <c r="K371" s="132">
        <f t="shared" si="115"/>
        <v>8</v>
      </c>
      <c r="L371" s="133">
        <f t="shared" si="116"/>
        <v>9</v>
      </c>
      <c r="M371" s="134">
        <f t="shared" si="107"/>
        <v>1.0007425089999999</v>
      </c>
      <c r="N371" s="134">
        <f t="shared" ca="1" si="108"/>
        <v>1.0029621360000001</v>
      </c>
      <c r="O371" s="133">
        <f t="shared" si="121"/>
        <v>0</v>
      </c>
      <c r="P371" s="130">
        <f t="shared" ca="1" si="109"/>
        <v>1.974756</v>
      </c>
      <c r="Q371" s="128">
        <f t="shared" si="117"/>
        <v>0</v>
      </c>
      <c r="R371" s="135" t="str">
        <f t="shared" si="118"/>
        <v>A+J=</v>
      </c>
      <c r="S371" s="131">
        <f t="shared" si="119"/>
        <v>43668</v>
      </c>
      <c r="T371" s="136" t="str">
        <f t="shared" si="110"/>
        <v>-</v>
      </c>
      <c r="U371" s="9"/>
      <c r="V371" s="114">
        <v>46426</v>
      </c>
      <c r="W371" s="115" t="s">
        <v>72</v>
      </c>
      <c r="X371" s="9"/>
      <c r="Y371" s="1"/>
      <c r="Z371" s="9"/>
      <c r="AA371" s="9"/>
      <c r="AB371" s="9"/>
      <c r="AC371" s="9"/>
      <c r="AD371" s="9"/>
      <c r="AE371" s="10"/>
      <c r="AF371" s="9"/>
      <c r="AG371" s="9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</row>
    <row r="372" spans="1:201" x14ac:dyDescent="0.15">
      <c r="A372" s="126">
        <f t="shared" si="111"/>
        <v>43499</v>
      </c>
      <c r="B372" s="127">
        <f t="shared" ca="1" si="120"/>
        <v>668.64115599999991</v>
      </c>
      <c r="C372" s="128">
        <f t="shared" si="112"/>
        <v>666.66639999999995</v>
      </c>
      <c r="D372" s="129">
        <f ca="1">IF(A372&lt;$B$1,VLOOKUP(A372,[1]DI!$A$4:$B$15000,2),0)</f>
        <v>0</v>
      </c>
      <c r="E372" s="130">
        <f t="shared" ca="1" si="105"/>
        <v>1</v>
      </c>
      <c r="F372" s="130">
        <f ca="1">(TRUNC(PRODUCT($E$12:$E371),16))</f>
        <v>1.06264287668223</v>
      </c>
      <c r="G372" s="130">
        <f t="shared" ca="1" si="122"/>
        <v>1.0602911684990499</v>
      </c>
      <c r="H372" s="130">
        <f t="shared" ca="1" si="106"/>
        <v>1.00221798</v>
      </c>
      <c r="I372" s="129">
        <f t="shared" si="113"/>
        <v>2.1000000000000001E-2</v>
      </c>
      <c r="J372" s="131">
        <f t="shared" si="114"/>
        <v>43487</v>
      </c>
      <c r="K372" s="132">
        <f t="shared" si="115"/>
        <v>8</v>
      </c>
      <c r="L372" s="133">
        <f t="shared" si="116"/>
        <v>9</v>
      </c>
      <c r="M372" s="134">
        <f t="shared" si="107"/>
        <v>1.0007425089999999</v>
      </c>
      <c r="N372" s="134">
        <f t="shared" ca="1" si="108"/>
        <v>1.0029621360000001</v>
      </c>
      <c r="O372" s="133">
        <f t="shared" si="121"/>
        <v>0</v>
      </c>
      <c r="P372" s="130">
        <f t="shared" ca="1" si="109"/>
        <v>1.974756</v>
      </c>
      <c r="Q372" s="128">
        <f t="shared" si="117"/>
        <v>0</v>
      </c>
      <c r="R372" s="135" t="str">
        <f t="shared" si="118"/>
        <v>A+J=</v>
      </c>
      <c r="S372" s="131">
        <f t="shared" si="119"/>
        <v>43668</v>
      </c>
      <c r="T372" s="136" t="str">
        <f t="shared" si="110"/>
        <v>-</v>
      </c>
      <c r="U372" s="9"/>
      <c r="V372" s="114">
        <v>46427</v>
      </c>
      <c r="W372" s="115" t="s">
        <v>72</v>
      </c>
      <c r="X372" s="9"/>
      <c r="Y372" s="1"/>
      <c r="Z372" s="9"/>
      <c r="AA372" s="9"/>
      <c r="AB372" s="9"/>
      <c r="AC372" s="9"/>
      <c r="AD372" s="9"/>
      <c r="AE372" s="10"/>
      <c r="AF372" s="9"/>
      <c r="AG372" s="9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</row>
    <row r="373" spans="1:201" x14ac:dyDescent="0.15">
      <c r="A373" s="126">
        <f t="shared" si="111"/>
        <v>43500</v>
      </c>
      <c r="B373" s="127">
        <f t="shared" ca="1" si="120"/>
        <v>668.64115599999991</v>
      </c>
      <c r="C373" s="128">
        <f t="shared" si="112"/>
        <v>666.66639999999995</v>
      </c>
      <c r="D373" s="129">
        <f ca="1">IF(A373&lt;$B$1,VLOOKUP(A373,[1]DI!$A$4:$B$15000,2),0)</f>
        <v>6.4000000000000001E-2</v>
      </c>
      <c r="E373" s="130">
        <f t="shared" ca="1" si="105"/>
        <v>1.0002462000000001</v>
      </c>
      <c r="F373" s="130">
        <f ca="1">(TRUNC(PRODUCT($E$12:$E372),16))</f>
        <v>1.06264287668223</v>
      </c>
      <c r="G373" s="130">
        <f t="shared" ca="1" si="122"/>
        <v>1.0602911684990499</v>
      </c>
      <c r="H373" s="130">
        <f t="shared" ca="1" si="106"/>
        <v>1.00221798</v>
      </c>
      <c r="I373" s="129">
        <f t="shared" si="113"/>
        <v>2.1000000000000001E-2</v>
      </c>
      <c r="J373" s="131">
        <f t="shared" si="114"/>
        <v>43487</v>
      </c>
      <c r="K373" s="132">
        <f t="shared" si="115"/>
        <v>9</v>
      </c>
      <c r="L373" s="133">
        <f t="shared" si="116"/>
        <v>9</v>
      </c>
      <c r="M373" s="134">
        <f t="shared" si="107"/>
        <v>1.0007425089999999</v>
      </c>
      <c r="N373" s="134">
        <f t="shared" ca="1" si="108"/>
        <v>1.0029621360000001</v>
      </c>
      <c r="O373" s="133">
        <f t="shared" si="121"/>
        <v>0</v>
      </c>
      <c r="P373" s="130">
        <f t="shared" ca="1" si="109"/>
        <v>1.974756</v>
      </c>
      <c r="Q373" s="128">
        <f t="shared" si="117"/>
        <v>0</v>
      </c>
      <c r="R373" s="135" t="str">
        <f t="shared" si="118"/>
        <v>A+J=</v>
      </c>
      <c r="S373" s="131">
        <f t="shared" si="119"/>
        <v>43668</v>
      </c>
      <c r="T373" s="136" t="str">
        <f t="shared" si="110"/>
        <v>-</v>
      </c>
      <c r="U373" s="9"/>
      <c r="V373" s="114">
        <v>46472</v>
      </c>
      <c r="W373" s="115" t="s">
        <v>89</v>
      </c>
      <c r="X373" s="9"/>
      <c r="Y373" s="1"/>
      <c r="Z373" s="9"/>
      <c r="AA373" s="9"/>
      <c r="AB373" s="9"/>
      <c r="AC373" s="9"/>
      <c r="AD373" s="9"/>
      <c r="AE373" s="10"/>
      <c r="AF373" s="9"/>
      <c r="AG373" s="9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</row>
    <row r="374" spans="1:201" x14ac:dyDescent="0.15">
      <c r="A374" s="126">
        <f t="shared" si="111"/>
        <v>43501</v>
      </c>
      <c r="B374" s="127">
        <f t="shared" ca="1" si="120"/>
        <v>668.86093699999992</v>
      </c>
      <c r="C374" s="128">
        <f t="shared" si="112"/>
        <v>666.66639999999995</v>
      </c>
      <c r="D374" s="129">
        <f ca="1">IF(A374&lt;$B$1,VLOOKUP(A374,[1]DI!$A$4:$B$15000,2),0)</f>
        <v>6.4000000000000001E-2</v>
      </c>
      <c r="E374" s="130">
        <f t="shared" ca="1" si="105"/>
        <v>1.0002462000000001</v>
      </c>
      <c r="F374" s="130">
        <f ca="1">(TRUNC(PRODUCT($E$12:$E373),16))</f>
        <v>1.06290449935847</v>
      </c>
      <c r="G374" s="130">
        <f t="shared" ca="1" si="122"/>
        <v>1.0602911684990499</v>
      </c>
      <c r="H374" s="130">
        <f t="shared" ca="1" si="106"/>
        <v>1.00246473</v>
      </c>
      <c r="I374" s="129">
        <f t="shared" si="113"/>
        <v>2.1000000000000001E-2</v>
      </c>
      <c r="J374" s="131">
        <f t="shared" si="114"/>
        <v>43487</v>
      </c>
      <c r="K374" s="132">
        <f t="shared" si="115"/>
        <v>10</v>
      </c>
      <c r="L374" s="133">
        <f t="shared" si="116"/>
        <v>10</v>
      </c>
      <c r="M374" s="134">
        <f t="shared" si="107"/>
        <v>1.0008250439999999</v>
      </c>
      <c r="N374" s="134">
        <f t="shared" ca="1" si="108"/>
        <v>1.003291808</v>
      </c>
      <c r="O374" s="133">
        <f t="shared" si="121"/>
        <v>0</v>
      </c>
      <c r="P374" s="130">
        <f t="shared" ca="1" si="109"/>
        <v>2.194537</v>
      </c>
      <c r="Q374" s="128">
        <f t="shared" si="117"/>
        <v>0</v>
      </c>
      <c r="R374" s="135" t="str">
        <f t="shared" si="118"/>
        <v>A+J=</v>
      </c>
      <c r="S374" s="131">
        <f t="shared" si="119"/>
        <v>43668</v>
      </c>
      <c r="T374" s="136" t="str">
        <f t="shared" si="110"/>
        <v>-</v>
      </c>
      <c r="U374" s="9"/>
      <c r="V374" s="114">
        <v>46498</v>
      </c>
      <c r="W374" s="115" t="s">
        <v>74</v>
      </c>
      <c r="X374" s="9"/>
      <c r="Y374" s="1"/>
      <c r="Z374" s="9"/>
      <c r="AA374" s="9"/>
      <c r="AB374" s="9"/>
      <c r="AC374" s="9"/>
      <c r="AD374" s="9"/>
      <c r="AE374" s="10"/>
      <c r="AF374" s="9"/>
      <c r="AG374" s="9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</row>
    <row r="375" spans="1:201" x14ac:dyDescent="0.15">
      <c r="A375" s="126">
        <f t="shared" si="111"/>
        <v>43502</v>
      </c>
      <c r="B375" s="127">
        <f t="shared" ca="1" si="120"/>
        <v>669.08078999999998</v>
      </c>
      <c r="C375" s="128">
        <f t="shared" si="112"/>
        <v>666.66639999999995</v>
      </c>
      <c r="D375" s="129">
        <f ca="1">IF(A375&lt;$B$1,VLOOKUP(A375,[1]DI!$A$4:$B$15000,2),0)</f>
        <v>6.4000000000000001E-2</v>
      </c>
      <c r="E375" s="130">
        <f t="shared" ca="1" si="105"/>
        <v>1.0002462000000001</v>
      </c>
      <c r="F375" s="130">
        <f ca="1">(TRUNC(PRODUCT($E$12:$E374),16))</f>
        <v>1.0631661864462101</v>
      </c>
      <c r="G375" s="130">
        <f t="shared" ca="1" si="122"/>
        <v>1.0602911684990499</v>
      </c>
      <c r="H375" s="130">
        <f t="shared" ca="1" si="106"/>
        <v>1.00271154</v>
      </c>
      <c r="I375" s="129">
        <f t="shared" si="113"/>
        <v>2.1000000000000001E-2</v>
      </c>
      <c r="J375" s="131">
        <f t="shared" si="114"/>
        <v>43487</v>
      </c>
      <c r="K375" s="132">
        <f t="shared" si="115"/>
        <v>11</v>
      </c>
      <c r="L375" s="133">
        <f t="shared" si="116"/>
        <v>11</v>
      </c>
      <c r="M375" s="134">
        <f t="shared" si="107"/>
        <v>1.0009075860000001</v>
      </c>
      <c r="N375" s="134">
        <f t="shared" ca="1" si="108"/>
        <v>1.003621587</v>
      </c>
      <c r="O375" s="133">
        <f t="shared" si="121"/>
        <v>0</v>
      </c>
      <c r="P375" s="130">
        <f t="shared" ca="1" si="109"/>
        <v>2.41439</v>
      </c>
      <c r="Q375" s="128">
        <f t="shared" si="117"/>
        <v>0</v>
      </c>
      <c r="R375" s="135" t="str">
        <f t="shared" si="118"/>
        <v>A+J=</v>
      </c>
      <c r="S375" s="131">
        <f t="shared" si="119"/>
        <v>43668</v>
      </c>
      <c r="T375" s="136" t="str">
        <f t="shared" si="110"/>
        <v>-</v>
      </c>
      <c r="U375" s="9"/>
      <c r="V375" s="114">
        <v>46534</v>
      </c>
      <c r="W375" s="115" t="s">
        <v>90</v>
      </c>
      <c r="X375" s="9"/>
      <c r="Y375" s="1"/>
      <c r="Z375" s="9"/>
      <c r="AA375" s="9"/>
      <c r="AB375" s="9"/>
      <c r="AC375" s="9"/>
      <c r="AD375" s="9"/>
      <c r="AE375" s="10"/>
      <c r="AF375" s="9"/>
      <c r="AG375" s="9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</row>
    <row r="376" spans="1:201" x14ac:dyDescent="0.15">
      <c r="A376" s="126">
        <f t="shared" si="111"/>
        <v>43503</v>
      </c>
      <c r="B376" s="127">
        <f t="shared" ca="1" si="120"/>
        <v>669.30070799999999</v>
      </c>
      <c r="C376" s="128">
        <f t="shared" si="112"/>
        <v>666.66639999999995</v>
      </c>
      <c r="D376" s="129">
        <f ca="1">IF(A376&lt;$B$1,VLOOKUP(A376,[1]DI!$A$4:$B$15000,2),0)</f>
        <v>6.4000000000000001E-2</v>
      </c>
      <c r="E376" s="130">
        <f t="shared" ca="1" si="105"/>
        <v>1.0002462000000001</v>
      </c>
      <c r="F376" s="130">
        <f ca="1">(TRUNC(PRODUCT($E$12:$E375),16))</f>
        <v>1.0634279379613101</v>
      </c>
      <c r="G376" s="130">
        <f t="shared" ca="1" si="122"/>
        <v>1.0602911684990499</v>
      </c>
      <c r="H376" s="130">
        <f t="shared" ca="1" si="106"/>
        <v>1.0029584</v>
      </c>
      <c r="I376" s="129">
        <f t="shared" si="113"/>
        <v>2.1000000000000001E-2</v>
      </c>
      <c r="J376" s="131">
        <f t="shared" si="114"/>
        <v>43487</v>
      </c>
      <c r="K376" s="132">
        <f t="shared" si="115"/>
        <v>12</v>
      </c>
      <c r="L376" s="133">
        <f t="shared" si="116"/>
        <v>12</v>
      </c>
      <c r="M376" s="134">
        <f t="shared" si="107"/>
        <v>1.0009901349999999</v>
      </c>
      <c r="N376" s="134">
        <f t="shared" ca="1" si="108"/>
        <v>1.003951464</v>
      </c>
      <c r="O376" s="133">
        <f t="shared" si="121"/>
        <v>0</v>
      </c>
      <c r="P376" s="130">
        <f t="shared" ca="1" si="109"/>
        <v>2.6343079999999999</v>
      </c>
      <c r="Q376" s="128">
        <f t="shared" si="117"/>
        <v>0</v>
      </c>
      <c r="R376" s="135" t="str">
        <f t="shared" si="118"/>
        <v>A+J=</v>
      </c>
      <c r="S376" s="131">
        <f t="shared" si="119"/>
        <v>43668</v>
      </c>
      <c r="T376" s="136" t="str">
        <f t="shared" si="110"/>
        <v>-</v>
      </c>
      <c r="U376" s="9"/>
      <c r="V376" s="114">
        <v>46637</v>
      </c>
      <c r="W376" s="115" t="s">
        <v>83</v>
      </c>
      <c r="X376" s="9"/>
      <c r="Y376" s="1"/>
      <c r="Z376" s="9"/>
      <c r="AA376" s="9"/>
      <c r="AB376" s="9"/>
      <c r="AC376" s="9"/>
      <c r="AD376" s="9"/>
      <c r="AE376" s="10"/>
      <c r="AF376" s="9"/>
      <c r="AG376" s="9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</row>
    <row r="377" spans="1:201" x14ac:dyDescent="0.15">
      <c r="A377" s="126">
        <f t="shared" si="111"/>
        <v>43504</v>
      </c>
      <c r="B377" s="127">
        <f t="shared" ca="1" si="120"/>
        <v>669.52070399999991</v>
      </c>
      <c r="C377" s="128">
        <f t="shared" si="112"/>
        <v>666.66639999999995</v>
      </c>
      <c r="D377" s="129">
        <f ca="1">IF(A377&lt;$B$1,VLOOKUP(A377,[1]DI!$A$4:$B$15000,2),0)</f>
        <v>6.4000000000000001E-2</v>
      </c>
      <c r="E377" s="130">
        <f t="shared" ca="1" si="105"/>
        <v>1.0002462000000001</v>
      </c>
      <c r="F377" s="130">
        <f ca="1">(TRUNC(PRODUCT($E$12:$E376),16))</f>
        <v>1.0636897539196399</v>
      </c>
      <c r="G377" s="130">
        <f t="shared" ca="1" si="122"/>
        <v>1.0602911684990499</v>
      </c>
      <c r="H377" s="130">
        <f t="shared" ca="1" si="106"/>
        <v>1.0032053299999999</v>
      </c>
      <c r="I377" s="129">
        <f t="shared" si="113"/>
        <v>2.1000000000000001E-2</v>
      </c>
      <c r="J377" s="131">
        <f t="shared" si="114"/>
        <v>43487</v>
      </c>
      <c r="K377" s="132">
        <f t="shared" si="115"/>
        <v>13</v>
      </c>
      <c r="L377" s="133">
        <f t="shared" si="116"/>
        <v>13</v>
      </c>
      <c r="M377" s="134">
        <f t="shared" si="107"/>
        <v>1.00107269</v>
      </c>
      <c r="N377" s="134">
        <f t="shared" ca="1" si="108"/>
        <v>1.0042814579999999</v>
      </c>
      <c r="O377" s="133">
        <f t="shared" si="121"/>
        <v>0</v>
      </c>
      <c r="P377" s="130">
        <f t="shared" ca="1" si="109"/>
        <v>2.854304</v>
      </c>
      <c r="Q377" s="128">
        <f t="shared" si="117"/>
        <v>0</v>
      </c>
      <c r="R377" s="135" t="str">
        <f t="shared" si="118"/>
        <v>A+J=</v>
      </c>
      <c r="S377" s="131">
        <f t="shared" si="119"/>
        <v>43668</v>
      </c>
      <c r="T377" s="136" t="str">
        <f t="shared" si="110"/>
        <v>-</v>
      </c>
      <c r="U377" s="29"/>
      <c r="V377" s="114">
        <v>46672</v>
      </c>
      <c r="W377" s="113" t="s">
        <v>78</v>
      </c>
      <c r="X377" s="29"/>
      <c r="Y377" s="31"/>
      <c r="Z377" s="29"/>
      <c r="AA377" s="29"/>
      <c r="AB377" s="29"/>
      <c r="AC377" s="29"/>
      <c r="AD377" s="29"/>
      <c r="AE377" s="33"/>
      <c r="AF377" s="29"/>
      <c r="AG377" s="29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</row>
    <row r="378" spans="1:201" x14ac:dyDescent="0.15">
      <c r="A378" s="99">
        <f t="shared" si="111"/>
        <v>43505</v>
      </c>
      <c r="B378" s="15">
        <f t="shared" ref="B378:B441" ca="1" si="123">IF(A378&lt;=TODAY(),C378+P378,IF(AND(A378&gt;TODAY(),A378&lt;=$B$1),IF(VLOOKUP(TODAY(),$A$10:$D$10000,4,FALSE)=0,"n.d",C378+P378),"n.d"))</f>
        <v>669.74077199999999</v>
      </c>
      <c r="C378" s="2">
        <f t="shared" ref="C378:C441" si="124">(C377-Q377)</f>
        <v>666.66639999999995</v>
      </c>
      <c r="D378" s="12">
        <f ca="1">IF(A378&lt;$B$1,VLOOKUP(A378,[1]DI!$A$4:$B$15000,2),0)</f>
        <v>0</v>
      </c>
      <c r="E378" s="13">
        <f t="shared" ref="E378:E441" ca="1" si="125">IF(A378&lt;A$10,1,ROUND(((1+D378)^(1/252)),8))</f>
        <v>1</v>
      </c>
      <c r="F378" s="13">
        <f ca="1">(TRUNC(PRODUCT($E$12:$E377),16))</f>
        <v>1.0639516343370501</v>
      </c>
      <c r="G378" s="13">
        <f t="shared" ref="G378:G441" ca="1" si="126">IF(O377&gt;0,F377,G377)</f>
        <v>1.0602911684990499</v>
      </c>
      <c r="H378" s="13">
        <f t="shared" ref="H378:H441" ca="1" si="127">ROUND(F378/G378,8)</f>
        <v>1.0034523200000001</v>
      </c>
      <c r="I378" s="12">
        <f t="shared" si="113"/>
        <v>2.1000000000000001E-2</v>
      </c>
      <c r="J378" s="101">
        <f t="shared" ref="J378:J441" si="128">IF(O377&gt;0,VLOOKUP(O377,V$12:AF$48,2),J377)</f>
        <v>43487</v>
      </c>
      <c r="K378" s="3">
        <f t="shared" ref="K378:K441" si="129">IF(A378&gt;J378,IF(NETWORKDAYS(J378,A378,$V$52:$V$436)-1=0,1,NETWORKDAYS(J378,A378,$V$52:$V$436)-1),0)</f>
        <v>13</v>
      </c>
      <c r="L378" s="18">
        <f t="shared" ref="L378:L441" si="130">IF(AND(K378=1,K377=1),1,IF(K378&gt;0,IF(K378=K377,K378+1,K378),0))</f>
        <v>14</v>
      </c>
      <c r="M378" s="11">
        <f t="shared" ref="M378:M441" si="131">ROUND((I378+1)^(L378/252),9)</f>
        <v>1.001155252</v>
      </c>
      <c r="N378" s="11">
        <f t="shared" ref="N378:N441" ca="1" si="132">ROUND(H378*M378,9)</f>
        <v>1.0046115600000001</v>
      </c>
      <c r="O378" s="18">
        <f t="shared" ref="O378:O441" si="133">IF(VLOOKUP(A378,W$12:AD$48,8)=VLOOKUP(A377,W$12:AD$48,8),0,VLOOKUP(A378,W$12:AD$48,8))</f>
        <v>0</v>
      </c>
      <c r="P378" s="2">
        <f t="shared" ref="P378:P441" ca="1" si="134">TRUNC(((N378-1)*C378),6)</f>
        <v>3.0743719999999999</v>
      </c>
      <c r="Q378" s="2">
        <f t="shared" ref="Q378:Q441" si="135">IF(O378&gt;0,VLOOKUP(O378,$V$12:$AA$48,6),0)</f>
        <v>0</v>
      </c>
      <c r="R378" s="4" t="str">
        <f t="shared" ref="R378:R441" si="136">IF(O377&gt;0,VLOOKUP(O377,V$12:AF$48,10),R377)</f>
        <v>A+J=</v>
      </c>
      <c r="S378" s="101">
        <f t="shared" ref="S378:S441" si="137">IF(O377&gt;0,VLOOKUP(O377,V$12:AF$48,11),S377)</f>
        <v>43668</v>
      </c>
      <c r="T378" s="9" t="str">
        <f t="shared" ref="T378:T441" si="138">IF(O378&gt;0,(P378+Q378)*T$9,"-")</f>
        <v>-</v>
      </c>
      <c r="U378" s="9"/>
      <c r="V378" s="114">
        <v>46693</v>
      </c>
      <c r="W378" s="115" t="s">
        <v>84</v>
      </c>
      <c r="X378" s="9"/>
      <c r="Y378" s="1"/>
      <c r="Z378" s="9"/>
      <c r="AA378" s="9"/>
      <c r="AB378" s="9"/>
      <c r="AC378" s="9"/>
      <c r="AD378" s="9"/>
      <c r="AE378" s="10"/>
      <c r="AF378" s="9"/>
      <c r="AG378" s="9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</row>
    <row r="379" spans="1:201" x14ac:dyDescent="0.15">
      <c r="A379" s="99">
        <f t="shared" si="111"/>
        <v>43506</v>
      </c>
      <c r="B379" s="15">
        <f t="shared" ca="1" si="123"/>
        <v>669.74077199999999</v>
      </c>
      <c r="C379" s="2">
        <f t="shared" si="124"/>
        <v>666.66639999999995</v>
      </c>
      <c r="D379" s="12">
        <f ca="1">IF(A379&lt;$B$1,VLOOKUP(A379,[1]DI!$A$4:$B$15000,2),0)</f>
        <v>0</v>
      </c>
      <c r="E379" s="13">
        <f t="shared" ca="1" si="125"/>
        <v>1</v>
      </c>
      <c r="F379" s="13">
        <f ca="1">(TRUNC(PRODUCT($E$12:$E378),16))</f>
        <v>1.0639516343370501</v>
      </c>
      <c r="G379" s="13">
        <f t="shared" ca="1" si="126"/>
        <v>1.0602911684990499</v>
      </c>
      <c r="H379" s="13">
        <f t="shared" ca="1" si="127"/>
        <v>1.0034523200000001</v>
      </c>
      <c r="I379" s="12">
        <f t="shared" si="113"/>
        <v>2.1000000000000001E-2</v>
      </c>
      <c r="J379" s="101">
        <f t="shared" si="128"/>
        <v>43487</v>
      </c>
      <c r="K379" s="3">
        <f t="shared" si="129"/>
        <v>13</v>
      </c>
      <c r="L379" s="18">
        <f t="shared" si="130"/>
        <v>14</v>
      </c>
      <c r="M379" s="11">
        <f t="shared" si="131"/>
        <v>1.001155252</v>
      </c>
      <c r="N379" s="11">
        <f t="shared" ca="1" si="132"/>
        <v>1.0046115600000001</v>
      </c>
      <c r="O379" s="18">
        <f t="shared" si="133"/>
        <v>0</v>
      </c>
      <c r="P379" s="2">
        <f t="shared" ca="1" si="134"/>
        <v>3.0743719999999999</v>
      </c>
      <c r="Q379" s="2">
        <f t="shared" si="135"/>
        <v>0</v>
      </c>
      <c r="R379" s="4" t="str">
        <f t="shared" si="136"/>
        <v>A+J=</v>
      </c>
      <c r="S379" s="101">
        <f t="shared" si="137"/>
        <v>43668</v>
      </c>
      <c r="T379" s="9" t="str">
        <f t="shared" si="138"/>
        <v>-</v>
      </c>
      <c r="U379" s="29"/>
      <c r="V379" s="114">
        <v>46706</v>
      </c>
      <c r="W379" s="115" t="s">
        <v>93</v>
      </c>
      <c r="X379" s="29"/>
      <c r="Y379" s="31"/>
      <c r="Z379" s="29"/>
      <c r="AA379" s="29"/>
      <c r="AB379" s="29"/>
      <c r="AC379" s="29"/>
      <c r="AD379" s="29"/>
      <c r="AE379" s="33"/>
      <c r="AF379" s="29"/>
      <c r="AG379" s="29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  <c r="GO379" s="31"/>
      <c r="GP379" s="31"/>
      <c r="GQ379" s="31"/>
      <c r="GR379" s="31"/>
      <c r="GS379" s="31"/>
    </row>
    <row r="380" spans="1:201" x14ac:dyDescent="0.15">
      <c r="A380" s="99">
        <f t="shared" si="111"/>
        <v>43507</v>
      </c>
      <c r="B380" s="15">
        <f t="shared" ca="1" si="123"/>
        <v>669.74077199999999</v>
      </c>
      <c r="C380" s="2">
        <f t="shared" si="124"/>
        <v>666.66639999999995</v>
      </c>
      <c r="D380" s="12">
        <f ca="1">IF(A380&lt;$B$1,VLOOKUP(A380,[1]DI!$A$4:$B$15000,2),0)</f>
        <v>6.4000000000000001E-2</v>
      </c>
      <c r="E380" s="13">
        <f t="shared" ca="1" si="125"/>
        <v>1.0002462000000001</v>
      </c>
      <c r="F380" s="13">
        <f ca="1">(TRUNC(PRODUCT($E$12:$E379),16))</f>
        <v>1.0639516343370501</v>
      </c>
      <c r="G380" s="13">
        <f t="shared" ca="1" si="126"/>
        <v>1.0602911684990499</v>
      </c>
      <c r="H380" s="13">
        <f t="shared" ca="1" si="127"/>
        <v>1.0034523200000001</v>
      </c>
      <c r="I380" s="12">
        <f t="shared" si="113"/>
        <v>2.1000000000000001E-2</v>
      </c>
      <c r="J380" s="101">
        <f t="shared" si="128"/>
        <v>43487</v>
      </c>
      <c r="K380" s="3">
        <f t="shared" si="129"/>
        <v>14</v>
      </c>
      <c r="L380" s="18">
        <f t="shared" si="130"/>
        <v>14</v>
      </c>
      <c r="M380" s="11">
        <f t="shared" si="131"/>
        <v>1.001155252</v>
      </c>
      <c r="N380" s="11">
        <f t="shared" ca="1" si="132"/>
        <v>1.0046115600000001</v>
      </c>
      <c r="O380" s="18">
        <f t="shared" si="133"/>
        <v>0</v>
      </c>
      <c r="P380" s="2">
        <f t="shared" ca="1" si="134"/>
        <v>3.0743719999999999</v>
      </c>
      <c r="Q380" s="2">
        <f t="shared" si="135"/>
        <v>0</v>
      </c>
      <c r="R380" s="4" t="str">
        <f t="shared" si="136"/>
        <v>A+J=</v>
      </c>
      <c r="S380" s="101">
        <f t="shared" si="137"/>
        <v>43668</v>
      </c>
      <c r="T380" s="9" t="str">
        <f t="shared" si="138"/>
        <v>-</v>
      </c>
      <c r="U380" s="9"/>
      <c r="V380" s="114">
        <v>46811</v>
      </c>
      <c r="W380" s="115" t="s">
        <v>72</v>
      </c>
      <c r="X380" s="9"/>
      <c r="Y380" s="1"/>
      <c r="Z380" s="9"/>
      <c r="AA380" s="9"/>
      <c r="AB380" s="9"/>
      <c r="AC380" s="9"/>
      <c r="AD380" s="9"/>
      <c r="AE380" s="10"/>
      <c r="AF380" s="9"/>
      <c r="AG380" s="9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</row>
    <row r="381" spans="1:201" x14ac:dyDescent="0.15">
      <c r="A381" s="99">
        <f t="shared" si="111"/>
        <v>43508</v>
      </c>
      <c r="B381" s="15">
        <f t="shared" ca="1" si="123"/>
        <v>669.96091200000001</v>
      </c>
      <c r="C381" s="2">
        <f t="shared" si="124"/>
        <v>666.66639999999995</v>
      </c>
      <c r="D381" s="12">
        <f ca="1">IF(A381&lt;$B$1,VLOOKUP(A381,[1]DI!$A$4:$B$15000,2),0)</f>
        <v>6.4000000000000001E-2</v>
      </c>
      <c r="E381" s="13">
        <f t="shared" ca="1" si="125"/>
        <v>1.0002462000000001</v>
      </c>
      <c r="F381" s="13">
        <f ca="1">(TRUNC(PRODUCT($E$12:$E380),16))</f>
        <v>1.0642135792294301</v>
      </c>
      <c r="G381" s="13">
        <f t="shared" ca="1" si="126"/>
        <v>1.0602911684990499</v>
      </c>
      <c r="H381" s="13">
        <f t="shared" ca="1" si="127"/>
        <v>1.0036993700000001</v>
      </c>
      <c r="I381" s="12">
        <f t="shared" si="113"/>
        <v>2.1000000000000001E-2</v>
      </c>
      <c r="J381" s="101">
        <f t="shared" si="128"/>
        <v>43487</v>
      </c>
      <c r="K381" s="3">
        <f t="shared" si="129"/>
        <v>15</v>
      </c>
      <c r="L381" s="18">
        <f t="shared" si="130"/>
        <v>15</v>
      </c>
      <c r="M381" s="11">
        <f t="shared" si="131"/>
        <v>1.0012378209999999</v>
      </c>
      <c r="N381" s="11">
        <f t="shared" ca="1" si="132"/>
        <v>1.0049417700000001</v>
      </c>
      <c r="O381" s="18">
        <f t="shared" si="133"/>
        <v>0</v>
      </c>
      <c r="P381" s="2">
        <f t="shared" ca="1" si="134"/>
        <v>3.2945120000000001</v>
      </c>
      <c r="Q381" s="2">
        <f t="shared" si="135"/>
        <v>0</v>
      </c>
      <c r="R381" s="4" t="str">
        <f t="shared" si="136"/>
        <v>A+J=</v>
      </c>
      <c r="S381" s="101">
        <f t="shared" si="137"/>
        <v>43668</v>
      </c>
      <c r="T381" s="9" t="str">
        <f t="shared" si="138"/>
        <v>-</v>
      </c>
      <c r="U381" s="9"/>
      <c r="V381" s="114">
        <v>46812</v>
      </c>
      <c r="W381" s="115" t="s">
        <v>72</v>
      </c>
      <c r="X381" s="9"/>
      <c r="Y381" s="1"/>
      <c r="Z381" s="9"/>
      <c r="AA381" s="9"/>
      <c r="AB381" s="9"/>
      <c r="AC381" s="9"/>
      <c r="AD381" s="9"/>
      <c r="AE381" s="10"/>
      <c r="AF381" s="9"/>
      <c r="AG381" s="9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</row>
    <row r="382" spans="1:201" x14ac:dyDescent="0.15">
      <c r="A382" s="99">
        <f t="shared" si="111"/>
        <v>43509</v>
      </c>
      <c r="B382" s="15">
        <f t="shared" ca="1" si="123"/>
        <v>670.18112299999996</v>
      </c>
      <c r="C382" s="2">
        <f t="shared" si="124"/>
        <v>666.66639999999995</v>
      </c>
      <c r="D382" s="12">
        <f ca="1">IF(A382&lt;$B$1,VLOOKUP(A382,[1]DI!$A$4:$B$15000,2),0)</f>
        <v>6.4000000000000001E-2</v>
      </c>
      <c r="E382" s="13">
        <f t="shared" ca="1" si="125"/>
        <v>1.0002462000000001</v>
      </c>
      <c r="F382" s="13">
        <f ca="1">(TRUNC(PRODUCT($E$12:$E381),16))</f>
        <v>1.06447558861263</v>
      </c>
      <c r="G382" s="13">
        <f t="shared" ca="1" si="126"/>
        <v>1.0602911684990499</v>
      </c>
      <c r="H382" s="13">
        <f t="shared" ca="1" si="127"/>
        <v>1.00394648</v>
      </c>
      <c r="I382" s="12">
        <f t="shared" si="113"/>
        <v>2.1000000000000001E-2</v>
      </c>
      <c r="J382" s="101">
        <f t="shared" si="128"/>
        <v>43487</v>
      </c>
      <c r="K382" s="3">
        <f t="shared" si="129"/>
        <v>16</v>
      </c>
      <c r="L382" s="18">
        <f t="shared" si="130"/>
        <v>16</v>
      </c>
      <c r="M382" s="11">
        <f t="shared" si="131"/>
        <v>1.001320397</v>
      </c>
      <c r="N382" s="11">
        <f t="shared" ca="1" si="132"/>
        <v>1.0052720879999999</v>
      </c>
      <c r="O382" s="18">
        <f t="shared" si="133"/>
        <v>0</v>
      </c>
      <c r="P382" s="2">
        <f t="shared" ca="1" si="134"/>
        <v>3.514723</v>
      </c>
      <c r="Q382" s="2">
        <f t="shared" si="135"/>
        <v>0</v>
      </c>
      <c r="R382" s="4" t="str">
        <f t="shared" si="136"/>
        <v>A+J=</v>
      </c>
      <c r="S382" s="101">
        <f t="shared" si="137"/>
        <v>43668</v>
      </c>
      <c r="T382" s="9" t="str">
        <f t="shared" si="138"/>
        <v>-</v>
      </c>
      <c r="U382" s="9"/>
      <c r="V382" s="114">
        <v>46857</v>
      </c>
      <c r="W382" s="115" t="s">
        <v>89</v>
      </c>
      <c r="X382" s="9"/>
      <c r="Y382" s="1"/>
      <c r="Z382" s="9"/>
      <c r="AA382" s="9"/>
      <c r="AB382" s="9"/>
      <c r="AC382" s="9"/>
      <c r="AD382" s="9"/>
      <c r="AE382" s="10"/>
      <c r="AF382" s="9"/>
      <c r="AG382" s="9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</row>
    <row r="383" spans="1:201" x14ac:dyDescent="0.15">
      <c r="A383" s="99">
        <f t="shared" si="111"/>
        <v>43510</v>
      </c>
      <c r="B383" s="15">
        <f t="shared" ca="1" si="123"/>
        <v>670.40140699999995</v>
      </c>
      <c r="C383" s="2">
        <f t="shared" si="124"/>
        <v>666.66639999999995</v>
      </c>
      <c r="D383" s="12">
        <f ca="1">IF(A383&lt;$B$1,VLOOKUP(A383,[1]DI!$A$4:$B$15000,2),0)</f>
        <v>6.4000000000000001E-2</v>
      </c>
      <c r="E383" s="13">
        <f t="shared" ca="1" si="125"/>
        <v>1.0002462000000001</v>
      </c>
      <c r="F383" s="13">
        <f ca="1">(TRUNC(PRODUCT($E$12:$E382),16))</f>
        <v>1.06473766250255</v>
      </c>
      <c r="G383" s="13">
        <f t="shared" ca="1" si="126"/>
        <v>1.0602911684990499</v>
      </c>
      <c r="H383" s="13">
        <f t="shared" ca="1" si="127"/>
        <v>1.0041936499999999</v>
      </c>
      <c r="I383" s="12">
        <f t="shared" si="113"/>
        <v>2.1000000000000001E-2</v>
      </c>
      <c r="J383" s="101">
        <f t="shared" si="128"/>
        <v>43487</v>
      </c>
      <c r="K383" s="3">
        <f t="shared" si="129"/>
        <v>17</v>
      </c>
      <c r="L383" s="18">
        <f t="shared" si="130"/>
        <v>17</v>
      </c>
      <c r="M383" s="11">
        <f t="shared" si="131"/>
        <v>1.0014029799999999</v>
      </c>
      <c r="N383" s="11">
        <f t="shared" ca="1" si="132"/>
        <v>1.005602514</v>
      </c>
      <c r="O383" s="18">
        <f t="shared" si="133"/>
        <v>0</v>
      </c>
      <c r="P383" s="2">
        <f t="shared" ca="1" si="134"/>
        <v>3.735007</v>
      </c>
      <c r="Q383" s="2">
        <f t="shared" si="135"/>
        <v>0</v>
      </c>
      <c r="R383" s="4" t="str">
        <f t="shared" si="136"/>
        <v>A+J=</v>
      </c>
      <c r="S383" s="101">
        <f t="shared" si="137"/>
        <v>43668</v>
      </c>
      <c r="T383" s="9" t="str">
        <f t="shared" si="138"/>
        <v>-</v>
      </c>
      <c r="U383" s="9"/>
      <c r="V383" s="114">
        <v>46864</v>
      </c>
      <c r="W383" s="115" t="s">
        <v>74</v>
      </c>
      <c r="X383" s="9"/>
      <c r="Y383" s="1"/>
      <c r="Z383" s="9"/>
      <c r="AA383" s="9"/>
      <c r="AB383" s="9"/>
      <c r="AC383" s="9"/>
      <c r="AD383" s="9"/>
      <c r="AE383" s="10"/>
      <c r="AF383" s="9"/>
      <c r="AG383" s="9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</row>
    <row r="384" spans="1:201" x14ac:dyDescent="0.15">
      <c r="A384" s="99">
        <f t="shared" si="111"/>
        <v>43511</v>
      </c>
      <c r="B384" s="15">
        <f t="shared" ca="1" si="123"/>
        <v>670.62176899999997</v>
      </c>
      <c r="C384" s="2">
        <f t="shared" si="124"/>
        <v>666.66639999999995</v>
      </c>
      <c r="D384" s="12">
        <f ca="1">IF(A384&lt;$B$1,VLOOKUP(A384,[1]DI!$A$4:$B$15000,2),0)</f>
        <v>6.4000000000000001E-2</v>
      </c>
      <c r="E384" s="13">
        <f t="shared" ca="1" si="125"/>
        <v>1.0002462000000001</v>
      </c>
      <c r="F384" s="13">
        <f ca="1">(TRUNC(PRODUCT($E$12:$E383),16))</f>
        <v>1.0649998009150601</v>
      </c>
      <c r="G384" s="13">
        <f t="shared" ca="1" si="126"/>
        <v>1.0602911684990499</v>
      </c>
      <c r="H384" s="13">
        <f t="shared" ca="1" si="127"/>
        <v>1.0044408899999999</v>
      </c>
      <c r="I384" s="12">
        <f t="shared" si="113"/>
        <v>2.1000000000000001E-2</v>
      </c>
      <c r="J384" s="101">
        <f t="shared" si="128"/>
        <v>43487</v>
      </c>
      <c r="K384" s="3">
        <f t="shared" si="129"/>
        <v>18</v>
      </c>
      <c r="L384" s="18">
        <f t="shared" si="130"/>
        <v>18</v>
      </c>
      <c r="M384" s="11">
        <f t="shared" si="131"/>
        <v>1.001485569</v>
      </c>
      <c r="N384" s="11">
        <f t="shared" ca="1" si="132"/>
        <v>1.0059330559999999</v>
      </c>
      <c r="O384" s="18">
        <f t="shared" si="133"/>
        <v>0</v>
      </c>
      <c r="P384" s="2">
        <f t="shared" ca="1" si="134"/>
        <v>3.9553690000000001</v>
      </c>
      <c r="Q384" s="2">
        <f t="shared" si="135"/>
        <v>0</v>
      </c>
      <c r="R384" s="4" t="str">
        <f t="shared" si="136"/>
        <v>A+J=</v>
      </c>
      <c r="S384" s="101">
        <f t="shared" si="137"/>
        <v>43668</v>
      </c>
      <c r="T384" s="9" t="str">
        <f t="shared" si="138"/>
        <v>-</v>
      </c>
      <c r="U384" s="9"/>
      <c r="V384" s="114">
        <v>46874</v>
      </c>
      <c r="W384" s="115" t="s">
        <v>91</v>
      </c>
      <c r="X384" s="9"/>
      <c r="Y384" s="1"/>
      <c r="Z384" s="9"/>
      <c r="AA384" s="9"/>
      <c r="AB384" s="9"/>
      <c r="AC384" s="9"/>
      <c r="AD384" s="9"/>
      <c r="AE384" s="10"/>
      <c r="AF384" s="9"/>
      <c r="AG384" s="9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</row>
    <row r="385" spans="1:198" x14ac:dyDescent="0.15">
      <c r="A385" s="99">
        <f t="shared" si="111"/>
        <v>43512</v>
      </c>
      <c r="B385" s="15">
        <f t="shared" ca="1" si="123"/>
        <v>670.84219599999994</v>
      </c>
      <c r="C385" s="2">
        <f t="shared" si="124"/>
        <v>666.66639999999995</v>
      </c>
      <c r="D385" s="12">
        <f ca="1">IF(A385&lt;$B$1,VLOOKUP(A385,[1]DI!$A$4:$B$15000,2),0)</f>
        <v>0</v>
      </c>
      <c r="E385" s="13">
        <f t="shared" ca="1" si="125"/>
        <v>1</v>
      </c>
      <c r="F385" s="13">
        <f ca="1">(TRUNC(PRODUCT($E$12:$E384),16))</f>
        <v>1.0652620038660401</v>
      </c>
      <c r="G385" s="13">
        <f t="shared" ca="1" si="126"/>
        <v>1.0602911684990499</v>
      </c>
      <c r="H385" s="13">
        <f t="shared" ca="1" si="127"/>
        <v>1.00468818</v>
      </c>
      <c r="I385" s="12">
        <f t="shared" si="113"/>
        <v>2.1000000000000001E-2</v>
      </c>
      <c r="J385" s="101">
        <f t="shared" si="128"/>
        <v>43487</v>
      </c>
      <c r="K385" s="3">
        <f t="shared" si="129"/>
        <v>18</v>
      </c>
      <c r="L385" s="18">
        <f t="shared" si="130"/>
        <v>19</v>
      </c>
      <c r="M385" s="11">
        <f t="shared" si="131"/>
        <v>1.001568166</v>
      </c>
      <c r="N385" s="11">
        <f t="shared" ca="1" si="132"/>
        <v>1.0062636979999999</v>
      </c>
      <c r="O385" s="18">
        <f t="shared" si="133"/>
        <v>0</v>
      </c>
      <c r="P385" s="2">
        <f t="shared" ca="1" si="134"/>
        <v>4.1757960000000001</v>
      </c>
      <c r="Q385" s="2">
        <f t="shared" si="135"/>
        <v>0</v>
      </c>
      <c r="R385" s="4" t="str">
        <f t="shared" si="136"/>
        <v>A+J=</v>
      </c>
      <c r="S385" s="101">
        <f t="shared" si="137"/>
        <v>43668</v>
      </c>
      <c r="T385" s="9" t="str">
        <f t="shared" si="138"/>
        <v>-</v>
      </c>
      <c r="U385" s="9"/>
      <c r="V385" s="114">
        <v>46919</v>
      </c>
      <c r="W385" s="115" t="s">
        <v>90</v>
      </c>
      <c r="X385" s="9"/>
      <c r="Y385" s="1"/>
      <c r="Z385" s="9"/>
      <c r="AA385" s="9"/>
      <c r="AB385" s="9"/>
      <c r="AC385" s="9"/>
      <c r="AD385" s="9"/>
      <c r="AE385" s="10"/>
      <c r="AF385" s="9"/>
      <c r="AG385" s="9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</row>
    <row r="386" spans="1:198" x14ac:dyDescent="0.15">
      <c r="A386" s="99">
        <f t="shared" si="111"/>
        <v>43513</v>
      </c>
      <c r="B386" s="15">
        <f t="shared" ca="1" si="123"/>
        <v>670.84219599999994</v>
      </c>
      <c r="C386" s="2">
        <f t="shared" si="124"/>
        <v>666.66639999999995</v>
      </c>
      <c r="D386" s="12">
        <f ca="1">IF(A386&lt;$B$1,VLOOKUP(A386,[1]DI!$A$4:$B$15000,2),0)</f>
        <v>0</v>
      </c>
      <c r="E386" s="13">
        <f t="shared" ca="1" si="125"/>
        <v>1</v>
      </c>
      <c r="F386" s="13">
        <f ca="1">(TRUNC(PRODUCT($E$12:$E385),16))</f>
        <v>1.0652620038660401</v>
      </c>
      <c r="G386" s="13">
        <f t="shared" ca="1" si="126"/>
        <v>1.0602911684990499</v>
      </c>
      <c r="H386" s="13">
        <f t="shared" ca="1" si="127"/>
        <v>1.00468818</v>
      </c>
      <c r="I386" s="12">
        <f t="shared" si="113"/>
        <v>2.1000000000000001E-2</v>
      </c>
      <c r="J386" s="101">
        <f t="shared" si="128"/>
        <v>43487</v>
      </c>
      <c r="K386" s="3">
        <f t="shared" si="129"/>
        <v>18</v>
      </c>
      <c r="L386" s="18">
        <f t="shared" si="130"/>
        <v>19</v>
      </c>
      <c r="M386" s="11">
        <f t="shared" si="131"/>
        <v>1.001568166</v>
      </c>
      <c r="N386" s="11">
        <f t="shared" ca="1" si="132"/>
        <v>1.0062636979999999</v>
      </c>
      <c r="O386" s="18">
        <f t="shared" si="133"/>
        <v>0</v>
      </c>
      <c r="P386" s="2">
        <f t="shared" ca="1" si="134"/>
        <v>4.1757960000000001</v>
      </c>
      <c r="Q386" s="2">
        <f t="shared" si="135"/>
        <v>0</v>
      </c>
      <c r="R386" s="4" t="str">
        <f t="shared" si="136"/>
        <v>A+J=</v>
      </c>
      <c r="S386" s="101">
        <f t="shared" si="137"/>
        <v>43668</v>
      </c>
      <c r="T386" s="9" t="str">
        <f t="shared" si="138"/>
        <v>-</v>
      </c>
      <c r="U386" s="9"/>
      <c r="V386" s="114">
        <v>47003</v>
      </c>
      <c r="W386" s="115" t="s">
        <v>92</v>
      </c>
      <c r="X386" s="9"/>
      <c r="Y386" s="1"/>
      <c r="Z386" s="9"/>
      <c r="AA386" s="9"/>
      <c r="AB386" s="9"/>
      <c r="AC386" s="9"/>
      <c r="AD386" s="9"/>
      <c r="AE386" s="10"/>
      <c r="AF386" s="9"/>
      <c r="AG386" s="9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</row>
    <row r="387" spans="1:198" x14ac:dyDescent="0.15">
      <c r="A387" s="99">
        <f t="shared" si="111"/>
        <v>43514</v>
      </c>
      <c r="B387" s="15">
        <f t="shared" ca="1" si="123"/>
        <v>670.84219599999994</v>
      </c>
      <c r="C387" s="2">
        <f t="shared" si="124"/>
        <v>666.66639999999995</v>
      </c>
      <c r="D387" s="12">
        <f ca="1">IF(A387&lt;$B$1,VLOOKUP(A387,[1]DI!$A$4:$B$15000,2),0)</f>
        <v>6.4000000000000001E-2</v>
      </c>
      <c r="E387" s="13">
        <f t="shared" ca="1" si="125"/>
        <v>1.0002462000000001</v>
      </c>
      <c r="F387" s="13">
        <f ca="1">(TRUNC(PRODUCT($E$12:$E386),16))</f>
        <v>1.0652620038660401</v>
      </c>
      <c r="G387" s="13">
        <f t="shared" ca="1" si="126"/>
        <v>1.0602911684990499</v>
      </c>
      <c r="H387" s="13">
        <f t="shared" ca="1" si="127"/>
        <v>1.00468818</v>
      </c>
      <c r="I387" s="12">
        <f t="shared" si="113"/>
        <v>2.1000000000000001E-2</v>
      </c>
      <c r="J387" s="101">
        <f t="shared" si="128"/>
        <v>43487</v>
      </c>
      <c r="K387" s="3">
        <f t="shared" si="129"/>
        <v>19</v>
      </c>
      <c r="L387" s="18">
        <f t="shared" si="130"/>
        <v>19</v>
      </c>
      <c r="M387" s="11">
        <f t="shared" si="131"/>
        <v>1.001568166</v>
      </c>
      <c r="N387" s="11">
        <f t="shared" ca="1" si="132"/>
        <v>1.0062636979999999</v>
      </c>
      <c r="O387" s="18">
        <f t="shared" si="133"/>
        <v>0</v>
      </c>
      <c r="P387" s="2">
        <f t="shared" ca="1" si="134"/>
        <v>4.1757960000000001</v>
      </c>
      <c r="Q387" s="2">
        <f t="shared" si="135"/>
        <v>0</v>
      </c>
      <c r="R387" s="4" t="str">
        <f t="shared" si="136"/>
        <v>A+J=</v>
      </c>
      <c r="S387" s="101">
        <f t="shared" si="137"/>
        <v>43668</v>
      </c>
      <c r="T387" s="9" t="str">
        <f t="shared" si="138"/>
        <v>-</v>
      </c>
      <c r="U387" s="9"/>
      <c r="V387" s="114">
        <v>47038</v>
      </c>
      <c r="W387" s="113" t="s">
        <v>78</v>
      </c>
      <c r="X387" s="9"/>
      <c r="Y387" s="1"/>
      <c r="Z387" s="9"/>
      <c r="AA387" s="9"/>
      <c r="AB387" s="9"/>
      <c r="AC387" s="9"/>
      <c r="AD387" s="9"/>
      <c r="AE387" s="10"/>
      <c r="AF387" s="9"/>
      <c r="AG387" s="9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</row>
    <row r="388" spans="1:198" x14ac:dyDescent="0.15">
      <c r="A388" s="99">
        <f t="shared" si="111"/>
        <v>43515</v>
      </c>
      <c r="B388" s="15">
        <f t="shared" ca="1" si="123"/>
        <v>671.06269499999996</v>
      </c>
      <c r="C388" s="2">
        <f t="shared" si="124"/>
        <v>666.66639999999995</v>
      </c>
      <c r="D388" s="12">
        <f ca="1">IF(A388&lt;$B$1,VLOOKUP(A388,[1]DI!$A$4:$B$15000,2),0)</f>
        <v>6.4000000000000001E-2</v>
      </c>
      <c r="E388" s="13">
        <f t="shared" ca="1" si="125"/>
        <v>1.0002462000000001</v>
      </c>
      <c r="F388" s="13">
        <f ca="1">(TRUNC(PRODUCT($E$12:$E387),16))</f>
        <v>1.0655242713713899</v>
      </c>
      <c r="G388" s="13">
        <f t="shared" ca="1" si="126"/>
        <v>1.0602911684990499</v>
      </c>
      <c r="H388" s="13">
        <f t="shared" ca="1" si="127"/>
        <v>1.00493553</v>
      </c>
      <c r="I388" s="12">
        <f t="shared" si="113"/>
        <v>2.1000000000000001E-2</v>
      </c>
      <c r="J388" s="101">
        <f t="shared" si="128"/>
        <v>43487</v>
      </c>
      <c r="K388" s="3">
        <f t="shared" si="129"/>
        <v>20</v>
      </c>
      <c r="L388" s="18">
        <f t="shared" si="130"/>
        <v>20</v>
      </c>
      <c r="M388" s="11">
        <f t="shared" si="131"/>
        <v>1.0016507690000001</v>
      </c>
      <c r="N388" s="11">
        <f t="shared" ca="1" si="132"/>
        <v>1.006594446</v>
      </c>
      <c r="O388" s="18">
        <f t="shared" si="133"/>
        <v>0</v>
      </c>
      <c r="P388" s="2">
        <f t="shared" ca="1" si="134"/>
        <v>4.3962950000000003</v>
      </c>
      <c r="Q388" s="2">
        <f t="shared" si="135"/>
        <v>0</v>
      </c>
      <c r="R388" s="4" t="str">
        <f t="shared" si="136"/>
        <v>A+J=</v>
      </c>
      <c r="S388" s="101">
        <f t="shared" si="137"/>
        <v>43668</v>
      </c>
      <c r="T388" s="9" t="str">
        <f t="shared" si="138"/>
        <v>-</v>
      </c>
      <c r="U388" s="9"/>
      <c r="V388" s="114">
        <v>47059</v>
      </c>
      <c r="W388" s="115" t="s">
        <v>84</v>
      </c>
      <c r="X388" s="9"/>
      <c r="Y388" s="1"/>
      <c r="Z388" s="9"/>
      <c r="AA388" s="9"/>
      <c r="AB388" s="9"/>
      <c r="AC388" s="9"/>
      <c r="AD388" s="9"/>
      <c r="AE388" s="10"/>
      <c r="AF388" s="9"/>
      <c r="AG388" s="9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</row>
    <row r="389" spans="1:198" x14ac:dyDescent="0.15">
      <c r="A389" s="99">
        <f t="shared" si="111"/>
        <v>43516</v>
      </c>
      <c r="B389" s="15">
        <f t="shared" ca="1" si="123"/>
        <v>671.28327300000001</v>
      </c>
      <c r="C389" s="2">
        <f t="shared" si="124"/>
        <v>666.66639999999995</v>
      </c>
      <c r="D389" s="12">
        <f ca="1">IF(A389&lt;$B$1,VLOOKUP(A389,[1]DI!$A$4:$B$15000,2),0)</f>
        <v>6.4000000000000001E-2</v>
      </c>
      <c r="E389" s="13">
        <f t="shared" ca="1" si="125"/>
        <v>1.0002462000000001</v>
      </c>
      <c r="F389" s="13">
        <f ca="1">(TRUNC(PRODUCT($E$12:$E388),16))</f>
        <v>1.06578660344701</v>
      </c>
      <c r="G389" s="13">
        <f t="shared" ca="1" si="126"/>
        <v>1.0602911684990499</v>
      </c>
      <c r="H389" s="13">
        <f t="shared" ca="1" si="127"/>
        <v>1.00518295</v>
      </c>
      <c r="I389" s="12">
        <f t="shared" si="113"/>
        <v>2.1000000000000001E-2</v>
      </c>
      <c r="J389" s="101">
        <f t="shared" si="128"/>
        <v>43487</v>
      </c>
      <c r="K389" s="3">
        <f t="shared" si="129"/>
        <v>21</v>
      </c>
      <c r="L389" s="18">
        <f t="shared" si="130"/>
        <v>21</v>
      </c>
      <c r="M389" s="11">
        <f t="shared" si="131"/>
        <v>1.001733379</v>
      </c>
      <c r="N389" s="11">
        <f t="shared" ca="1" si="132"/>
        <v>1.006925313</v>
      </c>
      <c r="O389" s="18">
        <f t="shared" si="133"/>
        <v>0</v>
      </c>
      <c r="P389" s="2">
        <f t="shared" ca="1" si="134"/>
        <v>4.616873</v>
      </c>
      <c r="Q389" s="2">
        <f t="shared" si="135"/>
        <v>0</v>
      </c>
      <c r="R389" s="4" t="str">
        <f t="shared" si="136"/>
        <v>A+J=</v>
      </c>
      <c r="S389" s="101">
        <f t="shared" si="137"/>
        <v>43668</v>
      </c>
      <c r="T389" s="9" t="str">
        <f t="shared" si="138"/>
        <v>-</v>
      </c>
      <c r="U389" s="9"/>
      <c r="V389" s="114">
        <v>47072</v>
      </c>
      <c r="W389" s="115" t="s">
        <v>93</v>
      </c>
      <c r="X389" s="9"/>
      <c r="Y389" s="1"/>
      <c r="Z389" s="9"/>
      <c r="AA389" s="9"/>
      <c r="AB389" s="9"/>
      <c r="AC389" s="9"/>
      <c r="AD389" s="9"/>
      <c r="AE389" s="10"/>
      <c r="AF389" s="9"/>
      <c r="AG389" s="9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</row>
    <row r="390" spans="1:198" x14ac:dyDescent="0.15">
      <c r="A390" s="99">
        <f t="shared" si="111"/>
        <v>43517</v>
      </c>
      <c r="B390" s="15">
        <f t="shared" ca="1" si="123"/>
        <v>671.503916</v>
      </c>
      <c r="C390" s="2">
        <f t="shared" si="124"/>
        <v>666.66639999999995</v>
      </c>
      <c r="D390" s="12">
        <f ca="1">IF(A390&lt;$B$1,VLOOKUP(A390,[1]DI!$A$4:$B$15000,2),0)</f>
        <v>6.4000000000000001E-2</v>
      </c>
      <c r="E390" s="13">
        <f t="shared" ca="1" si="125"/>
        <v>1.0002462000000001</v>
      </c>
      <c r="F390" s="13">
        <f ca="1">(TRUNC(PRODUCT($E$12:$E389),16))</f>
        <v>1.0660490001087799</v>
      </c>
      <c r="G390" s="13">
        <f t="shared" ca="1" si="126"/>
        <v>1.0602911684990499</v>
      </c>
      <c r="H390" s="13">
        <f t="shared" ca="1" si="127"/>
        <v>1.0054304199999999</v>
      </c>
      <c r="I390" s="12">
        <f t="shared" si="113"/>
        <v>2.1000000000000001E-2</v>
      </c>
      <c r="J390" s="101">
        <f t="shared" si="128"/>
        <v>43487</v>
      </c>
      <c r="K390" s="3">
        <f t="shared" si="129"/>
        <v>22</v>
      </c>
      <c r="L390" s="18">
        <f t="shared" si="130"/>
        <v>22</v>
      </c>
      <c r="M390" s="11">
        <f t="shared" si="131"/>
        <v>1.0018159959999999</v>
      </c>
      <c r="N390" s="11">
        <f t="shared" ca="1" si="132"/>
        <v>1.0072562780000001</v>
      </c>
      <c r="O390" s="18">
        <f t="shared" si="133"/>
        <v>0</v>
      </c>
      <c r="P390" s="2">
        <f t="shared" ca="1" si="134"/>
        <v>4.8375159999999999</v>
      </c>
      <c r="Q390" s="2">
        <f t="shared" si="135"/>
        <v>0</v>
      </c>
      <c r="R390" s="4" t="str">
        <f t="shared" si="136"/>
        <v>A+J=</v>
      </c>
      <c r="S390" s="101">
        <f t="shared" si="137"/>
        <v>43668</v>
      </c>
      <c r="T390" s="9" t="str">
        <f t="shared" si="138"/>
        <v>-</v>
      </c>
      <c r="U390" s="9"/>
      <c r="V390" s="114">
        <v>47112</v>
      </c>
      <c r="W390" s="115" t="s">
        <v>86</v>
      </c>
      <c r="X390" s="9"/>
      <c r="Y390" s="1"/>
      <c r="Z390" s="9"/>
      <c r="AA390" s="9"/>
      <c r="AB390" s="9"/>
      <c r="AC390" s="9"/>
      <c r="AD390" s="9"/>
      <c r="AE390" s="10"/>
      <c r="AF390" s="9"/>
      <c r="AG390" s="9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</row>
    <row r="391" spans="1:198" x14ac:dyDescent="0.15">
      <c r="A391" s="99">
        <f t="shared" si="111"/>
        <v>43518</v>
      </c>
      <c r="B391" s="15">
        <f t="shared" ca="1" si="123"/>
        <v>671.72463699999992</v>
      </c>
      <c r="C391" s="2">
        <f t="shared" si="124"/>
        <v>666.66639999999995</v>
      </c>
      <c r="D391" s="12">
        <f ca="1">IF(A391&lt;$B$1,VLOOKUP(A391,[1]DI!$A$4:$B$15000,2),0)</f>
        <v>6.4000000000000001E-2</v>
      </c>
      <c r="E391" s="13">
        <f t="shared" ca="1" si="125"/>
        <v>1.0002462000000001</v>
      </c>
      <c r="F391" s="13">
        <f ca="1">(TRUNC(PRODUCT($E$12:$E390),16))</f>
        <v>1.0663114613725999</v>
      </c>
      <c r="G391" s="13">
        <f t="shared" ca="1" si="126"/>
        <v>1.0602911684990499</v>
      </c>
      <c r="H391" s="13">
        <f t="shared" ca="1" si="127"/>
        <v>1.0056779600000001</v>
      </c>
      <c r="I391" s="12">
        <f t="shared" si="113"/>
        <v>2.1000000000000001E-2</v>
      </c>
      <c r="J391" s="101">
        <f t="shared" si="128"/>
        <v>43487</v>
      </c>
      <c r="K391" s="3">
        <f t="shared" si="129"/>
        <v>23</v>
      </c>
      <c r="L391" s="18">
        <f t="shared" si="130"/>
        <v>23</v>
      </c>
      <c r="M391" s="11">
        <f t="shared" si="131"/>
        <v>1.0018986190000001</v>
      </c>
      <c r="N391" s="11">
        <f t="shared" ca="1" si="132"/>
        <v>1.007587359</v>
      </c>
      <c r="O391" s="18">
        <f t="shared" si="133"/>
        <v>0</v>
      </c>
      <c r="P391" s="2">
        <f t="shared" ca="1" si="134"/>
        <v>5.0582370000000001</v>
      </c>
      <c r="Q391" s="2">
        <f t="shared" si="135"/>
        <v>0</v>
      </c>
      <c r="R391" s="4" t="str">
        <f t="shared" si="136"/>
        <v>A+J=</v>
      </c>
      <c r="S391" s="101">
        <f t="shared" si="137"/>
        <v>43668</v>
      </c>
      <c r="T391" s="9" t="str">
        <f t="shared" si="138"/>
        <v>-</v>
      </c>
      <c r="U391" s="9"/>
      <c r="V391" s="114">
        <v>47119</v>
      </c>
      <c r="W391" s="115" t="s">
        <v>88</v>
      </c>
      <c r="X391" s="9"/>
      <c r="Y391" s="1"/>
      <c r="Z391" s="9"/>
      <c r="AA391" s="9"/>
      <c r="AB391" s="9"/>
      <c r="AC391" s="9"/>
      <c r="AD391" s="9"/>
      <c r="AE391" s="10"/>
      <c r="AF391" s="9"/>
      <c r="AG391" s="9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</row>
    <row r="392" spans="1:198" x14ac:dyDescent="0.15">
      <c r="A392" s="99">
        <f t="shared" si="111"/>
        <v>43519</v>
      </c>
      <c r="B392" s="15">
        <f t="shared" ca="1" si="123"/>
        <v>671.94543099999999</v>
      </c>
      <c r="C392" s="2">
        <f t="shared" si="124"/>
        <v>666.66639999999995</v>
      </c>
      <c r="D392" s="12">
        <f ca="1">IF(A392&lt;$B$1,VLOOKUP(A392,[1]DI!$A$4:$B$15000,2),0)</f>
        <v>0</v>
      </c>
      <c r="E392" s="13">
        <f t="shared" ca="1" si="125"/>
        <v>1</v>
      </c>
      <c r="F392" s="13">
        <f ca="1">(TRUNC(PRODUCT($E$12:$E391),16))</f>
        <v>1.06657398725439</v>
      </c>
      <c r="G392" s="13">
        <f t="shared" ca="1" si="126"/>
        <v>1.0602911684990499</v>
      </c>
      <c r="H392" s="13">
        <f t="shared" ca="1" si="127"/>
        <v>1.0059255600000001</v>
      </c>
      <c r="I392" s="12">
        <f t="shared" si="113"/>
        <v>2.1000000000000001E-2</v>
      </c>
      <c r="J392" s="101">
        <f t="shared" si="128"/>
        <v>43487</v>
      </c>
      <c r="K392" s="3">
        <f t="shared" si="129"/>
        <v>23</v>
      </c>
      <c r="L392" s="18">
        <f t="shared" si="130"/>
        <v>24</v>
      </c>
      <c r="M392" s="11">
        <f t="shared" si="131"/>
        <v>1.00198125</v>
      </c>
      <c r="N392" s="11">
        <f t="shared" ca="1" si="132"/>
        <v>1.0079185500000001</v>
      </c>
      <c r="O392" s="18">
        <f t="shared" si="133"/>
        <v>0</v>
      </c>
      <c r="P392" s="2">
        <f t="shared" ca="1" si="134"/>
        <v>5.2790309999999998</v>
      </c>
      <c r="Q392" s="2">
        <f t="shared" si="135"/>
        <v>0</v>
      </c>
      <c r="R392" s="4" t="str">
        <f t="shared" si="136"/>
        <v>A+J=</v>
      </c>
      <c r="S392" s="101">
        <f t="shared" si="137"/>
        <v>43668</v>
      </c>
      <c r="T392" s="9" t="str">
        <f t="shared" si="138"/>
        <v>-</v>
      </c>
      <c r="U392" s="9"/>
      <c r="V392" s="114">
        <v>47161</v>
      </c>
      <c r="W392" s="115" t="s">
        <v>72</v>
      </c>
      <c r="X392" s="9"/>
      <c r="Y392" s="1"/>
      <c r="Z392" s="9"/>
      <c r="AA392" s="9"/>
      <c r="AB392" s="9"/>
      <c r="AC392" s="9"/>
      <c r="AD392" s="9"/>
      <c r="AE392" s="10"/>
      <c r="AF392" s="9"/>
      <c r="AG392" s="9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</row>
    <row r="393" spans="1:198" x14ac:dyDescent="0.15">
      <c r="A393" s="99">
        <f t="shared" si="111"/>
        <v>43520</v>
      </c>
      <c r="B393" s="15">
        <f t="shared" ca="1" si="123"/>
        <v>671.94543099999999</v>
      </c>
      <c r="C393" s="2">
        <f t="shared" si="124"/>
        <v>666.66639999999995</v>
      </c>
      <c r="D393" s="12">
        <f ca="1">IF(A393&lt;$B$1,VLOOKUP(A393,[1]DI!$A$4:$B$15000,2),0)</f>
        <v>0</v>
      </c>
      <c r="E393" s="13">
        <f t="shared" ca="1" si="125"/>
        <v>1</v>
      </c>
      <c r="F393" s="13">
        <f ca="1">(TRUNC(PRODUCT($E$12:$E392),16))</f>
        <v>1.06657398725439</v>
      </c>
      <c r="G393" s="13">
        <f t="shared" ca="1" si="126"/>
        <v>1.0602911684990499</v>
      </c>
      <c r="H393" s="13">
        <f t="shared" ca="1" si="127"/>
        <v>1.0059255600000001</v>
      </c>
      <c r="I393" s="12">
        <f t="shared" si="113"/>
        <v>2.1000000000000001E-2</v>
      </c>
      <c r="J393" s="101">
        <f t="shared" si="128"/>
        <v>43487</v>
      </c>
      <c r="K393" s="3">
        <f t="shared" si="129"/>
        <v>23</v>
      </c>
      <c r="L393" s="18">
        <f t="shared" si="130"/>
        <v>24</v>
      </c>
      <c r="M393" s="11">
        <f t="shared" si="131"/>
        <v>1.00198125</v>
      </c>
      <c r="N393" s="11">
        <f t="shared" ca="1" si="132"/>
        <v>1.0079185500000001</v>
      </c>
      <c r="O393" s="18">
        <f t="shared" si="133"/>
        <v>0</v>
      </c>
      <c r="P393" s="2">
        <f t="shared" ca="1" si="134"/>
        <v>5.2790309999999998</v>
      </c>
      <c r="Q393" s="2">
        <f t="shared" si="135"/>
        <v>0</v>
      </c>
      <c r="R393" s="4" t="str">
        <f t="shared" si="136"/>
        <v>A+J=</v>
      </c>
      <c r="S393" s="101">
        <f t="shared" si="137"/>
        <v>43668</v>
      </c>
      <c r="T393" s="9" t="str">
        <f t="shared" si="138"/>
        <v>-</v>
      </c>
      <c r="U393" s="9"/>
      <c r="V393" s="114">
        <v>47162</v>
      </c>
      <c r="W393" s="115" t="s">
        <v>72</v>
      </c>
      <c r="X393" s="9"/>
      <c r="Y393" s="1"/>
      <c r="Z393" s="9"/>
      <c r="AA393" s="9"/>
      <c r="AB393" s="9"/>
      <c r="AC393" s="9"/>
      <c r="AD393" s="9"/>
      <c r="AE393" s="10"/>
      <c r="AF393" s="9"/>
      <c r="AG393" s="9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</row>
    <row r="394" spans="1:198" x14ac:dyDescent="0.15">
      <c r="A394" s="99">
        <f t="shared" si="111"/>
        <v>43521</v>
      </c>
      <c r="B394" s="15">
        <f t="shared" ca="1" si="123"/>
        <v>671.94543099999999</v>
      </c>
      <c r="C394" s="2">
        <f t="shared" si="124"/>
        <v>666.66639999999995</v>
      </c>
      <c r="D394" s="12">
        <f ca="1">IF(A394&lt;$B$1,VLOOKUP(A394,[1]DI!$A$4:$B$15000,2),0)</f>
        <v>6.4000000000000001E-2</v>
      </c>
      <c r="E394" s="13">
        <f t="shared" ca="1" si="125"/>
        <v>1.0002462000000001</v>
      </c>
      <c r="F394" s="13">
        <f ca="1">(TRUNC(PRODUCT($E$12:$E393),16))</f>
        <v>1.06657398725439</v>
      </c>
      <c r="G394" s="13">
        <f t="shared" ca="1" si="126"/>
        <v>1.0602911684990499</v>
      </c>
      <c r="H394" s="13">
        <f t="shared" ca="1" si="127"/>
        <v>1.0059255600000001</v>
      </c>
      <c r="I394" s="12">
        <f t="shared" si="113"/>
        <v>2.1000000000000001E-2</v>
      </c>
      <c r="J394" s="101">
        <f t="shared" si="128"/>
        <v>43487</v>
      </c>
      <c r="K394" s="3">
        <f t="shared" si="129"/>
        <v>24</v>
      </c>
      <c r="L394" s="18">
        <f t="shared" si="130"/>
        <v>24</v>
      </c>
      <c r="M394" s="11">
        <f t="shared" si="131"/>
        <v>1.00198125</v>
      </c>
      <c r="N394" s="11">
        <f t="shared" ca="1" si="132"/>
        <v>1.0079185500000001</v>
      </c>
      <c r="O394" s="18">
        <f t="shared" si="133"/>
        <v>0</v>
      </c>
      <c r="P394" s="2">
        <f t="shared" ca="1" si="134"/>
        <v>5.2790309999999998</v>
      </c>
      <c r="Q394" s="2">
        <f t="shared" si="135"/>
        <v>0</v>
      </c>
      <c r="R394" s="4" t="str">
        <f t="shared" si="136"/>
        <v>A+J=</v>
      </c>
      <c r="S394" s="101">
        <f t="shared" si="137"/>
        <v>43668</v>
      </c>
      <c r="T394" s="9" t="str">
        <f t="shared" si="138"/>
        <v>-</v>
      </c>
      <c r="U394" s="9"/>
      <c r="V394" s="114">
        <v>47207</v>
      </c>
      <c r="W394" s="115" t="s">
        <v>89</v>
      </c>
      <c r="X394" s="9"/>
      <c r="Y394" s="1"/>
      <c r="Z394" s="9"/>
      <c r="AA394" s="9"/>
      <c r="AB394" s="9"/>
      <c r="AC394" s="9"/>
      <c r="AD394" s="9"/>
      <c r="AE394" s="10"/>
      <c r="AF394" s="9"/>
      <c r="AG394" s="9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</row>
    <row r="395" spans="1:198" x14ac:dyDescent="0.15">
      <c r="A395" s="99">
        <f t="shared" si="111"/>
        <v>43522</v>
      </c>
      <c r="B395" s="15">
        <f t="shared" ca="1" si="123"/>
        <v>672.16629599999999</v>
      </c>
      <c r="C395" s="2">
        <f t="shared" si="124"/>
        <v>666.66639999999995</v>
      </c>
      <c r="D395" s="12">
        <f ca="1">IF(A395&lt;$B$1,VLOOKUP(A395,[1]DI!$A$4:$B$15000,2),0)</f>
        <v>6.4000000000000001E-2</v>
      </c>
      <c r="E395" s="13">
        <f t="shared" ca="1" si="125"/>
        <v>1.0002462000000001</v>
      </c>
      <c r="F395" s="13">
        <f ca="1">(TRUNC(PRODUCT($E$12:$E394),16))</f>
        <v>1.0668365777700499</v>
      </c>
      <c r="G395" s="13">
        <f t="shared" ca="1" si="126"/>
        <v>1.0602911684990499</v>
      </c>
      <c r="H395" s="13">
        <f t="shared" ca="1" si="127"/>
        <v>1.00617322</v>
      </c>
      <c r="I395" s="12">
        <f t="shared" si="113"/>
        <v>2.1000000000000001E-2</v>
      </c>
      <c r="J395" s="101">
        <f t="shared" si="128"/>
        <v>43487</v>
      </c>
      <c r="K395" s="3">
        <f t="shared" si="129"/>
        <v>25</v>
      </c>
      <c r="L395" s="18">
        <f t="shared" si="130"/>
        <v>25</v>
      </c>
      <c r="M395" s="11">
        <f t="shared" si="131"/>
        <v>1.002063887</v>
      </c>
      <c r="N395" s="11">
        <f t="shared" ca="1" si="132"/>
        <v>1.0082498479999999</v>
      </c>
      <c r="O395" s="18">
        <f t="shared" si="133"/>
        <v>0</v>
      </c>
      <c r="P395" s="2">
        <f t="shared" ca="1" si="134"/>
        <v>5.4998959999999997</v>
      </c>
      <c r="Q395" s="2">
        <f t="shared" si="135"/>
        <v>0</v>
      </c>
      <c r="R395" s="4" t="str">
        <f t="shared" si="136"/>
        <v>A+J=</v>
      </c>
      <c r="S395" s="101">
        <f t="shared" si="137"/>
        <v>43668</v>
      </c>
      <c r="T395" s="9" t="str">
        <f t="shared" si="138"/>
        <v>-</v>
      </c>
      <c r="U395" s="9"/>
      <c r="V395" s="114">
        <v>47239</v>
      </c>
      <c r="W395" s="115" t="s">
        <v>91</v>
      </c>
      <c r="X395" s="9"/>
      <c r="Y395" s="1"/>
      <c r="Z395" s="9"/>
      <c r="AA395" s="9"/>
      <c r="AB395" s="9"/>
      <c r="AC395" s="9"/>
      <c r="AD395" s="9"/>
      <c r="AE395" s="10"/>
      <c r="AF395" s="9"/>
      <c r="AG395" s="9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</row>
    <row r="396" spans="1:198" x14ac:dyDescent="0.15">
      <c r="A396" s="99">
        <f t="shared" si="111"/>
        <v>43523</v>
      </c>
      <c r="B396" s="15">
        <f t="shared" ca="1" si="123"/>
        <v>672.38723299999992</v>
      </c>
      <c r="C396" s="2">
        <f t="shared" si="124"/>
        <v>666.66639999999995</v>
      </c>
      <c r="D396" s="12">
        <f ca="1">IF(A396&lt;$B$1,VLOOKUP(A396,[1]DI!$A$4:$B$15000,2),0)</f>
        <v>6.4000000000000001E-2</v>
      </c>
      <c r="E396" s="13">
        <f t="shared" ca="1" si="125"/>
        <v>1.0002462000000001</v>
      </c>
      <c r="F396" s="13">
        <f ca="1">(TRUNC(PRODUCT($E$12:$E395),16))</f>
        <v>1.0670992329355</v>
      </c>
      <c r="G396" s="13">
        <f t="shared" ca="1" si="126"/>
        <v>1.0602911684990499</v>
      </c>
      <c r="H396" s="13">
        <f t="shared" ca="1" si="127"/>
        <v>1.0064209399999999</v>
      </c>
      <c r="I396" s="12">
        <f t="shared" si="113"/>
        <v>2.1000000000000001E-2</v>
      </c>
      <c r="J396" s="101">
        <f t="shared" si="128"/>
        <v>43487</v>
      </c>
      <c r="K396" s="3">
        <f t="shared" si="129"/>
        <v>26</v>
      </c>
      <c r="L396" s="18">
        <f t="shared" si="130"/>
        <v>26</v>
      </c>
      <c r="M396" s="11">
        <f t="shared" si="131"/>
        <v>1.002146531</v>
      </c>
      <c r="N396" s="11">
        <f t="shared" ca="1" si="132"/>
        <v>1.0085812540000001</v>
      </c>
      <c r="O396" s="18">
        <f t="shared" si="133"/>
        <v>0</v>
      </c>
      <c r="P396" s="2">
        <f t="shared" ca="1" si="134"/>
        <v>5.7208329999999998</v>
      </c>
      <c r="Q396" s="2">
        <f t="shared" si="135"/>
        <v>0</v>
      </c>
      <c r="R396" s="4" t="str">
        <f t="shared" si="136"/>
        <v>A+J=</v>
      </c>
      <c r="S396" s="101">
        <f t="shared" si="137"/>
        <v>43668</v>
      </c>
      <c r="T396" s="9" t="str">
        <f t="shared" si="138"/>
        <v>-</v>
      </c>
      <c r="U396" s="9"/>
      <c r="V396" s="114">
        <v>47269</v>
      </c>
      <c r="W396" s="115" t="s">
        <v>90</v>
      </c>
      <c r="X396" s="9"/>
      <c r="Y396" s="1"/>
      <c r="Z396" s="9"/>
      <c r="AA396" s="9"/>
      <c r="AB396" s="9"/>
      <c r="AC396" s="9"/>
      <c r="AD396" s="9"/>
      <c r="AE396" s="10"/>
      <c r="AF396" s="9"/>
      <c r="AG396" s="9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</row>
    <row r="397" spans="1:198" x14ac:dyDescent="0.15">
      <c r="A397" s="99">
        <f t="shared" ref="A397:A460" si="139">(A396+1)</f>
        <v>43524</v>
      </c>
      <c r="B397" s="15">
        <f t="shared" ca="1" si="123"/>
        <v>672.6082419999999</v>
      </c>
      <c r="C397" s="2">
        <f t="shared" si="124"/>
        <v>666.66639999999995</v>
      </c>
      <c r="D397" s="12">
        <f ca="1">IF(A397&lt;$B$1,VLOOKUP(A397,[1]DI!$A$4:$B$15000,2),0)</f>
        <v>6.4000000000000001E-2</v>
      </c>
      <c r="E397" s="13">
        <f t="shared" ca="1" si="125"/>
        <v>1.0002462000000001</v>
      </c>
      <c r="F397" s="13">
        <f ca="1">(TRUNC(PRODUCT($E$12:$E396),16))</f>
        <v>1.06736195276665</v>
      </c>
      <c r="G397" s="13">
        <f t="shared" ca="1" si="126"/>
        <v>1.0602911684990499</v>
      </c>
      <c r="H397" s="13">
        <f t="shared" ca="1" si="127"/>
        <v>1.00666872</v>
      </c>
      <c r="I397" s="12">
        <f t="shared" ref="I397:I460" si="140">I396</f>
        <v>2.1000000000000001E-2</v>
      </c>
      <c r="J397" s="101">
        <f t="shared" si="128"/>
        <v>43487</v>
      </c>
      <c r="K397" s="3">
        <f t="shared" si="129"/>
        <v>27</v>
      </c>
      <c r="L397" s="18">
        <f t="shared" si="130"/>
        <v>27</v>
      </c>
      <c r="M397" s="11">
        <f t="shared" si="131"/>
        <v>1.002229182</v>
      </c>
      <c r="N397" s="11">
        <f t="shared" ca="1" si="132"/>
        <v>1.0089127680000001</v>
      </c>
      <c r="O397" s="18">
        <f t="shared" si="133"/>
        <v>0</v>
      </c>
      <c r="P397" s="2">
        <f t="shared" ca="1" si="134"/>
        <v>5.9418420000000003</v>
      </c>
      <c r="Q397" s="2">
        <f t="shared" si="135"/>
        <v>0</v>
      </c>
      <c r="R397" s="4" t="str">
        <f t="shared" si="136"/>
        <v>A+J=</v>
      </c>
      <c r="S397" s="101">
        <f t="shared" si="137"/>
        <v>43668</v>
      </c>
      <c r="T397" s="9" t="str">
        <f t="shared" si="138"/>
        <v>-</v>
      </c>
      <c r="U397" s="9"/>
      <c r="V397" s="114">
        <v>47368</v>
      </c>
      <c r="W397" s="115" t="s">
        <v>92</v>
      </c>
      <c r="X397" s="9"/>
      <c r="Y397" s="1"/>
      <c r="Z397" s="9"/>
      <c r="AA397" s="9"/>
      <c r="AB397" s="9"/>
      <c r="AC397" s="9"/>
      <c r="AD397" s="9"/>
      <c r="AE397" s="10"/>
      <c r="AF397" s="9"/>
      <c r="AG397" s="9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</row>
    <row r="398" spans="1:198" x14ac:dyDescent="0.15">
      <c r="A398" s="99">
        <f t="shared" si="139"/>
        <v>43525</v>
      </c>
      <c r="B398" s="15">
        <f t="shared" ca="1" si="123"/>
        <v>672.82932299999993</v>
      </c>
      <c r="C398" s="2">
        <f t="shared" si="124"/>
        <v>666.66639999999995</v>
      </c>
      <c r="D398" s="12">
        <f ca="1">IF(A398&lt;$B$1,VLOOKUP(A398,[1]DI!$A$4:$B$15000,2),0)</f>
        <v>6.4000000000000001E-2</v>
      </c>
      <c r="E398" s="13">
        <f t="shared" ca="1" si="125"/>
        <v>1.0002462000000001</v>
      </c>
      <c r="F398" s="13">
        <f ca="1">(TRUNC(PRODUCT($E$12:$E397),16))</f>
        <v>1.0676247372794201</v>
      </c>
      <c r="G398" s="13">
        <f t="shared" ca="1" si="126"/>
        <v>1.0602911684990499</v>
      </c>
      <c r="H398" s="13">
        <f t="shared" ca="1" si="127"/>
        <v>1.0069165600000001</v>
      </c>
      <c r="I398" s="12">
        <f t="shared" si="140"/>
        <v>2.1000000000000001E-2</v>
      </c>
      <c r="J398" s="101">
        <f t="shared" si="128"/>
        <v>43487</v>
      </c>
      <c r="K398" s="3">
        <f t="shared" si="129"/>
        <v>28</v>
      </c>
      <c r="L398" s="18">
        <f t="shared" si="130"/>
        <v>28</v>
      </c>
      <c r="M398" s="11">
        <f t="shared" si="131"/>
        <v>1.0023118390000001</v>
      </c>
      <c r="N398" s="11">
        <f t="shared" ca="1" si="132"/>
        <v>1.009244389</v>
      </c>
      <c r="O398" s="18">
        <f t="shared" si="133"/>
        <v>0</v>
      </c>
      <c r="P398" s="2">
        <f t="shared" ca="1" si="134"/>
        <v>6.1629230000000002</v>
      </c>
      <c r="Q398" s="2">
        <f t="shared" si="135"/>
        <v>0</v>
      </c>
      <c r="R398" s="4" t="str">
        <f t="shared" si="136"/>
        <v>A+J=</v>
      </c>
      <c r="S398" s="101">
        <f t="shared" si="137"/>
        <v>43668</v>
      </c>
      <c r="T398" s="9" t="str">
        <f t="shared" si="138"/>
        <v>-</v>
      </c>
      <c r="U398" s="9"/>
      <c r="V398" s="114">
        <v>47403</v>
      </c>
      <c r="W398" s="113" t="s">
        <v>78</v>
      </c>
      <c r="X398" s="9"/>
      <c r="Y398" s="1"/>
      <c r="Z398" s="9"/>
      <c r="AA398" s="9"/>
      <c r="AB398" s="9"/>
      <c r="AC398" s="9"/>
      <c r="AD398" s="9"/>
      <c r="AE398" s="10"/>
      <c r="AF398" s="9"/>
      <c r="AG398" s="9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</row>
    <row r="399" spans="1:198" x14ac:dyDescent="0.15">
      <c r="A399" s="99">
        <f t="shared" si="139"/>
        <v>43526</v>
      </c>
      <c r="B399" s="15">
        <f t="shared" ca="1" si="123"/>
        <v>673.050476</v>
      </c>
      <c r="C399" s="2">
        <f t="shared" si="124"/>
        <v>666.66639999999995</v>
      </c>
      <c r="D399" s="12">
        <f ca="1">IF(A399&lt;$B$1,VLOOKUP(A399,[1]DI!$A$4:$B$15000,2),0)</f>
        <v>0</v>
      </c>
      <c r="E399" s="13">
        <f t="shared" ca="1" si="125"/>
        <v>1</v>
      </c>
      <c r="F399" s="13">
        <f ca="1">(TRUNC(PRODUCT($E$12:$E398),16))</f>
        <v>1.0678875864897399</v>
      </c>
      <c r="G399" s="13">
        <f t="shared" ca="1" si="126"/>
        <v>1.0602911684990499</v>
      </c>
      <c r="H399" s="13">
        <f t="shared" ca="1" si="127"/>
        <v>1.00716446</v>
      </c>
      <c r="I399" s="12">
        <f t="shared" si="140"/>
        <v>2.1000000000000001E-2</v>
      </c>
      <c r="J399" s="101">
        <f t="shared" si="128"/>
        <v>43487</v>
      </c>
      <c r="K399" s="3">
        <f t="shared" si="129"/>
        <v>28</v>
      </c>
      <c r="L399" s="18">
        <f t="shared" si="130"/>
        <v>29</v>
      </c>
      <c r="M399" s="11">
        <f t="shared" si="131"/>
        <v>1.002394504</v>
      </c>
      <c r="N399" s="11">
        <f t="shared" ca="1" si="132"/>
        <v>1.0095761190000001</v>
      </c>
      <c r="O399" s="18">
        <f t="shared" si="133"/>
        <v>0</v>
      </c>
      <c r="P399" s="2">
        <f t="shared" ca="1" si="134"/>
        <v>6.3840760000000003</v>
      </c>
      <c r="Q399" s="2">
        <f t="shared" si="135"/>
        <v>0</v>
      </c>
      <c r="R399" s="4" t="str">
        <f t="shared" si="136"/>
        <v>A+J=</v>
      </c>
      <c r="S399" s="101">
        <f t="shared" si="137"/>
        <v>43668</v>
      </c>
      <c r="T399" s="9" t="str">
        <f t="shared" si="138"/>
        <v>-</v>
      </c>
      <c r="U399" s="9"/>
      <c r="V399" s="114">
        <v>47424</v>
      </c>
      <c r="W399" s="115" t="s">
        <v>84</v>
      </c>
      <c r="X399" s="9"/>
      <c r="Y399" s="1"/>
      <c r="Z399" s="9"/>
      <c r="AA399" s="9"/>
      <c r="AB399" s="9"/>
      <c r="AC399" s="9"/>
      <c r="AD399" s="9"/>
      <c r="AE399" s="10"/>
      <c r="AF399" s="9"/>
      <c r="AG399" s="9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</row>
    <row r="400" spans="1:198" x14ac:dyDescent="0.15">
      <c r="A400" s="99">
        <f t="shared" si="139"/>
        <v>43527</v>
      </c>
      <c r="B400" s="15">
        <f t="shared" ca="1" si="123"/>
        <v>673.050476</v>
      </c>
      <c r="C400" s="2">
        <f t="shared" si="124"/>
        <v>666.66639999999995</v>
      </c>
      <c r="D400" s="12">
        <f ca="1">IF(A400&lt;$B$1,VLOOKUP(A400,[1]DI!$A$4:$B$15000,2),0)</f>
        <v>0</v>
      </c>
      <c r="E400" s="13">
        <f t="shared" ca="1" si="125"/>
        <v>1</v>
      </c>
      <c r="F400" s="13">
        <f ca="1">(TRUNC(PRODUCT($E$12:$E399),16))</f>
        <v>1.0678875864897399</v>
      </c>
      <c r="G400" s="13">
        <f t="shared" ca="1" si="126"/>
        <v>1.0602911684990499</v>
      </c>
      <c r="H400" s="13">
        <f t="shared" ca="1" si="127"/>
        <v>1.00716446</v>
      </c>
      <c r="I400" s="12">
        <f t="shared" si="140"/>
        <v>2.1000000000000001E-2</v>
      </c>
      <c r="J400" s="101">
        <f t="shared" si="128"/>
        <v>43487</v>
      </c>
      <c r="K400" s="3">
        <f t="shared" si="129"/>
        <v>28</v>
      </c>
      <c r="L400" s="18">
        <f t="shared" si="130"/>
        <v>29</v>
      </c>
      <c r="M400" s="11">
        <f t="shared" si="131"/>
        <v>1.002394504</v>
      </c>
      <c r="N400" s="11">
        <f t="shared" ca="1" si="132"/>
        <v>1.0095761190000001</v>
      </c>
      <c r="O400" s="18">
        <f t="shared" si="133"/>
        <v>0</v>
      </c>
      <c r="P400" s="2">
        <f t="shared" ca="1" si="134"/>
        <v>6.3840760000000003</v>
      </c>
      <c r="Q400" s="2">
        <f t="shared" si="135"/>
        <v>0</v>
      </c>
      <c r="R400" s="4" t="str">
        <f t="shared" si="136"/>
        <v>A+J=</v>
      </c>
      <c r="S400" s="101">
        <f t="shared" si="137"/>
        <v>43668</v>
      </c>
      <c r="T400" s="9" t="str">
        <f t="shared" si="138"/>
        <v>-</v>
      </c>
      <c r="U400" s="9"/>
      <c r="V400" s="114">
        <v>47437</v>
      </c>
      <c r="W400" s="115" t="s">
        <v>85</v>
      </c>
      <c r="X400" s="9"/>
      <c r="Y400" s="1"/>
      <c r="Z400" s="9"/>
      <c r="AA400" s="9"/>
      <c r="AB400" s="9"/>
      <c r="AC400" s="9"/>
      <c r="AD400" s="9"/>
      <c r="AE400" s="10"/>
      <c r="AF400" s="9"/>
      <c r="AG400" s="9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</row>
    <row r="401" spans="1:201" x14ac:dyDescent="0.15">
      <c r="A401" s="99">
        <f t="shared" si="139"/>
        <v>43528</v>
      </c>
      <c r="B401" s="15">
        <f t="shared" ca="1" si="123"/>
        <v>673.050476</v>
      </c>
      <c r="C401" s="2">
        <f t="shared" si="124"/>
        <v>666.66639999999995</v>
      </c>
      <c r="D401" s="12">
        <f ca="1">IF(A401&lt;$B$1,VLOOKUP(A401,[1]DI!$A$4:$B$15000,2),0)</f>
        <v>0</v>
      </c>
      <c r="E401" s="13">
        <f t="shared" ca="1" si="125"/>
        <v>1</v>
      </c>
      <c r="F401" s="13">
        <f ca="1">(TRUNC(PRODUCT($E$12:$E400),16))</f>
        <v>1.0678875864897399</v>
      </c>
      <c r="G401" s="13">
        <f t="shared" ca="1" si="126"/>
        <v>1.0602911684990499</v>
      </c>
      <c r="H401" s="13">
        <f t="shared" ca="1" si="127"/>
        <v>1.00716446</v>
      </c>
      <c r="I401" s="12">
        <f t="shared" si="140"/>
        <v>2.1000000000000001E-2</v>
      </c>
      <c r="J401" s="101">
        <f t="shared" si="128"/>
        <v>43487</v>
      </c>
      <c r="K401" s="3">
        <f t="shared" si="129"/>
        <v>28</v>
      </c>
      <c r="L401" s="18">
        <f t="shared" si="130"/>
        <v>29</v>
      </c>
      <c r="M401" s="11">
        <f t="shared" si="131"/>
        <v>1.002394504</v>
      </c>
      <c r="N401" s="11">
        <f t="shared" ca="1" si="132"/>
        <v>1.0095761190000001</v>
      </c>
      <c r="O401" s="18">
        <f t="shared" si="133"/>
        <v>0</v>
      </c>
      <c r="P401" s="2">
        <f t="shared" ca="1" si="134"/>
        <v>6.3840760000000003</v>
      </c>
      <c r="Q401" s="2">
        <f t="shared" si="135"/>
        <v>0</v>
      </c>
      <c r="R401" s="4" t="str">
        <f t="shared" si="136"/>
        <v>A+J=</v>
      </c>
      <c r="S401" s="101">
        <f t="shared" si="137"/>
        <v>43668</v>
      </c>
      <c r="T401" s="9" t="str">
        <f t="shared" si="138"/>
        <v>-</v>
      </c>
      <c r="U401" s="9"/>
      <c r="V401" s="114">
        <v>47477</v>
      </c>
      <c r="W401" s="115" t="s">
        <v>86</v>
      </c>
      <c r="X401" s="9"/>
      <c r="Y401" s="1"/>
      <c r="Z401" s="9"/>
      <c r="AA401" s="9"/>
      <c r="AB401" s="9"/>
      <c r="AC401" s="9"/>
      <c r="AD401" s="9"/>
      <c r="AE401" s="10"/>
      <c r="AF401" s="9"/>
      <c r="AG401" s="9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</row>
    <row r="402" spans="1:201" x14ac:dyDescent="0.15">
      <c r="A402" s="99">
        <f t="shared" si="139"/>
        <v>43529</v>
      </c>
      <c r="B402" s="15">
        <f t="shared" ca="1" si="123"/>
        <v>673.050476</v>
      </c>
      <c r="C402" s="2">
        <f t="shared" si="124"/>
        <v>666.66639999999995</v>
      </c>
      <c r="D402" s="12">
        <f ca="1">IF(A402&lt;$B$1,VLOOKUP(A402,[1]DI!$A$4:$B$15000,2),0)</f>
        <v>0</v>
      </c>
      <c r="E402" s="13">
        <f t="shared" ca="1" si="125"/>
        <v>1</v>
      </c>
      <c r="F402" s="13">
        <f ca="1">(TRUNC(PRODUCT($E$12:$E401),16))</f>
        <v>1.0678875864897399</v>
      </c>
      <c r="G402" s="13">
        <f t="shared" ca="1" si="126"/>
        <v>1.0602911684990499</v>
      </c>
      <c r="H402" s="13">
        <f t="shared" ca="1" si="127"/>
        <v>1.00716446</v>
      </c>
      <c r="I402" s="12">
        <f t="shared" si="140"/>
        <v>2.1000000000000001E-2</v>
      </c>
      <c r="J402" s="101">
        <f t="shared" si="128"/>
        <v>43487</v>
      </c>
      <c r="K402" s="3">
        <f t="shared" si="129"/>
        <v>28</v>
      </c>
      <c r="L402" s="18">
        <f t="shared" si="130"/>
        <v>29</v>
      </c>
      <c r="M402" s="11">
        <f t="shared" si="131"/>
        <v>1.002394504</v>
      </c>
      <c r="N402" s="11">
        <f t="shared" ca="1" si="132"/>
        <v>1.0095761190000001</v>
      </c>
      <c r="O402" s="18">
        <f t="shared" si="133"/>
        <v>0</v>
      </c>
      <c r="P402" s="2">
        <f t="shared" ca="1" si="134"/>
        <v>6.3840760000000003</v>
      </c>
      <c r="Q402" s="2">
        <f t="shared" si="135"/>
        <v>0</v>
      </c>
      <c r="R402" s="4" t="str">
        <f t="shared" si="136"/>
        <v>A+J=</v>
      </c>
      <c r="S402" s="101">
        <f t="shared" si="137"/>
        <v>43668</v>
      </c>
      <c r="T402" s="9" t="str">
        <f t="shared" si="138"/>
        <v>-</v>
      </c>
      <c r="U402" s="9"/>
      <c r="V402" s="114">
        <v>47484</v>
      </c>
      <c r="W402" s="115" t="s">
        <v>88</v>
      </c>
      <c r="X402" s="9"/>
      <c r="Y402" s="1"/>
      <c r="Z402" s="9"/>
      <c r="AA402" s="9"/>
      <c r="AB402" s="9"/>
      <c r="AC402" s="9"/>
      <c r="AD402" s="9"/>
      <c r="AE402" s="10"/>
      <c r="AF402" s="9"/>
      <c r="AG402" s="9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</row>
    <row r="403" spans="1:201" x14ac:dyDescent="0.15">
      <c r="A403" s="99">
        <f t="shared" si="139"/>
        <v>43530</v>
      </c>
      <c r="B403" s="15">
        <f t="shared" ca="1" si="123"/>
        <v>673.050476</v>
      </c>
      <c r="C403" s="2">
        <f t="shared" si="124"/>
        <v>666.66639999999995</v>
      </c>
      <c r="D403" s="12">
        <f ca="1">IF(A403&lt;$B$1,VLOOKUP(A403,[1]DI!$A$4:$B$15000,2),0)</f>
        <v>6.4000000000000001E-2</v>
      </c>
      <c r="E403" s="13">
        <f t="shared" ca="1" si="125"/>
        <v>1.0002462000000001</v>
      </c>
      <c r="F403" s="13">
        <f ca="1">(TRUNC(PRODUCT($E$12:$E402),16))</f>
        <v>1.0678875864897399</v>
      </c>
      <c r="G403" s="13">
        <f t="shared" ca="1" si="126"/>
        <v>1.0602911684990499</v>
      </c>
      <c r="H403" s="13">
        <f t="shared" ca="1" si="127"/>
        <v>1.00716446</v>
      </c>
      <c r="I403" s="12">
        <f t="shared" si="140"/>
        <v>2.1000000000000001E-2</v>
      </c>
      <c r="J403" s="101">
        <f t="shared" si="128"/>
        <v>43487</v>
      </c>
      <c r="K403" s="3">
        <f t="shared" si="129"/>
        <v>29</v>
      </c>
      <c r="L403" s="18">
        <f t="shared" si="130"/>
        <v>29</v>
      </c>
      <c r="M403" s="11">
        <f t="shared" si="131"/>
        <v>1.002394504</v>
      </c>
      <c r="N403" s="11">
        <f t="shared" ca="1" si="132"/>
        <v>1.0095761190000001</v>
      </c>
      <c r="O403" s="18">
        <f t="shared" si="133"/>
        <v>0</v>
      </c>
      <c r="P403" s="2">
        <f t="shared" ca="1" si="134"/>
        <v>6.3840760000000003</v>
      </c>
      <c r="Q403" s="2">
        <f t="shared" si="135"/>
        <v>0</v>
      </c>
      <c r="R403" s="4" t="str">
        <f t="shared" si="136"/>
        <v>A+J=</v>
      </c>
      <c r="S403" s="101">
        <f t="shared" si="137"/>
        <v>43668</v>
      </c>
      <c r="T403" s="9" t="str">
        <f t="shared" si="138"/>
        <v>-</v>
      </c>
      <c r="U403" s="9"/>
      <c r="V403" s="114">
        <v>47546</v>
      </c>
      <c r="W403" s="115" t="s">
        <v>72</v>
      </c>
      <c r="X403" s="9"/>
      <c r="Y403" s="1"/>
      <c r="Z403" s="9"/>
      <c r="AA403" s="9"/>
      <c r="AB403" s="9"/>
      <c r="AC403" s="9"/>
      <c r="AD403" s="9"/>
      <c r="AE403" s="10"/>
      <c r="AF403" s="9"/>
      <c r="AG403" s="9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</row>
    <row r="404" spans="1:201" x14ac:dyDescent="0.15">
      <c r="A404" s="99">
        <f t="shared" si="139"/>
        <v>43531</v>
      </c>
      <c r="B404" s="15">
        <f t="shared" ca="1" si="123"/>
        <v>673.27170799999999</v>
      </c>
      <c r="C404" s="2">
        <f t="shared" si="124"/>
        <v>666.66639999999995</v>
      </c>
      <c r="D404" s="12">
        <f ca="1">IF(A404&lt;$B$1,VLOOKUP(A404,[1]DI!$A$4:$B$15000,2),0)</f>
        <v>6.4000000000000001E-2</v>
      </c>
      <c r="E404" s="13">
        <f t="shared" ca="1" si="125"/>
        <v>1.0002462000000001</v>
      </c>
      <c r="F404" s="13">
        <f ca="1">(TRUNC(PRODUCT($E$12:$E403),16))</f>
        <v>1.0681505004135301</v>
      </c>
      <c r="G404" s="13">
        <f t="shared" ca="1" si="126"/>
        <v>1.0602911684990499</v>
      </c>
      <c r="H404" s="13">
        <f t="shared" ca="1" si="127"/>
        <v>1.00741243</v>
      </c>
      <c r="I404" s="12">
        <f t="shared" si="140"/>
        <v>2.1000000000000001E-2</v>
      </c>
      <c r="J404" s="101">
        <f t="shared" si="128"/>
        <v>43487</v>
      </c>
      <c r="K404" s="3">
        <f t="shared" si="129"/>
        <v>30</v>
      </c>
      <c r="L404" s="18">
        <f t="shared" si="130"/>
        <v>30</v>
      </c>
      <c r="M404" s="11">
        <f t="shared" si="131"/>
        <v>1.0024771750000001</v>
      </c>
      <c r="N404" s="11">
        <f t="shared" ca="1" si="132"/>
        <v>1.009907967</v>
      </c>
      <c r="O404" s="18">
        <f t="shared" si="133"/>
        <v>0</v>
      </c>
      <c r="P404" s="2">
        <f t="shared" ca="1" si="134"/>
        <v>6.605308</v>
      </c>
      <c r="Q404" s="2">
        <f t="shared" si="135"/>
        <v>0</v>
      </c>
      <c r="R404" s="4" t="str">
        <f t="shared" si="136"/>
        <v>A+J=</v>
      </c>
      <c r="S404" s="101">
        <f t="shared" si="137"/>
        <v>43668</v>
      </c>
      <c r="T404" s="9" t="str">
        <f t="shared" si="138"/>
        <v>-</v>
      </c>
      <c r="U404" s="9"/>
      <c r="V404" s="114">
        <v>47547</v>
      </c>
      <c r="W404" s="115" t="s">
        <v>72</v>
      </c>
      <c r="X404" s="9"/>
      <c r="Y404" s="1"/>
      <c r="Z404" s="9"/>
      <c r="AA404" s="9"/>
      <c r="AB404" s="9"/>
      <c r="AC404" s="9"/>
      <c r="AD404" s="9"/>
      <c r="AE404" s="10"/>
      <c r="AF404" s="9"/>
      <c r="AG404" s="9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</row>
    <row r="405" spans="1:201" x14ac:dyDescent="0.15">
      <c r="A405" s="99">
        <f t="shared" si="139"/>
        <v>43532</v>
      </c>
      <c r="B405" s="15">
        <f t="shared" ca="1" si="123"/>
        <v>673.49300499999993</v>
      </c>
      <c r="C405" s="2">
        <f t="shared" si="124"/>
        <v>666.66639999999995</v>
      </c>
      <c r="D405" s="12">
        <f ca="1">IF(A405&lt;$B$1,VLOOKUP(A405,[1]DI!$A$4:$B$15000,2),0)</f>
        <v>6.4000000000000001E-2</v>
      </c>
      <c r="E405" s="13">
        <f t="shared" ca="1" si="125"/>
        <v>1.0002462000000001</v>
      </c>
      <c r="F405" s="13">
        <f ca="1">(TRUNC(PRODUCT($E$12:$E404),16))</f>
        <v>1.0684134790667399</v>
      </c>
      <c r="G405" s="13">
        <f t="shared" ca="1" si="126"/>
        <v>1.0602911684990499</v>
      </c>
      <c r="H405" s="13">
        <f t="shared" ca="1" si="127"/>
        <v>1.0076604499999999</v>
      </c>
      <c r="I405" s="12">
        <f t="shared" si="140"/>
        <v>2.1000000000000001E-2</v>
      </c>
      <c r="J405" s="101">
        <f t="shared" si="128"/>
        <v>43487</v>
      </c>
      <c r="K405" s="3">
        <f t="shared" si="129"/>
        <v>31</v>
      </c>
      <c r="L405" s="18">
        <f t="shared" si="130"/>
        <v>31</v>
      </c>
      <c r="M405" s="11">
        <f t="shared" si="131"/>
        <v>1.0025598529999999</v>
      </c>
      <c r="N405" s="11">
        <f t="shared" ca="1" si="132"/>
        <v>1.0102399129999999</v>
      </c>
      <c r="O405" s="18">
        <f t="shared" si="133"/>
        <v>0</v>
      </c>
      <c r="P405" s="2">
        <f t="shared" ca="1" si="134"/>
        <v>6.8266049999999998</v>
      </c>
      <c r="Q405" s="2">
        <f t="shared" si="135"/>
        <v>0</v>
      </c>
      <c r="R405" s="4" t="str">
        <f t="shared" si="136"/>
        <v>A+J=</v>
      </c>
      <c r="S405" s="101">
        <f t="shared" si="137"/>
        <v>43668</v>
      </c>
      <c r="T405" s="9" t="str">
        <f t="shared" si="138"/>
        <v>-</v>
      </c>
      <c r="U405" s="9"/>
      <c r="V405" s="114">
        <v>47592</v>
      </c>
      <c r="W405" s="115" t="s">
        <v>89</v>
      </c>
      <c r="X405" s="9"/>
      <c r="Y405" s="1"/>
      <c r="Z405" s="9"/>
      <c r="AA405" s="9"/>
      <c r="AB405" s="9"/>
      <c r="AC405" s="9"/>
      <c r="AD405" s="9"/>
      <c r="AE405" s="10"/>
      <c r="AF405" s="9"/>
      <c r="AG405" s="9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</row>
    <row r="406" spans="1:201" x14ac:dyDescent="0.15">
      <c r="A406" s="99">
        <f t="shared" si="139"/>
        <v>43533</v>
      </c>
      <c r="B406" s="15">
        <f t="shared" ca="1" si="123"/>
        <v>673.714381</v>
      </c>
      <c r="C406" s="2">
        <f t="shared" si="124"/>
        <v>666.66639999999995</v>
      </c>
      <c r="D406" s="12">
        <f ca="1">IF(A406&lt;$B$1,VLOOKUP(A406,[1]DI!$A$4:$B$15000,2),0)</f>
        <v>0</v>
      </c>
      <c r="E406" s="13">
        <f t="shared" ca="1" si="125"/>
        <v>1</v>
      </c>
      <c r="F406" s="13">
        <f ca="1">(TRUNC(PRODUCT($E$12:$E405),16))</f>
        <v>1.0686765224652801</v>
      </c>
      <c r="G406" s="13">
        <f t="shared" ca="1" si="126"/>
        <v>1.0602911684990499</v>
      </c>
      <c r="H406" s="13">
        <f t="shared" ca="1" si="127"/>
        <v>1.0079085400000001</v>
      </c>
      <c r="I406" s="12">
        <f t="shared" si="140"/>
        <v>2.1000000000000001E-2</v>
      </c>
      <c r="J406" s="101">
        <f t="shared" si="128"/>
        <v>43487</v>
      </c>
      <c r="K406" s="3">
        <f t="shared" si="129"/>
        <v>31</v>
      </c>
      <c r="L406" s="18">
        <f t="shared" si="130"/>
        <v>32</v>
      </c>
      <c r="M406" s="11">
        <f t="shared" si="131"/>
        <v>1.0026425379999999</v>
      </c>
      <c r="N406" s="11">
        <f t="shared" ca="1" si="132"/>
        <v>1.0105719769999999</v>
      </c>
      <c r="O406" s="18">
        <f t="shared" si="133"/>
        <v>0</v>
      </c>
      <c r="P406" s="2">
        <f t="shared" ca="1" si="134"/>
        <v>7.0479810000000001</v>
      </c>
      <c r="Q406" s="2">
        <f t="shared" si="135"/>
        <v>0</v>
      </c>
      <c r="R406" s="4" t="str">
        <f t="shared" si="136"/>
        <v>A+J=</v>
      </c>
      <c r="S406" s="101">
        <f t="shared" si="137"/>
        <v>43668</v>
      </c>
      <c r="T406" s="9" t="str">
        <f t="shared" si="138"/>
        <v>-</v>
      </c>
      <c r="U406" s="9"/>
      <c r="V406" s="114">
        <v>47604</v>
      </c>
      <c r="W406" s="115" t="s">
        <v>91</v>
      </c>
      <c r="X406" s="9"/>
      <c r="Y406" s="1"/>
      <c r="Z406" s="9"/>
      <c r="AA406" s="9"/>
      <c r="AB406" s="9"/>
      <c r="AC406" s="9"/>
      <c r="AD406" s="9"/>
      <c r="AE406" s="10"/>
      <c r="AF406" s="9"/>
      <c r="AG406" s="9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</row>
    <row r="407" spans="1:201" x14ac:dyDescent="0.15">
      <c r="A407" s="99">
        <f t="shared" si="139"/>
        <v>43534</v>
      </c>
      <c r="B407" s="15">
        <f t="shared" ca="1" si="123"/>
        <v>673.714381</v>
      </c>
      <c r="C407" s="2">
        <f t="shared" si="124"/>
        <v>666.66639999999995</v>
      </c>
      <c r="D407" s="12">
        <f ca="1">IF(A407&lt;$B$1,VLOOKUP(A407,[1]DI!$A$4:$B$15000,2),0)</f>
        <v>0</v>
      </c>
      <c r="E407" s="13">
        <f t="shared" ca="1" si="125"/>
        <v>1</v>
      </c>
      <c r="F407" s="13">
        <f ca="1">(TRUNC(PRODUCT($E$12:$E406),16))</f>
        <v>1.0686765224652801</v>
      </c>
      <c r="G407" s="13">
        <f t="shared" ca="1" si="126"/>
        <v>1.0602911684990499</v>
      </c>
      <c r="H407" s="13">
        <f t="shared" ca="1" si="127"/>
        <v>1.0079085400000001</v>
      </c>
      <c r="I407" s="12">
        <f t="shared" si="140"/>
        <v>2.1000000000000001E-2</v>
      </c>
      <c r="J407" s="101">
        <f t="shared" si="128"/>
        <v>43487</v>
      </c>
      <c r="K407" s="3">
        <f t="shared" si="129"/>
        <v>31</v>
      </c>
      <c r="L407" s="18">
        <f t="shared" si="130"/>
        <v>32</v>
      </c>
      <c r="M407" s="11">
        <f t="shared" si="131"/>
        <v>1.0026425379999999</v>
      </c>
      <c r="N407" s="11">
        <f t="shared" ca="1" si="132"/>
        <v>1.0105719769999999</v>
      </c>
      <c r="O407" s="18">
        <f t="shared" si="133"/>
        <v>0</v>
      </c>
      <c r="P407" s="2">
        <f t="shared" ca="1" si="134"/>
        <v>7.0479810000000001</v>
      </c>
      <c r="Q407" s="2">
        <f t="shared" si="135"/>
        <v>0</v>
      </c>
      <c r="R407" s="4" t="str">
        <f t="shared" si="136"/>
        <v>A+J=</v>
      </c>
      <c r="S407" s="101">
        <f t="shared" si="137"/>
        <v>43668</v>
      </c>
      <c r="T407" s="9" t="str">
        <f t="shared" si="138"/>
        <v>-</v>
      </c>
      <c r="U407" s="29"/>
      <c r="V407" s="114">
        <v>47654</v>
      </c>
      <c r="W407" s="115" t="s">
        <v>90</v>
      </c>
      <c r="X407" s="29"/>
      <c r="Y407" s="31"/>
      <c r="Z407" s="29"/>
      <c r="AA407" s="29"/>
      <c r="AB407" s="29"/>
      <c r="AC407" s="29"/>
      <c r="AD407" s="29"/>
      <c r="AE407" s="33"/>
      <c r="AF407" s="29"/>
      <c r="AG407" s="29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</row>
    <row r="408" spans="1:201" x14ac:dyDescent="0.15">
      <c r="A408" s="99">
        <f t="shared" si="139"/>
        <v>43535</v>
      </c>
      <c r="B408" s="15">
        <f t="shared" ca="1" si="123"/>
        <v>673.714381</v>
      </c>
      <c r="C408" s="2">
        <f t="shared" si="124"/>
        <v>666.66639999999995</v>
      </c>
      <c r="D408" s="12">
        <f ca="1">IF(A408&lt;$B$1,VLOOKUP(A408,[1]DI!$A$4:$B$15000,2),0)</f>
        <v>6.4000000000000001E-2</v>
      </c>
      <c r="E408" s="13">
        <f t="shared" ca="1" si="125"/>
        <v>1.0002462000000001</v>
      </c>
      <c r="F408" s="13">
        <f ca="1">(TRUNC(PRODUCT($E$12:$E407),16))</f>
        <v>1.0686765224652801</v>
      </c>
      <c r="G408" s="13">
        <f t="shared" ca="1" si="126"/>
        <v>1.0602911684990499</v>
      </c>
      <c r="H408" s="13">
        <f t="shared" ca="1" si="127"/>
        <v>1.0079085400000001</v>
      </c>
      <c r="I408" s="12">
        <f t="shared" si="140"/>
        <v>2.1000000000000001E-2</v>
      </c>
      <c r="J408" s="101">
        <f t="shared" si="128"/>
        <v>43487</v>
      </c>
      <c r="K408" s="3">
        <f t="shared" si="129"/>
        <v>32</v>
      </c>
      <c r="L408" s="18">
        <f t="shared" si="130"/>
        <v>32</v>
      </c>
      <c r="M408" s="11">
        <f t="shared" si="131"/>
        <v>1.0026425379999999</v>
      </c>
      <c r="N408" s="11">
        <f t="shared" ca="1" si="132"/>
        <v>1.0105719769999999</v>
      </c>
      <c r="O408" s="18">
        <f t="shared" si="133"/>
        <v>0</v>
      </c>
      <c r="P408" s="2">
        <f t="shared" ca="1" si="134"/>
        <v>7.0479810000000001</v>
      </c>
      <c r="Q408" s="2">
        <f t="shared" si="135"/>
        <v>0</v>
      </c>
      <c r="R408" s="4" t="str">
        <f t="shared" si="136"/>
        <v>A+J=</v>
      </c>
      <c r="S408" s="101">
        <f t="shared" si="137"/>
        <v>43668</v>
      </c>
      <c r="T408" s="9" t="str">
        <f t="shared" si="138"/>
        <v>-</v>
      </c>
      <c r="U408" s="9"/>
      <c r="V408" s="114">
        <v>47802</v>
      </c>
      <c r="W408" s="115" t="s">
        <v>93</v>
      </c>
      <c r="X408" s="9"/>
      <c r="Y408" s="1"/>
      <c r="Z408" s="9"/>
      <c r="AA408" s="9"/>
      <c r="AB408" s="9"/>
      <c r="AC408" s="9"/>
      <c r="AD408" s="9"/>
      <c r="AE408" s="10"/>
      <c r="AF408" s="9"/>
      <c r="AG408" s="9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</row>
    <row r="409" spans="1:201" x14ac:dyDescent="0.15">
      <c r="A409" s="99">
        <f t="shared" si="139"/>
        <v>43536</v>
      </c>
      <c r="B409" s="15">
        <f t="shared" ca="1" si="123"/>
        <v>673.9358289999999</v>
      </c>
      <c r="C409" s="2">
        <f t="shared" si="124"/>
        <v>666.66639999999995</v>
      </c>
      <c r="D409" s="12">
        <f ca="1">IF(A409&lt;$B$1,VLOOKUP(A409,[1]DI!$A$4:$B$15000,2),0)</f>
        <v>6.4000000000000001E-2</v>
      </c>
      <c r="E409" s="13">
        <f t="shared" ca="1" si="125"/>
        <v>1.0002462000000001</v>
      </c>
      <c r="F409" s="13">
        <f ca="1">(TRUNC(PRODUCT($E$12:$E408),16))</f>
        <v>1.06893963062511</v>
      </c>
      <c r="G409" s="13">
        <f t="shared" ca="1" si="126"/>
        <v>1.0602911684990499</v>
      </c>
      <c r="H409" s="13">
        <f t="shared" ca="1" si="127"/>
        <v>1.0081566900000001</v>
      </c>
      <c r="I409" s="12">
        <f t="shared" si="140"/>
        <v>2.1000000000000001E-2</v>
      </c>
      <c r="J409" s="101">
        <f t="shared" si="128"/>
        <v>43487</v>
      </c>
      <c r="K409" s="3">
        <f t="shared" si="129"/>
        <v>33</v>
      </c>
      <c r="L409" s="18">
        <f t="shared" si="130"/>
        <v>33</v>
      </c>
      <c r="M409" s="11">
        <f t="shared" si="131"/>
        <v>1.00272523</v>
      </c>
      <c r="N409" s="11">
        <f t="shared" ca="1" si="132"/>
        <v>1.0109041489999999</v>
      </c>
      <c r="O409" s="18">
        <f t="shared" si="133"/>
        <v>0</v>
      </c>
      <c r="P409" s="2">
        <f t="shared" ca="1" si="134"/>
        <v>7.2694289999999997</v>
      </c>
      <c r="Q409" s="2">
        <f t="shared" si="135"/>
        <v>0</v>
      </c>
      <c r="R409" s="4" t="str">
        <f t="shared" si="136"/>
        <v>A+J=</v>
      </c>
      <c r="S409" s="101">
        <f t="shared" si="137"/>
        <v>43668</v>
      </c>
      <c r="T409" s="9" t="str">
        <f t="shared" si="138"/>
        <v>-</v>
      </c>
      <c r="U409" s="9"/>
      <c r="V409" s="114">
        <v>47842</v>
      </c>
      <c r="W409" s="115" t="s">
        <v>86</v>
      </c>
      <c r="X409" s="9"/>
      <c r="Y409" s="1"/>
      <c r="Z409" s="9"/>
      <c r="AA409" s="9"/>
      <c r="AB409" s="9"/>
      <c r="AC409" s="9"/>
      <c r="AD409" s="9"/>
      <c r="AE409" s="10"/>
      <c r="AF409" s="9"/>
      <c r="AG409" s="9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</row>
    <row r="410" spans="1:201" x14ac:dyDescent="0.15">
      <c r="A410" s="99">
        <f t="shared" si="139"/>
        <v>43537</v>
      </c>
      <c r="B410" s="15">
        <f t="shared" ca="1" si="123"/>
        <v>674.15734199999997</v>
      </c>
      <c r="C410" s="2">
        <f t="shared" si="124"/>
        <v>666.66639999999995</v>
      </c>
      <c r="D410" s="12">
        <f ca="1">IF(A410&lt;$B$1,VLOOKUP(A410,[1]DI!$A$4:$B$15000,2),0)</f>
        <v>6.4000000000000001E-2</v>
      </c>
      <c r="E410" s="13">
        <f t="shared" ca="1" si="125"/>
        <v>1.0002462000000001</v>
      </c>
      <c r="F410" s="13">
        <f ca="1">(TRUNC(PRODUCT($E$12:$E409),16))</f>
        <v>1.0692028035621699</v>
      </c>
      <c r="G410" s="13">
        <f t="shared" ca="1" si="126"/>
        <v>1.0602911684990499</v>
      </c>
      <c r="H410" s="13">
        <f t="shared" ca="1" si="127"/>
        <v>1.00840489</v>
      </c>
      <c r="I410" s="12">
        <f t="shared" si="140"/>
        <v>2.1000000000000001E-2</v>
      </c>
      <c r="J410" s="101">
        <f t="shared" si="128"/>
        <v>43487</v>
      </c>
      <c r="K410" s="3">
        <f t="shared" si="129"/>
        <v>34</v>
      </c>
      <c r="L410" s="18">
        <f t="shared" si="130"/>
        <v>34</v>
      </c>
      <c r="M410" s="11">
        <f t="shared" si="131"/>
        <v>1.002807928</v>
      </c>
      <c r="N410" s="11">
        <f t="shared" ca="1" si="132"/>
        <v>1.011236418</v>
      </c>
      <c r="O410" s="18">
        <f t="shared" si="133"/>
        <v>0</v>
      </c>
      <c r="P410" s="2">
        <f t="shared" ca="1" si="134"/>
        <v>7.4909420000000004</v>
      </c>
      <c r="Q410" s="2">
        <f t="shared" si="135"/>
        <v>0</v>
      </c>
      <c r="R410" s="4" t="str">
        <f t="shared" si="136"/>
        <v>A+J=</v>
      </c>
      <c r="S410" s="101">
        <f t="shared" si="137"/>
        <v>43668</v>
      </c>
      <c r="T410" s="9" t="str">
        <f t="shared" si="138"/>
        <v>-</v>
      </c>
      <c r="U410" s="9"/>
      <c r="V410" s="114">
        <v>47849</v>
      </c>
      <c r="W410" s="115" t="s">
        <v>88</v>
      </c>
      <c r="X410" s="9"/>
      <c r="Y410" s="1"/>
      <c r="Z410" s="9"/>
      <c r="AA410" s="9"/>
      <c r="AB410" s="9"/>
      <c r="AC410" s="9"/>
      <c r="AD410" s="9"/>
      <c r="AE410" s="10"/>
      <c r="AF410" s="9"/>
      <c r="AG410" s="9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</row>
    <row r="411" spans="1:201" x14ac:dyDescent="0.15">
      <c r="A411" s="99">
        <f t="shared" si="139"/>
        <v>43538</v>
      </c>
      <c r="B411" s="15">
        <f t="shared" ca="1" si="123"/>
        <v>674.37893399999996</v>
      </c>
      <c r="C411" s="2">
        <f t="shared" si="124"/>
        <v>666.66639999999995</v>
      </c>
      <c r="D411" s="12">
        <f ca="1">IF(A411&lt;$B$1,VLOOKUP(A411,[1]DI!$A$4:$B$15000,2),0)</f>
        <v>6.4000000000000001E-2</v>
      </c>
      <c r="E411" s="13">
        <f t="shared" ca="1" si="125"/>
        <v>1.0002462000000001</v>
      </c>
      <c r="F411" s="13">
        <f ca="1">(TRUNC(PRODUCT($E$12:$E410),16))</f>
        <v>1.06946604129241</v>
      </c>
      <c r="G411" s="13">
        <f t="shared" ca="1" si="126"/>
        <v>1.0602911684990499</v>
      </c>
      <c r="H411" s="13">
        <f t="shared" ca="1" si="127"/>
        <v>1.0086531599999999</v>
      </c>
      <c r="I411" s="12">
        <f t="shared" si="140"/>
        <v>2.1000000000000001E-2</v>
      </c>
      <c r="J411" s="101">
        <f t="shared" si="128"/>
        <v>43487</v>
      </c>
      <c r="K411" s="3">
        <f t="shared" si="129"/>
        <v>35</v>
      </c>
      <c r="L411" s="18">
        <f t="shared" si="130"/>
        <v>35</v>
      </c>
      <c r="M411" s="11">
        <f t="shared" si="131"/>
        <v>1.0028906339999999</v>
      </c>
      <c r="N411" s="11">
        <f t="shared" ca="1" si="132"/>
        <v>1.011568807</v>
      </c>
      <c r="O411" s="18">
        <f t="shared" si="133"/>
        <v>0</v>
      </c>
      <c r="P411" s="2">
        <f t="shared" ca="1" si="134"/>
        <v>7.7125339999999998</v>
      </c>
      <c r="Q411" s="2">
        <f t="shared" si="135"/>
        <v>0</v>
      </c>
      <c r="R411" s="4" t="str">
        <f t="shared" si="136"/>
        <v>A+J=</v>
      </c>
      <c r="S411" s="101">
        <f t="shared" si="137"/>
        <v>43668</v>
      </c>
      <c r="T411" s="9" t="str">
        <f t="shared" si="138"/>
        <v>-</v>
      </c>
      <c r="U411" s="9"/>
      <c r="V411" s="114">
        <v>47903</v>
      </c>
      <c r="W411" s="115" t="s">
        <v>72</v>
      </c>
      <c r="X411" s="9"/>
      <c r="Y411" s="1"/>
      <c r="Z411" s="9"/>
      <c r="AA411" s="9"/>
      <c r="AB411" s="9"/>
      <c r="AC411" s="9"/>
      <c r="AD411" s="9"/>
      <c r="AE411" s="10"/>
      <c r="AF411" s="9"/>
      <c r="AG411" s="9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</row>
    <row r="412" spans="1:201" x14ac:dyDescent="0.15">
      <c r="A412" s="99">
        <f t="shared" si="139"/>
        <v>43539</v>
      </c>
      <c r="B412" s="15">
        <f t="shared" ca="1" si="123"/>
        <v>674.60059799999999</v>
      </c>
      <c r="C412" s="2">
        <f t="shared" si="124"/>
        <v>666.66639999999995</v>
      </c>
      <c r="D412" s="12">
        <f ca="1">IF(A412&lt;$B$1,VLOOKUP(A412,[1]DI!$A$4:$B$15000,2),0)</f>
        <v>6.4000000000000001E-2</v>
      </c>
      <c r="E412" s="13">
        <f t="shared" ca="1" si="125"/>
        <v>1.0002462000000001</v>
      </c>
      <c r="F412" s="13">
        <f ca="1">(TRUNC(PRODUCT($E$12:$E411),16))</f>
        <v>1.0697293438317801</v>
      </c>
      <c r="G412" s="13">
        <f t="shared" ca="1" si="126"/>
        <v>1.0602911684990499</v>
      </c>
      <c r="H412" s="13">
        <f t="shared" ca="1" si="127"/>
        <v>1.00890149</v>
      </c>
      <c r="I412" s="12">
        <f t="shared" si="140"/>
        <v>2.1000000000000001E-2</v>
      </c>
      <c r="J412" s="101">
        <f t="shared" si="128"/>
        <v>43487</v>
      </c>
      <c r="K412" s="3">
        <f t="shared" si="129"/>
        <v>36</v>
      </c>
      <c r="L412" s="18">
        <f t="shared" si="130"/>
        <v>36</v>
      </c>
      <c r="M412" s="11">
        <f t="shared" si="131"/>
        <v>1.0029733460000001</v>
      </c>
      <c r="N412" s="11">
        <f t="shared" ca="1" si="132"/>
        <v>1.0119013029999999</v>
      </c>
      <c r="O412" s="18">
        <f t="shared" si="133"/>
        <v>0</v>
      </c>
      <c r="P412" s="2">
        <f t="shared" ca="1" si="134"/>
        <v>7.9341980000000003</v>
      </c>
      <c r="Q412" s="2">
        <f t="shared" si="135"/>
        <v>0</v>
      </c>
      <c r="R412" s="4" t="str">
        <f t="shared" si="136"/>
        <v>A+J=</v>
      </c>
      <c r="S412" s="101">
        <f t="shared" si="137"/>
        <v>43668</v>
      </c>
      <c r="T412" s="9" t="str">
        <f t="shared" si="138"/>
        <v>-</v>
      </c>
      <c r="U412" s="9"/>
      <c r="V412" s="114">
        <v>47904</v>
      </c>
      <c r="W412" s="115" t="s">
        <v>72</v>
      </c>
      <c r="X412" s="9"/>
      <c r="Y412" s="1"/>
      <c r="Z412" s="9"/>
      <c r="AA412" s="9"/>
      <c r="AB412" s="9"/>
      <c r="AC412" s="9"/>
      <c r="AD412" s="9"/>
      <c r="AE412" s="10"/>
      <c r="AF412" s="9"/>
      <c r="AG412" s="9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</row>
    <row r="413" spans="1:201" x14ac:dyDescent="0.15">
      <c r="A413" s="99">
        <f t="shared" si="139"/>
        <v>43540</v>
      </c>
      <c r="B413" s="15">
        <f t="shared" ca="1" si="123"/>
        <v>674.82234199999994</v>
      </c>
      <c r="C413" s="2">
        <f t="shared" si="124"/>
        <v>666.66639999999995</v>
      </c>
      <c r="D413" s="12">
        <f ca="1">IF(A413&lt;$B$1,VLOOKUP(A413,[1]DI!$A$4:$B$15000,2),0)</f>
        <v>0</v>
      </c>
      <c r="E413" s="13">
        <f t="shared" ca="1" si="125"/>
        <v>1</v>
      </c>
      <c r="F413" s="13">
        <f ca="1">(TRUNC(PRODUCT($E$12:$E412),16))</f>
        <v>1.06999271119623</v>
      </c>
      <c r="G413" s="13">
        <f t="shared" ca="1" si="126"/>
        <v>1.0602911684990499</v>
      </c>
      <c r="H413" s="13">
        <f t="shared" ca="1" si="127"/>
        <v>1.00914989</v>
      </c>
      <c r="I413" s="12">
        <f t="shared" si="140"/>
        <v>2.1000000000000001E-2</v>
      </c>
      <c r="J413" s="101">
        <f t="shared" si="128"/>
        <v>43487</v>
      </c>
      <c r="K413" s="3">
        <f t="shared" si="129"/>
        <v>36</v>
      </c>
      <c r="L413" s="18">
        <f t="shared" si="130"/>
        <v>37</v>
      </c>
      <c r="M413" s="11">
        <f t="shared" si="131"/>
        <v>1.003056065</v>
      </c>
      <c r="N413" s="11">
        <f t="shared" ca="1" si="132"/>
        <v>1.012233918</v>
      </c>
      <c r="O413" s="18">
        <f t="shared" si="133"/>
        <v>0</v>
      </c>
      <c r="P413" s="2">
        <f t="shared" ca="1" si="134"/>
        <v>8.1559419999999996</v>
      </c>
      <c r="Q413" s="2">
        <f t="shared" si="135"/>
        <v>0</v>
      </c>
      <c r="R413" s="4" t="str">
        <f t="shared" si="136"/>
        <v>A+J=</v>
      </c>
      <c r="S413" s="101">
        <f t="shared" si="137"/>
        <v>43668</v>
      </c>
      <c r="T413" s="9" t="str">
        <f t="shared" si="138"/>
        <v>-</v>
      </c>
      <c r="U413" s="9"/>
      <c r="V413" s="114">
        <v>47949</v>
      </c>
      <c r="W413" s="115" t="s">
        <v>89</v>
      </c>
      <c r="X413" s="9"/>
      <c r="Y413" s="1"/>
      <c r="Z413" s="9"/>
      <c r="AA413" s="9"/>
      <c r="AB413" s="9"/>
      <c r="AC413" s="9"/>
      <c r="AD413" s="9"/>
      <c r="AE413" s="10"/>
      <c r="AF413" s="9"/>
      <c r="AG413" s="9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</row>
    <row r="414" spans="1:201" x14ac:dyDescent="0.15">
      <c r="A414" s="99">
        <f t="shared" si="139"/>
        <v>43541</v>
      </c>
      <c r="B414" s="15">
        <f t="shared" ca="1" si="123"/>
        <v>674.82234199999994</v>
      </c>
      <c r="C414" s="2">
        <f t="shared" si="124"/>
        <v>666.66639999999995</v>
      </c>
      <c r="D414" s="12">
        <f ca="1">IF(A414&lt;$B$1,VLOOKUP(A414,[1]DI!$A$4:$B$15000,2),0)</f>
        <v>0</v>
      </c>
      <c r="E414" s="13">
        <f t="shared" ca="1" si="125"/>
        <v>1</v>
      </c>
      <c r="F414" s="13">
        <f ca="1">(TRUNC(PRODUCT($E$12:$E413),16))</f>
        <v>1.06999271119623</v>
      </c>
      <c r="G414" s="13">
        <f t="shared" ca="1" si="126"/>
        <v>1.0602911684990499</v>
      </c>
      <c r="H414" s="13">
        <f t="shared" ca="1" si="127"/>
        <v>1.00914989</v>
      </c>
      <c r="I414" s="12">
        <f t="shared" si="140"/>
        <v>2.1000000000000001E-2</v>
      </c>
      <c r="J414" s="101">
        <f t="shared" si="128"/>
        <v>43487</v>
      </c>
      <c r="K414" s="3">
        <f t="shared" si="129"/>
        <v>36</v>
      </c>
      <c r="L414" s="18">
        <f t="shared" si="130"/>
        <v>37</v>
      </c>
      <c r="M414" s="11">
        <f t="shared" si="131"/>
        <v>1.003056065</v>
      </c>
      <c r="N414" s="11">
        <f t="shared" ca="1" si="132"/>
        <v>1.012233918</v>
      </c>
      <c r="O414" s="18">
        <f t="shared" si="133"/>
        <v>0</v>
      </c>
      <c r="P414" s="2">
        <f t="shared" ca="1" si="134"/>
        <v>8.1559419999999996</v>
      </c>
      <c r="Q414" s="2">
        <f t="shared" si="135"/>
        <v>0</v>
      </c>
      <c r="R414" s="4" t="str">
        <f t="shared" si="136"/>
        <v>A+J=</v>
      </c>
      <c r="S414" s="101">
        <f t="shared" si="137"/>
        <v>43668</v>
      </c>
      <c r="T414" s="9" t="str">
        <f t="shared" si="138"/>
        <v>-</v>
      </c>
      <c r="U414" s="9"/>
      <c r="V414" s="114">
        <v>47959</v>
      </c>
      <c r="W414" s="115" t="s">
        <v>74</v>
      </c>
      <c r="X414" s="9"/>
      <c r="Y414" s="1"/>
      <c r="Z414" s="9"/>
      <c r="AA414" s="9"/>
      <c r="AB414" s="9"/>
      <c r="AC414" s="9"/>
      <c r="AD414" s="9"/>
      <c r="AE414" s="10"/>
      <c r="AF414" s="9"/>
      <c r="AG414" s="9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</row>
    <row r="415" spans="1:201" x14ac:dyDescent="0.15">
      <c r="A415" s="99">
        <f t="shared" si="139"/>
        <v>43542</v>
      </c>
      <c r="B415" s="15">
        <f t="shared" ca="1" si="123"/>
        <v>674.82234199999994</v>
      </c>
      <c r="C415" s="2">
        <f t="shared" si="124"/>
        <v>666.66639999999995</v>
      </c>
      <c r="D415" s="12">
        <f ca="1">IF(A415&lt;$B$1,VLOOKUP(A415,[1]DI!$A$4:$B$15000,2),0)</f>
        <v>6.4000000000000001E-2</v>
      </c>
      <c r="E415" s="13">
        <f t="shared" ca="1" si="125"/>
        <v>1.0002462000000001</v>
      </c>
      <c r="F415" s="13">
        <f ca="1">(TRUNC(PRODUCT($E$12:$E414),16))</f>
        <v>1.06999271119623</v>
      </c>
      <c r="G415" s="13">
        <f t="shared" ca="1" si="126"/>
        <v>1.0602911684990499</v>
      </c>
      <c r="H415" s="13">
        <f t="shared" ca="1" si="127"/>
        <v>1.00914989</v>
      </c>
      <c r="I415" s="12">
        <f t="shared" si="140"/>
        <v>2.1000000000000001E-2</v>
      </c>
      <c r="J415" s="101">
        <f t="shared" si="128"/>
        <v>43487</v>
      </c>
      <c r="K415" s="3">
        <f t="shared" si="129"/>
        <v>37</v>
      </c>
      <c r="L415" s="18">
        <f t="shared" si="130"/>
        <v>37</v>
      </c>
      <c r="M415" s="11">
        <f t="shared" si="131"/>
        <v>1.003056065</v>
      </c>
      <c r="N415" s="11">
        <f t="shared" ca="1" si="132"/>
        <v>1.012233918</v>
      </c>
      <c r="O415" s="18">
        <f t="shared" si="133"/>
        <v>0</v>
      </c>
      <c r="P415" s="2">
        <f t="shared" ca="1" si="134"/>
        <v>8.1559419999999996</v>
      </c>
      <c r="Q415" s="2">
        <f t="shared" si="135"/>
        <v>0</v>
      </c>
      <c r="R415" s="4" t="str">
        <f t="shared" si="136"/>
        <v>A+J=</v>
      </c>
      <c r="S415" s="101">
        <f t="shared" si="137"/>
        <v>43668</v>
      </c>
      <c r="T415" s="9" t="str">
        <f t="shared" si="138"/>
        <v>-</v>
      </c>
      <c r="U415" s="9"/>
      <c r="V415" s="114">
        <v>47969</v>
      </c>
      <c r="W415" s="115" t="s">
        <v>91</v>
      </c>
      <c r="X415" s="9"/>
      <c r="Y415" s="1"/>
      <c r="Z415" s="9"/>
      <c r="AA415" s="9"/>
      <c r="AB415" s="9"/>
      <c r="AC415" s="9"/>
      <c r="AD415" s="9"/>
      <c r="AE415" s="10"/>
      <c r="AF415" s="9"/>
      <c r="AG415" s="9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</row>
    <row r="416" spans="1:201" x14ac:dyDescent="0.15">
      <c r="A416" s="99">
        <f t="shared" si="139"/>
        <v>43543</v>
      </c>
      <c r="B416" s="15">
        <f t="shared" ca="1" si="123"/>
        <v>675.04414899999995</v>
      </c>
      <c r="C416" s="2">
        <f t="shared" si="124"/>
        <v>666.66639999999995</v>
      </c>
      <c r="D416" s="12">
        <f ca="1">IF(A416&lt;$B$1,VLOOKUP(A416,[1]DI!$A$4:$B$15000,2),0)</f>
        <v>6.4000000000000001E-2</v>
      </c>
      <c r="E416" s="13">
        <f t="shared" ca="1" si="125"/>
        <v>1.0002462000000001</v>
      </c>
      <c r="F416" s="13">
        <f ca="1">(TRUNC(PRODUCT($E$12:$E415),16))</f>
        <v>1.0702561434017199</v>
      </c>
      <c r="G416" s="13">
        <f t="shared" ca="1" si="126"/>
        <v>1.0602911684990499</v>
      </c>
      <c r="H416" s="13">
        <f t="shared" ca="1" si="127"/>
        <v>1.0093983399999999</v>
      </c>
      <c r="I416" s="12">
        <f t="shared" si="140"/>
        <v>2.1000000000000001E-2</v>
      </c>
      <c r="J416" s="101">
        <f t="shared" si="128"/>
        <v>43487</v>
      </c>
      <c r="K416" s="3">
        <f t="shared" si="129"/>
        <v>38</v>
      </c>
      <c r="L416" s="18">
        <f t="shared" si="130"/>
        <v>38</v>
      </c>
      <c r="M416" s="11">
        <f t="shared" si="131"/>
        <v>1.003138791</v>
      </c>
      <c r="N416" s="11">
        <f t="shared" ca="1" si="132"/>
        <v>1.01256663</v>
      </c>
      <c r="O416" s="18">
        <f t="shared" si="133"/>
        <v>0</v>
      </c>
      <c r="P416" s="2">
        <f t="shared" ca="1" si="134"/>
        <v>8.3777489999999997</v>
      </c>
      <c r="Q416" s="2">
        <f t="shared" si="135"/>
        <v>0</v>
      </c>
      <c r="R416" s="4" t="str">
        <f t="shared" si="136"/>
        <v>A+J=</v>
      </c>
      <c r="S416" s="101">
        <f t="shared" si="137"/>
        <v>43668</v>
      </c>
      <c r="T416" s="9" t="str">
        <f t="shared" si="138"/>
        <v>-</v>
      </c>
      <c r="U416" s="9"/>
      <c r="V416" s="114">
        <v>48011</v>
      </c>
      <c r="W416" s="115" t="s">
        <v>90</v>
      </c>
      <c r="X416" s="9"/>
      <c r="Y416" s="1"/>
      <c r="Z416" s="9"/>
      <c r="AA416" s="9"/>
      <c r="AB416" s="9"/>
      <c r="AC416" s="9"/>
      <c r="AD416" s="9"/>
      <c r="AE416" s="10"/>
      <c r="AF416" s="9"/>
      <c r="AG416" s="9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</row>
    <row r="417" spans="1:198" x14ac:dyDescent="0.15">
      <c r="A417" s="99">
        <f t="shared" si="139"/>
        <v>43544</v>
      </c>
      <c r="B417" s="15">
        <f t="shared" ca="1" si="123"/>
        <v>675.26603</v>
      </c>
      <c r="C417" s="2">
        <f t="shared" si="124"/>
        <v>666.66639999999995</v>
      </c>
      <c r="D417" s="12">
        <f ca="1">IF(A417&lt;$B$1,VLOOKUP(A417,[1]DI!$A$4:$B$15000,2),0)</f>
        <v>6.4000000000000001E-2</v>
      </c>
      <c r="E417" s="13">
        <f t="shared" ca="1" si="125"/>
        <v>1.0002462000000001</v>
      </c>
      <c r="F417" s="13">
        <f ca="1">(TRUNC(PRODUCT($E$12:$E416),16))</f>
        <v>1.0705196404642301</v>
      </c>
      <c r="G417" s="13">
        <f t="shared" ca="1" si="126"/>
        <v>1.0602911684990499</v>
      </c>
      <c r="H417" s="13">
        <f t="shared" ca="1" si="127"/>
        <v>1.00964685</v>
      </c>
      <c r="I417" s="12">
        <f t="shared" si="140"/>
        <v>2.1000000000000001E-2</v>
      </c>
      <c r="J417" s="101">
        <f t="shared" si="128"/>
        <v>43487</v>
      </c>
      <c r="K417" s="3">
        <f t="shared" si="129"/>
        <v>39</v>
      </c>
      <c r="L417" s="18">
        <f t="shared" si="130"/>
        <v>39</v>
      </c>
      <c r="M417" s="11">
        <f t="shared" si="131"/>
        <v>1.0032215229999999</v>
      </c>
      <c r="N417" s="11">
        <f t="shared" ca="1" si="132"/>
        <v>1.012899451</v>
      </c>
      <c r="O417" s="18">
        <f t="shared" si="133"/>
        <v>0</v>
      </c>
      <c r="P417" s="2">
        <f t="shared" ca="1" si="134"/>
        <v>8.5996299999999994</v>
      </c>
      <c r="Q417" s="2">
        <f t="shared" si="135"/>
        <v>0</v>
      </c>
      <c r="R417" s="4" t="str">
        <f t="shared" si="136"/>
        <v>A+J=</v>
      </c>
      <c r="S417" s="101">
        <f t="shared" si="137"/>
        <v>43668</v>
      </c>
      <c r="T417" s="9" t="str">
        <f t="shared" si="138"/>
        <v>-</v>
      </c>
      <c r="U417" s="9"/>
      <c r="V417" s="114">
        <v>48207</v>
      </c>
      <c r="W417" s="115" t="s">
        <v>86</v>
      </c>
      <c r="X417" s="9"/>
      <c r="Y417" s="1"/>
      <c r="Z417" s="9"/>
      <c r="AA417" s="9"/>
      <c r="AB417" s="9"/>
      <c r="AC417" s="9"/>
      <c r="AD417" s="9"/>
      <c r="AE417" s="10"/>
      <c r="AF417" s="9"/>
      <c r="AG417" s="9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</row>
    <row r="418" spans="1:198" x14ac:dyDescent="0.15">
      <c r="A418" s="99">
        <f t="shared" si="139"/>
        <v>43545</v>
      </c>
      <c r="B418" s="15">
        <f t="shared" ca="1" si="123"/>
        <v>675.48798899999997</v>
      </c>
      <c r="C418" s="2">
        <f t="shared" si="124"/>
        <v>666.66639999999995</v>
      </c>
      <c r="D418" s="12">
        <f ca="1">IF(A418&lt;$B$1,VLOOKUP(A418,[1]DI!$A$4:$B$15000,2),0)</f>
        <v>6.4000000000000001E-2</v>
      </c>
      <c r="E418" s="13">
        <f t="shared" ca="1" si="125"/>
        <v>1.0002462000000001</v>
      </c>
      <c r="F418" s="13">
        <f ca="1">(TRUNC(PRODUCT($E$12:$E417),16))</f>
        <v>1.0707832023997099</v>
      </c>
      <c r="G418" s="13">
        <f t="shared" ca="1" si="126"/>
        <v>1.0602911684990499</v>
      </c>
      <c r="H418" s="13">
        <f t="shared" ca="1" si="127"/>
        <v>1.00989543</v>
      </c>
      <c r="I418" s="12">
        <f t="shared" si="140"/>
        <v>2.1000000000000001E-2</v>
      </c>
      <c r="J418" s="101">
        <f t="shared" si="128"/>
        <v>43487</v>
      </c>
      <c r="K418" s="3">
        <f t="shared" si="129"/>
        <v>40</v>
      </c>
      <c r="L418" s="18">
        <f t="shared" si="130"/>
        <v>40</v>
      </c>
      <c r="M418" s="11">
        <f t="shared" si="131"/>
        <v>1.003304263</v>
      </c>
      <c r="N418" s="11">
        <f t="shared" ca="1" si="132"/>
        <v>1.01323239</v>
      </c>
      <c r="O418" s="18">
        <f t="shared" si="133"/>
        <v>0</v>
      </c>
      <c r="P418" s="2">
        <f t="shared" ca="1" si="134"/>
        <v>8.8215889999999995</v>
      </c>
      <c r="Q418" s="2">
        <f t="shared" si="135"/>
        <v>0</v>
      </c>
      <c r="R418" s="4" t="str">
        <f t="shared" si="136"/>
        <v>A+J=</v>
      </c>
      <c r="S418" s="101">
        <f t="shared" si="137"/>
        <v>43668</v>
      </c>
      <c r="T418" s="9" t="str">
        <f t="shared" si="138"/>
        <v>-</v>
      </c>
      <c r="U418" s="9"/>
      <c r="V418" s="114">
        <v>48214</v>
      </c>
      <c r="W418" s="115" t="s">
        <v>88</v>
      </c>
      <c r="X418" s="9"/>
      <c r="Y418" s="1"/>
      <c r="Z418" s="9"/>
      <c r="AA418" s="9"/>
      <c r="AB418" s="9"/>
      <c r="AC418" s="9"/>
      <c r="AD418" s="9"/>
      <c r="AE418" s="10"/>
      <c r="AF418" s="9"/>
      <c r="AG418" s="9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</row>
    <row r="419" spans="1:198" x14ac:dyDescent="0.15">
      <c r="A419" s="99">
        <f t="shared" si="139"/>
        <v>43546</v>
      </c>
      <c r="B419" s="15">
        <f t="shared" ca="1" si="123"/>
        <v>675.710014</v>
      </c>
      <c r="C419" s="2">
        <f t="shared" si="124"/>
        <v>666.66639999999995</v>
      </c>
      <c r="D419" s="12">
        <f ca="1">IF(A419&lt;$B$1,VLOOKUP(A419,[1]DI!$A$4:$B$15000,2),0)</f>
        <v>6.4000000000000001E-2</v>
      </c>
      <c r="E419" s="13">
        <f t="shared" ca="1" si="125"/>
        <v>1.0002462000000001</v>
      </c>
      <c r="F419" s="13">
        <f ca="1">(TRUNC(PRODUCT($E$12:$E418),16))</f>
        <v>1.07104682922414</v>
      </c>
      <c r="G419" s="13">
        <f t="shared" ca="1" si="126"/>
        <v>1.0602911684990499</v>
      </c>
      <c r="H419" s="13">
        <f t="shared" ca="1" si="127"/>
        <v>1.01014406</v>
      </c>
      <c r="I419" s="12">
        <f t="shared" si="140"/>
        <v>2.1000000000000001E-2</v>
      </c>
      <c r="J419" s="101">
        <f t="shared" si="128"/>
        <v>43487</v>
      </c>
      <c r="K419" s="3">
        <f t="shared" si="129"/>
        <v>41</v>
      </c>
      <c r="L419" s="18">
        <f t="shared" si="130"/>
        <v>41</v>
      </c>
      <c r="M419" s="11">
        <f t="shared" si="131"/>
        <v>1.0033870090000001</v>
      </c>
      <c r="N419" s="11">
        <f t="shared" ca="1" si="132"/>
        <v>1.0135654270000001</v>
      </c>
      <c r="O419" s="18">
        <f t="shared" si="133"/>
        <v>0</v>
      </c>
      <c r="P419" s="2">
        <f t="shared" ca="1" si="134"/>
        <v>9.0436139999999998</v>
      </c>
      <c r="Q419" s="2">
        <f t="shared" si="135"/>
        <v>0</v>
      </c>
      <c r="R419" s="4" t="str">
        <f t="shared" si="136"/>
        <v>A+J=</v>
      </c>
      <c r="S419" s="101">
        <f t="shared" si="137"/>
        <v>43668</v>
      </c>
      <c r="T419" s="9" t="str">
        <f t="shared" si="138"/>
        <v>-</v>
      </c>
      <c r="U419" s="9"/>
      <c r="V419" s="114">
        <v>48253</v>
      </c>
      <c r="W419" s="115" t="s">
        <v>72</v>
      </c>
      <c r="X419" s="9"/>
      <c r="Y419" s="1"/>
      <c r="Z419" s="9"/>
      <c r="AA419" s="9"/>
      <c r="AB419" s="9"/>
      <c r="AC419" s="9"/>
      <c r="AD419" s="9"/>
      <c r="AE419" s="10"/>
      <c r="AF419" s="9"/>
      <c r="AG419" s="9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</row>
    <row r="420" spans="1:198" x14ac:dyDescent="0.15">
      <c r="A420" s="99">
        <f t="shared" si="139"/>
        <v>43547</v>
      </c>
      <c r="B420" s="15">
        <f t="shared" ca="1" si="123"/>
        <v>675.93211699999995</v>
      </c>
      <c r="C420" s="2">
        <f t="shared" si="124"/>
        <v>666.66639999999995</v>
      </c>
      <c r="D420" s="12">
        <f ca="1">IF(A420&lt;$B$1,VLOOKUP(A420,[1]DI!$A$4:$B$15000,2),0)</f>
        <v>0</v>
      </c>
      <c r="E420" s="13">
        <f t="shared" ca="1" si="125"/>
        <v>1</v>
      </c>
      <c r="F420" s="13">
        <f ca="1">(TRUNC(PRODUCT($E$12:$E419),16))</f>
        <v>1.0713105209535001</v>
      </c>
      <c r="G420" s="13">
        <f t="shared" ca="1" si="126"/>
        <v>1.0602911684990499</v>
      </c>
      <c r="H420" s="13">
        <f t="shared" ca="1" si="127"/>
        <v>1.01039276</v>
      </c>
      <c r="I420" s="12">
        <f t="shared" si="140"/>
        <v>2.1000000000000001E-2</v>
      </c>
      <c r="J420" s="101">
        <f t="shared" si="128"/>
        <v>43487</v>
      </c>
      <c r="K420" s="3">
        <f t="shared" si="129"/>
        <v>41</v>
      </c>
      <c r="L420" s="18">
        <f t="shared" si="130"/>
        <v>42</v>
      </c>
      <c r="M420" s="11">
        <f t="shared" si="131"/>
        <v>1.0034697619999999</v>
      </c>
      <c r="N420" s="11">
        <f t="shared" ca="1" si="132"/>
        <v>1.0138985819999999</v>
      </c>
      <c r="O420" s="18">
        <f t="shared" si="133"/>
        <v>0</v>
      </c>
      <c r="P420" s="2">
        <f t="shared" ca="1" si="134"/>
        <v>9.2657170000000004</v>
      </c>
      <c r="Q420" s="2">
        <f t="shared" si="135"/>
        <v>0</v>
      </c>
      <c r="R420" s="4" t="str">
        <f t="shared" si="136"/>
        <v>A+J=</v>
      </c>
      <c r="S420" s="101">
        <f t="shared" si="137"/>
        <v>43668</v>
      </c>
      <c r="T420" s="9" t="str">
        <f t="shared" si="138"/>
        <v>-</v>
      </c>
      <c r="U420" s="9"/>
      <c r="V420" s="114">
        <v>48254</v>
      </c>
      <c r="W420" s="115" t="s">
        <v>72</v>
      </c>
      <c r="X420" s="9"/>
      <c r="Y420" s="1"/>
      <c r="Z420" s="9"/>
      <c r="AA420" s="9"/>
      <c r="AB420" s="9"/>
      <c r="AC420" s="9"/>
      <c r="AD420" s="9"/>
      <c r="AE420" s="10"/>
      <c r="AF420" s="9"/>
      <c r="AG420" s="9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</row>
    <row r="421" spans="1:198" x14ac:dyDescent="0.15">
      <c r="A421" s="99">
        <f t="shared" si="139"/>
        <v>43548</v>
      </c>
      <c r="B421" s="15">
        <f t="shared" ca="1" si="123"/>
        <v>675.93211699999995</v>
      </c>
      <c r="C421" s="2">
        <f t="shared" si="124"/>
        <v>666.66639999999995</v>
      </c>
      <c r="D421" s="12">
        <f ca="1">IF(A421&lt;$B$1,VLOOKUP(A421,[1]DI!$A$4:$B$15000,2),0)</f>
        <v>0</v>
      </c>
      <c r="E421" s="13">
        <f t="shared" ca="1" si="125"/>
        <v>1</v>
      </c>
      <c r="F421" s="13">
        <f ca="1">(TRUNC(PRODUCT($E$12:$E420),16))</f>
        <v>1.0713105209535001</v>
      </c>
      <c r="G421" s="13">
        <f t="shared" ca="1" si="126"/>
        <v>1.0602911684990499</v>
      </c>
      <c r="H421" s="13">
        <f t="shared" ca="1" si="127"/>
        <v>1.01039276</v>
      </c>
      <c r="I421" s="12">
        <f t="shared" si="140"/>
        <v>2.1000000000000001E-2</v>
      </c>
      <c r="J421" s="101">
        <f t="shared" si="128"/>
        <v>43487</v>
      </c>
      <c r="K421" s="3">
        <f t="shared" si="129"/>
        <v>41</v>
      </c>
      <c r="L421" s="18">
        <f t="shared" si="130"/>
        <v>42</v>
      </c>
      <c r="M421" s="11">
        <f t="shared" si="131"/>
        <v>1.0034697619999999</v>
      </c>
      <c r="N421" s="11">
        <f t="shared" ca="1" si="132"/>
        <v>1.0138985819999999</v>
      </c>
      <c r="O421" s="18">
        <f t="shared" si="133"/>
        <v>0</v>
      </c>
      <c r="P421" s="2">
        <f t="shared" ca="1" si="134"/>
        <v>9.2657170000000004</v>
      </c>
      <c r="Q421" s="2">
        <f t="shared" si="135"/>
        <v>0</v>
      </c>
      <c r="R421" s="4" t="str">
        <f t="shared" si="136"/>
        <v>A+J=</v>
      </c>
      <c r="S421" s="101">
        <f t="shared" si="137"/>
        <v>43668</v>
      </c>
      <c r="T421" s="9" t="str">
        <f t="shared" si="138"/>
        <v>-</v>
      </c>
      <c r="U421" s="9"/>
      <c r="V421" s="114">
        <v>48299</v>
      </c>
      <c r="W421" s="115" t="s">
        <v>89</v>
      </c>
      <c r="X421" s="9"/>
      <c r="Y421" s="1"/>
      <c r="Z421" s="9"/>
      <c r="AA421" s="9"/>
      <c r="AB421" s="9"/>
      <c r="AC421" s="9"/>
      <c r="AD421" s="9"/>
      <c r="AE421" s="10"/>
      <c r="AF421" s="9"/>
      <c r="AG421" s="9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</row>
    <row r="422" spans="1:198" x14ac:dyDescent="0.15">
      <c r="A422" s="99">
        <f t="shared" si="139"/>
        <v>43549</v>
      </c>
      <c r="B422" s="15">
        <f t="shared" ca="1" si="123"/>
        <v>675.93211699999995</v>
      </c>
      <c r="C422" s="2">
        <f t="shared" si="124"/>
        <v>666.66639999999995</v>
      </c>
      <c r="D422" s="12">
        <f ca="1">IF(A422&lt;$B$1,VLOOKUP(A422,[1]DI!$A$4:$B$15000,2),0)</f>
        <v>6.4000000000000001E-2</v>
      </c>
      <c r="E422" s="13">
        <f t="shared" ca="1" si="125"/>
        <v>1.0002462000000001</v>
      </c>
      <c r="F422" s="13">
        <f ca="1">(TRUNC(PRODUCT($E$12:$E421),16))</f>
        <v>1.0713105209535001</v>
      </c>
      <c r="G422" s="13">
        <f t="shared" ca="1" si="126"/>
        <v>1.0602911684990499</v>
      </c>
      <c r="H422" s="13">
        <f t="shared" ca="1" si="127"/>
        <v>1.01039276</v>
      </c>
      <c r="I422" s="12">
        <f t="shared" si="140"/>
        <v>2.1000000000000001E-2</v>
      </c>
      <c r="J422" s="101">
        <f t="shared" si="128"/>
        <v>43487</v>
      </c>
      <c r="K422" s="3">
        <f t="shared" si="129"/>
        <v>42</v>
      </c>
      <c r="L422" s="18">
        <f t="shared" si="130"/>
        <v>42</v>
      </c>
      <c r="M422" s="11">
        <f t="shared" si="131"/>
        <v>1.0034697619999999</v>
      </c>
      <c r="N422" s="11">
        <f t="shared" ca="1" si="132"/>
        <v>1.0138985819999999</v>
      </c>
      <c r="O422" s="18">
        <f t="shared" si="133"/>
        <v>0</v>
      </c>
      <c r="P422" s="2">
        <f t="shared" ca="1" si="134"/>
        <v>9.2657170000000004</v>
      </c>
      <c r="Q422" s="2">
        <f t="shared" si="135"/>
        <v>0</v>
      </c>
      <c r="R422" s="4" t="str">
        <f t="shared" si="136"/>
        <v>A+J=</v>
      </c>
      <c r="S422" s="101">
        <f t="shared" si="137"/>
        <v>43668</v>
      </c>
      <c r="T422" s="9" t="str">
        <f t="shared" si="138"/>
        <v>-</v>
      </c>
      <c r="U422" s="9"/>
      <c r="V422" s="114">
        <v>48325</v>
      </c>
      <c r="W422" s="115" t="s">
        <v>74</v>
      </c>
      <c r="X422" s="9"/>
      <c r="Y422" s="1"/>
      <c r="Z422" s="9"/>
      <c r="AA422" s="9"/>
      <c r="AB422" s="9"/>
      <c r="AC422" s="9"/>
      <c r="AD422" s="9"/>
      <c r="AE422" s="10"/>
      <c r="AF422" s="9"/>
      <c r="AG422" s="9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</row>
    <row r="423" spans="1:198" x14ac:dyDescent="0.15">
      <c r="A423" s="99">
        <f t="shared" si="139"/>
        <v>43550</v>
      </c>
      <c r="B423" s="15">
        <f t="shared" ca="1" si="123"/>
        <v>676.15429299999994</v>
      </c>
      <c r="C423" s="2">
        <f t="shared" si="124"/>
        <v>666.66639999999995</v>
      </c>
      <c r="D423" s="12">
        <f ca="1">IF(A423&lt;$B$1,VLOOKUP(A423,[1]DI!$A$4:$B$15000,2),0)</f>
        <v>6.4000000000000001E-2</v>
      </c>
      <c r="E423" s="13">
        <f t="shared" ca="1" si="125"/>
        <v>1.0002462000000001</v>
      </c>
      <c r="F423" s="13">
        <f ca="1">(TRUNC(PRODUCT($E$12:$E422),16))</f>
        <v>1.07157427760376</v>
      </c>
      <c r="G423" s="13">
        <f t="shared" ca="1" si="126"/>
        <v>1.0602911684990499</v>
      </c>
      <c r="H423" s="13">
        <f t="shared" ca="1" si="127"/>
        <v>1.0106415200000001</v>
      </c>
      <c r="I423" s="12">
        <f t="shared" si="140"/>
        <v>2.1000000000000001E-2</v>
      </c>
      <c r="J423" s="101">
        <f t="shared" si="128"/>
        <v>43487</v>
      </c>
      <c r="K423" s="3">
        <f t="shared" si="129"/>
        <v>43</v>
      </c>
      <c r="L423" s="18">
        <f t="shared" si="130"/>
        <v>43</v>
      </c>
      <c r="M423" s="11">
        <f t="shared" si="131"/>
        <v>1.0035525219999999</v>
      </c>
      <c r="N423" s="11">
        <f t="shared" ca="1" si="132"/>
        <v>1.0142318459999999</v>
      </c>
      <c r="O423" s="18">
        <f t="shared" si="133"/>
        <v>0</v>
      </c>
      <c r="P423" s="2">
        <f t="shared" ca="1" si="134"/>
        <v>9.4878929999999997</v>
      </c>
      <c r="Q423" s="2">
        <f t="shared" si="135"/>
        <v>0</v>
      </c>
      <c r="R423" s="4" t="str">
        <f t="shared" si="136"/>
        <v>A+J=</v>
      </c>
      <c r="S423" s="101">
        <f t="shared" si="137"/>
        <v>43668</v>
      </c>
      <c r="T423" s="9" t="str">
        <f t="shared" si="138"/>
        <v>-</v>
      </c>
      <c r="U423" s="9"/>
      <c r="V423" s="114">
        <v>48361</v>
      </c>
      <c r="W423" s="115" t="s">
        <v>90</v>
      </c>
      <c r="X423" s="9"/>
      <c r="Y423" s="1"/>
      <c r="Z423" s="9"/>
      <c r="AA423" s="9"/>
      <c r="AB423" s="9"/>
      <c r="AC423" s="9"/>
      <c r="AD423" s="9"/>
      <c r="AE423" s="10"/>
      <c r="AF423" s="9"/>
      <c r="AG423" s="9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</row>
    <row r="424" spans="1:198" x14ac:dyDescent="0.15">
      <c r="A424" s="99">
        <f t="shared" si="139"/>
        <v>43551</v>
      </c>
      <c r="B424" s="15">
        <f t="shared" ca="1" si="123"/>
        <v>676.37654199999997</v>
      </c>
      <c r="C424" s="2">
        <f t="shared" si="124"/>
        <v>666.66639999999995</v>
      </c>
      <c r="D424" s="12">
        <f ca="1">IF(A424&lt;$B$1,VLOOKUP(A424,[1]DI!$A$4:$B$15000,2),0)</f>
        <v>6.4000000000000001E-2</v>
      </c>
      <c r="E424" s="13">
        <f t="shared" ca="1" si="125"/>
        <v>1.0002462000000001</v>
      </c>
      <c r="F424" s="13">
        <f ca="1">(TRUNC(PRODUCT($E$12:$E423),16))</f>
        <v>1.0718380991909</v>
      </c>
      <c r="G424" s="13">
        <f t="shared" ca="1" si="126"/>
        <v>1.0602911684990499</v>
      </c>
      <c r="H424" s="13">
        <f t="shared" ca="1" si="127"/>
        <v>1.01089034</v>
      </c>
      <c r="I424" s="12">
        <f t="shared" si="140"/>
        <v>2.1000000000000001E-2</v>
      </c>
      <c r="J424" s="101">
        <f t="shared" si="128"/>
        <v>43487</v>
      </c>
      <c r="K424" s="3">
        <f t="shared" si="129"/>
        <v>44</v>
      </c>
      <c r="L424" s="18">
        <f t="shared" si="130"/>
        <v>44</v>
      </c>
      <c r="M424" s="11">
        <f t="shared" si="131"/>
        <v>1.003635289</v>
      </c>
      <c r="N424" s="11">
        <f t="shared" ca="1" si="132"/>
        <v>1.0145652190000001</v>
      </c>
      <c r="O424" s="18">
        <f t="shared" si="133"/>
        <v>0</v>
      </c>
      <c r="P424" s="2">
        <f t="shared" ca="1" si="134"/>
        <v>9.7101419999999994</v>
      </c>
      <c r="Q424" s="2">
        <f t="shared" si="135"/>
        <v>0</v>
      </c>
      <c r="R424" s="4" t="str">
        <f t="shared" si="136"/>
        <v>A+J=</v>
      </c>
      <c r="S424" s="101">
        <f t="shared" si="137"/>
        <v>43668</v>
      </c>
      <c r="T424" s="9" t="str">
        <f t="shared" si="138"/>
        <v>-</v>
      </c>
      <c r="U424" s="9"/>
      <c r="V424" s="114">
        <v>48464</v>
      </c>
      <c r="W424" s="115" t="s">
        <v>83</v>
      </c>
      <c r="X424" s="9"/>
      <c r="Y424" s="1"/>
      <c r="Z424" s="9"/>
      <c r="AA424" s="9"/>
      <c r="AB424" s="9"/>
      <c r="AC424" s="9"/>
      <c r="AD424" s="9"/>
      <c r="AE424" s="10"/>
      <c r="AF424" s="9"/>
      <c r="AG424" s="9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</row>
    <row r="425" spans="1:198" x14ac:dyDescent="0.15">
      <c r="A425" s="99">
        <f t="shared" si="139"/>
        <v>43552</v>
      </c>
      <c r="B425" s="15">
        <f t="shared" ca="1" si="123"/>
        <v>676.59886199999994</v>
      </c>
      <c r="C425" s="2">
        <f t="shared" si="124"/>
        <v>666.66639999999995</v>
      </c>
      <c r="D425" s="12">
        <f ca="1">IF(A425&lt;$B$1,VLOOKUP(A425,[1]DI!$A$4:$B$15000,2),0)</f>
        <v>6.4000000000000001E-2</v>
      </c>
      <c r="E425" s="13">
        <f t="shared" ca="1" si="125"/>
        <v>1.0002462000000001</v>
      </c>
      <c r="F425" s="13">
        <f ca="1">(TRUNC(PRODUCT($E$12:$E424),16))</f>
        <v>1.07210198573092</v>
      </c>
      <c r="G425" s="13">
        <f t="shared" ca="1" si="126"/>
        <v>1.0602911684990499</v>
      </c>
      <c r="H425" s="13">
        <f t="shared" ca="1" si="127"/>
        <v>1.01113922</v>
      </c>
      <c r="I425" s="12">
        <f t="shared" si="140"/>
        <v>2.1000000000000001E-2</v>
      </c>
      <c r="J425" s="101">
        <f t="shared" si="128"/>
        <v>43487</v>
      </c>
      <c r="K425" s="3">
        <f t="shared" si="129"/>
        <v>45</v>
      </c>
      <c r="L425" s="18">
        <f t="shared" si="130"/>
        <v>45</v>
      </c>
      <c r="M425" s="11">
        <f t="shared" si="131"/>
        <v>1.003718063</v>
      </c>
      <c r="N425" s="11">
        <f t="shared" ca="1" si="132"/>
        <v>1.014898699</v>
      </c>
      <c r="O425" s="18">
        <f t="shared" si="133"/>
        <v>0</v>
      </c>
      <c r="P425" s="2">
        <f t="shared" ca="1" si="134"/>
        <v>9.9324619999999992</v>
      </c>
      <c r="Q425" s="2">
        <f t="shared" si="135"/>
        <v>0</v>
      </c>
      <c r="R425" s="4" t="str">
        <f t="shared" si="136"/>
        <v>A+J=</v>
      </c>
      <c r="S425" s="101">
        <f t="shared" si="137"/>
        <v>43668</v>
      </c>
      <c r="T425" s="9" t="str">
        <f t="shared" si="138"/>
        <v>-</v>
      </c>
      <c r="U425" s="9"/>
      <c r="V425" s="114">
        <v>48499</v>
      </c>
      <c r="W425" s="113" t="s">
        <v>78</v>
      </c>
      <c r="X425" s="9"/>
      <c r="Y425" s="1"/>
      <c r="Z425" s="9"/>
      <c r="AA425" s="9"/>
      <c r="AB425" s="9"/>
      <c r="AC425" s="9"/>
      <c r="AD425" s="9"/>
      <c r="AE425" s="10"/>
      <c r="AF425" s="9"/>
      <c r="AG425" s="9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</row>
    <row r="426" spans="1:198" x14ac:dyDescent="0.15">
      <c r="A426" s="99">
        <f t="shared" si="139"/>
        <v>43553</v>
      </c>
      <c r="B426" s="15">
        <f t="shared" ca="1" si="123"/>
        <v>676.82125399999995</v>
      </c>
      <c r="C426" s="2">
        <f t="shared" si="124"/>
        <v>666.66639999999995</v>
      </c>
      <c r="D426" s="12">
        <f ca="1">IF(A426&lt;$B$1,VLOOKUP(A426,[1]DI!$A$4:$B$15000,2),0)</f>
        <v>6.4000000000000001E-2</v>
      </c>
      <c r="E426" s="13">
        <f t="shared" ca="1" si="125"/>
        <v>1.0002462000000001</v>
      </c>
      <c r="F426" s="13">
        <f ca="1">(TRUNC(PRODUCT($E$12:$E425),16))</f>
        <v>1.07236593723981</v>
      </c>
      <c r="G426" s="13">
        <f t="shared" ca="1" si="126"/>
        <v>1.0602911684990499</v>
      </c>
      <c r="H426" s="13">
        <f t="shared" ca="1" si="127"/>
        <v>1.0113881600000001</v>
      </c>
      <c r="I426" s="12">
        <f t="shared" si="140"/>
        <v>2.1000000000000001E-2</v>
      </c>
      <c r="J426" s="101">
        <f t="shared" si="128"/>
        <v>43487</v>
      </c>
      <c r="K426" s="3">
        <f t="shared" si="129"/>
        <v>46</v>
      </c>
      <c r="L426" s="18">
        <f t="shared" si="130"/>
        <v>46</v>
      </c>
      <c r="M426" s="11">
        <f t="shared" si="131"/>
        <v>1.0038008430000001</v>
      </c>
      <c r="N426" s="11">
        <f t="shared" ca="1" si="132"/>
        <v>1.015232288</v>
      </c>
      <c r="O426" s="18">
        <f t="shared" si="133"/>
        <v>0</v>
      </c>
      <c r="P426" s="2">
        <f t="shared" ca="1" si="134"/>
        <v>10.154854</v>
      </c>
      <c r="Q426" s="2">
        <f t="shared" si="135"/>
        <v>0</v>
      </c>
      <c r="R426" s="4" t="str">
        <f t="shared" si="136"/>
        <v>A+J=</v>
      </c>
      <c r="S426" s="101">
        <f t="shared" si="137"/>
        <v>43668</v>
      </c>
      <c r="T426" s="9" t="str">
        <f t="shared" si="138"/>
        <v>-</v>
      </c>
      <c r="U426" s="9"/>
      <c r="V426" s="114">
        <v>48520</v>
      </c>
      <c r="W426" s="115" t="s">
        <v>84</v>
      </c>
      <c r="X426" s="9"/>
      <c r="Y426" s="1"/>
      <c r="Z426" s="9"/>
      <c r="AA426" s="9"/>
      <c r="AB426" s="9"/>
      <c r="AC426" s="9"/>
      <c r="AD426" s="9"/>
      <c r="AE426" s="10"/>
      <c r="AF426" s="9"/>
      <c r="AG426" s="9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</row>
    <row r="427" spans="1:198" x14ac:dyDescent="0.15">
      <c r="A427" s="99">
        <f t="shared" si="139"/>
        <v>43554</v>
      </c>
      <c r="B427" s="15">
        <f t="shared" ca="1" si="123"/>
        <v>677.04372499999999</v>
      </c>
      <c r="C427" s="2">
        <f t="shared" si="124"/>
        <v>666.66639999999995</v>
      </c>
      <c r="D427" s="12">
        <f ca="1">IF(A427&lt;$B$1,VLOOKUP(A427,[1]DI!$A$4:$B$15000,2),0)</f>
        <v>0</v>
      </c>
      <c r="E427" s="13">
        <f t="shared" ca="1" si="125"/>
        <v>1</v>
      </c>
      <c r="F427" s="13">
        <f ca="1">(TRUNC(PRODUCT($E$12:$E426),16))</f>
        <v>1.07262995373356</v>
      </c>
      <c r="G427" s="13">
        <f t="shared" ca="1" si="126"/>
        <v>1.0602911684990499</v>
      </c>
      <c r="H427" s="13">
        <f t="shared" ca="1" si="127"/>
        <v>1.01163717</v>
      </c>
      <c r="I427" s="12">
        <f t="shared" si="140"/>
        <v>2.1000000000000001E-2</v>
      </c>
      <c r="J427" s="101">
        <f t="shared" si="128"/>
        <v>43487</v>
      </c>
      <c r="K427" s="3">
        <f t="shared" si="129"/>
        <v>46</v>
      </c>
      <c r="L427" s="18">
        <f t="shared" si="130"/>
        <v>47</v>
      </c>
      <c r="M427" s="11">
        <f t="shared" si="131"/>
        <v>1.00388363</v>
      </c>
      <c r="N427" s="11">
        <f t="shared" ca="1" si="132"/>
        <v>1.0155659939999999</v>
      </c>
      <c r="O427" s="18">
        <f t="shared" si="133"/>
        <v>0</v>
      </c>
      <c r="P427" s="2">
        <f t="shared" ca="1" si="134"/>
        <v>10.377325000000001</v>
      </c>
      <c r="Q427" s="2">
        <f t="shared" si="135"/>
        <v>0</v>
      </c>
      <c r="R427" s="4" t="str">
        <f t="shared" si="136"/>
        <v>A+J=</v>
      </c>
      <c r="S427" s="101">
        <f t="shared" si="137"/>
        <v>43668</v>
      </c>
      <c r="T427" s="9" t="str">
        <f t="shared" si="138"/>
        <v>-</v>
      </c>
      <c r="U427" s="9"/>
      <c r="V427" s="114">
        <v>48533</v>
      </c>
      <c r="W427" s="115" t="s">
        <v>93</v>
      </c>
      <c r="X427" s="9"/>
      <c r="Y427" s="1"/>
      <c r="Z427" s="9"/>
      <c r="AA427" s="9"/>
      <c r="AB427" s="9"/>
      <c r="AC427" s="9"/>
      <c r="AD427" s="9"/>
      <c r="AE427" s="10"/>
      <c r="AF427" s="9"/>
      <c r="AG427" s="9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</row>
    <row r="428" spans="1:198" x14ac:dyDescent="0.15">
      <c r="A428" s="99">
        <f t="shared" si="139"/>
        <v>43555</v>
      </c>
      <c r="B428" s="15">
        <f t="shared" ca="1" si="123"/>
        <v>677.04372499999999</v>
      </c>
      <c r="C428" s="2">
        <f t="shared" si="124"/>
        <v>666.66639999999995</v>
      </c>
      <c r="D428" s="12">
        <f ca="1">IF(A428&lt;$B$1,VLOOKUP(A428,[1]DI!$A$4:$B$15000,2),0)</f>
        <v>0</v>
      </c>
      <c r="E428" s="13">
        <f t="shared" ca="1" si="125"/>
        <v>1</v>
      </c>
      <c r="F428" s="13">
        <f ca="1">(TRUNC(PRODUCT($E$12:$E427),16))</f>
        <v>1.07262995373356</v>
      </c>
      <c r="G428" s="13">
        <f t="shared" ca="1" si="126"/>
        <v>1.0602911684990499</v>
      </c>
      <c r="H428" s="13">
        <f t="shared" ca="1" si="127"/>
        <v>1.01163717</v>
      </c>
      <c r="I428" s="12">
        <f t="shared" si="140"/>
        <v>2.1000000000000001E-2</v>
      </c>
      <c r="J428" s="101">
        <f t="shared" si="128"/>
        <v>43487</v>
      </c>
      <c r="K428" s="3">
        <f t="shared" si="129"/>
        <v>46</v>
      </c>
      <c r="L428" s="18">
        <f t="shared" si="130"/>
        <v>47</v>
      </c>
      <c r="M428" s="11">
        <f t="shared" si="131"/>
        <v>1.00388363</v>
      </c>
      <c r="N428" s="11">
        <f t="shared" ca="1" si="132"/>
        <v>1.0155659939999999</v>
      </c>
      <c r="O428" s="18">
        <f t="shared" si="133"/>
        <v>0</v>
      </c>
      <c r="P428" s="2">
        <f t="shared" ca="1" si="134"/>
        <v>10.377325000000001</v>
      </c>
      <c r="Q428" s="2">
        <f t="shared" si="135"/>
        <v>0</v>
      </c>
      <c r="R428" s="4" t="str">
        <f t="shared" si="136"/>
        <v>A+J=</v>
      </c>
      <c r="S428" s="101">
        <f t="shared" si="137"/>
        <v>43668</v>
      </c>
      <c r="T428" s="9" t="str">
        <f t="shared" si="138"/>
        <v>-</v>
      </c>
      <c r="U428" s="9"/>
      <c r="V428" s="114">
        <v>48638</v>
      </c>
      <c r="W428" s="115" t="s">
        <v>72</v>
      </c>
      <c r="X428" s="9"/>
      <c r="Y428" s="1"/>
      <c r="Z428" s="9"/>
      <c r="AA428" s="9"/>
      <c r="AB428" s="9"/>
      <c r="AC428" s="9"/>
      <c r="AD428" s="9"/>
      <c r="AE428" s="10"/>
      <c r="AF428" s="9"/>
      <c r="AG428" s="9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</row>
    <row r="429" spans="1:198" x14ac:dyDescent="0.15">
      <c r="A429" s="99">
        <f t="shared" si="139"/>
        <v>43556</v>
      </c>
      <c r="B429" s="15">
        <f t="shared" ca="1" si="123"/>
        <v>677.04372499999999</v>
      </c>
      <c r="C429" s="2">
        <f t="shared" si="124"/>
        <v>666.66639999999995</v>
      </c>
      <c r="D429" s="12">
        <f ca="1">IF(A429&lt;$B$1,VLOOKUP(A429,[1]DI!$A$4:$B$15000,2),0)</f>
        <v>6.4000000000000001E-2</v>
      </c>
      <c r="E429" s="13">
        <f t="shared" ca="1" si="125"/>
        <v>1.0002462000000001</v>
      </c>
      <c r="F429" s="13">
        <f ca="1">(TRUNC(PRODUCT($E$12:$E428),16))</f>
        <v>1.07262995373356</v>
      </c>
      <c r="G429" s="13">
        <f t="shared" ca="1" si="126"/>
        <v>1.0602911684990499</v>
      </c>
      <c r="H429" s="13">
        <f t="shared" ca="1" si="127"/>
        <v>1.01163717</v>
      </c>
      <c r="I429" s="12">
        <f t="shared" si="140"/>
        <v>2.1000000000000001E-2</v>
      </c>
      <c r="J429" s="101">
        <f t="shared" si="128"/>
        <v>43487</v>
      </c>
      <c r="K429" s="3">
        <f t="shared" si="129"/>
        <v>47</v>
      </c>
      <c r="L429" s="18">
        <f t="shared" si="130"/>
        <v>47</v>
      </c>
      <c r="M429" s="11">
        <f t="shared" si="131"/>
        <v>1.00388363</v>
      </c>
      <c r="N429" s="11">
        <f t="shared" ca="1" si="132"/>
        <v>1.0155659939999999</v>
      </c>
      <c r="O429" s="18">
        <f t="shared" si="133"/>
        <v>0</v>
      </c>
      <c r="P429" s="2">
        <f t="shared" ca="1" si="134"/>
        <v>10.377325000000001</v>
      </c>
      <c r="Q429" s="2">
        <f t="shared" si="135"/>
        <v>0</v>
      </c>
      <c r="R429" s="4" t="str">
        <f t="shared" si="136"/>
        <v>A+J=</v>
      </c>
      <c r="S429" s="101">
        <f t="shared" si="137"/>
        <v>43668</v>
      </c>
      <c r="T429" s="9" t="str">
        <f t="shared" si="138"/>
        <v>-</v>
      </c>
      <c r="U429" s="9"/>
      <c r="V429" s="114">
        <v>48639</v>
      </c>
      <c r="W429" s="115" t="s">
        <v>72</v>
      </c>
      <c r="X429" s="9"/>
      <c r="Y429" s="1"/>
      <c r="Z429" s="9"/>
      <c r="AA429" s="9"/>
      <c r="AB429" s="9"/>
      <c r="AC429" s="9"/>
      <c r="AD429" s="9"/>
      <c r="AE429" s="10"/>
      <c r="AF429" s="9"/>
      <c r="AG429" s="9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</row>
    <row r="430" spans="1:198" x14ac:dyDescent="0.15">
      <c r="A430" s="99">
        <f t="shared" si="139"/>
        <v>43557</v>
      </c>
      <c r="B430" s="15">
        <f t="shared" ca="1" si="123"/>
        <v>677.26626199999998</v>
      </c>
      <c r="C430" s="2">
        <f t="shared" si="124"/>
        <v>666.66639999999995</v>
      </c>
      <c r="D430" s="12">
        <f ca="1">IF(A430&lt;$B$1,VLOOKUP(A430,[1]DI!$A$4:$B$15000,2),0)</f>
        <v>6.4000000000000001E-2</v>
      </c>
      <c r="E430" s="13">
        <f t="shared" ca="1" si="125"/>
        <v>1.0002462000000001</v>
      </c>
      <c r="F430" s="13">
        <f ca="1">(TRUNC(PRODUCT($E$12:$E429),16))</f>
        <v>1.07289403522817</v>
      </c>
      <c r="G430" s="13">
        <f t="shared" ca="1" si="126"/>
        <v>1.0602911684990499</v>
      </c>
      <c r="H430" s="13">
        <f t="shared" ca="1" si="127"/>
        <v>1.01188623</v>
      </c>
      <c r="I430" s="12">
        <f t="shared" si="140"/>
        <v>2.1000000000000001E-2</v>
      </c>
      <c r="J430" s="101">
        <f t="shared" si="128"/>
        <v>43487</v>
      </c>
      <c r="K430" s="3">
        <f t="shared" si="129"/>
        <v>48</v>
      </c>
      <c r="L430" s="18">
        <f t="shared" si="130"/>
        <v>48</v>
      </c>
      <c r="M430" s="11">
        <f t="shared" si="131"/>
        <v>1.0039664239999999</v>
      </c>
      <c r="N430" s="11">
        <f t="shared" ca="1" si="132"/>
        <v>1.0158997999999999</v>
      </c>
      <c r="O430" s="18">
        <f t="shared" si="133"/>
        <v>0</v>
      </c>
      <c r="P430" s="2">
        <f t="shared" ca="1" si="134"/>
        <v>10.599862</v>
      </c>
      <c r="Q430" s="2">
        <f t="shared" si="135"/>
        <v>0</v>
      </c>
      <c r="R430" s="4" t="str">
        <f t="shared" si="136"/>
        <v>A+J=</v>
      </c>
      <c r="S430" s="101">
        <f t="shared" si="137"/>
        <v>43668</v>
      </c>
      <c r="T430" s="9" t="str">
        <f t="shared" si="138"/>
        <v>-</v>
      </c>
      <c r="U430" s="9"/>
      <c r="V430" s="114">
        <v>48684</v>
      </c>
      <c r="W430" s="115" t="s">
        <v>89</v>
      </c>
      <c r="X430" s="9"/>
      <c r="Y430" s="1"/>
      <c r="Z430" s="9"/>
      <c r="AA430" s="9"/>
      <c r="AB430" s="9"/>
      <c r="AC430" s="9"/>
      <c r="AD430" s="9"/>
      <c r="AE430" s="10"/>
      <c r="AF430" s="9"/>
      <c r="AG430" s="9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</row>
    <row r="431" spans="1:198" x14ac:dyDescent="0.15">
      <c r="A431" s="99">
        <f t="shared" si="139"/>
        <v>43558</v>
      </c>
      <c r="B431" s="15">
        <f t="shared" ca="1" si="123"/>
        <v>677.488878</v>
      </c>
      <c r="C431" s="2">
        <f t="shared" si="124"/>
        <v>666.66639999999995</v>
      </c>
      <c r="D431" s="12">
        <f ca="1">IF(A431&lt;$B$1,VLOOKUP(A431,[1]DI!$A$4:$B$15000,2),0)</f>
        <v>6.4000000000000001E-2</v>
      </c>
      <c r="E431" s="13">
        <f t="shared" ca="1" si="125"/>
        <v>1.0002462000000001</v>
      </c>
      <c r="F431" s="13">
        <f ca="1">(TRUNC(PRODUCT($E$12:$E430),16))</f>
        <v>1.0731581817396401</v>
      </c>
      <c r="G431" s="13">
        <f t="shared" ca="1" si="126"/>
        <v>1.0602911684990499</v>
      </c>
      <c r="H431" s="13">
        <f t="shared" ca="1" si="127"/>
        <v>1.01213536</v>
      </c>
      <c r="I431" s="12">
        <f t="shared" si="140"/>
        <v>2.1000000000000001E-2</v>
      </c>
      <c r="J431" s="101">
        <f t="shared" si="128"/>
        <v>43487</v>
      </c>
      <c r="K431" s="3">
        <f t="shared" si="129"/>
        <v>49</v>
      </c>
      <c r="L431" s="18">
        <f t="shared" si="130"/>
        <v>49</v>
      </c>
      <c r="M431" s="11">
        <f t="shared" si="131"/>
        <v>1.0040492249999999</v>
      </c>
      <c r="N431" s="11">
        <f t="shared" ca="1" si="132"/>
        <v>1.0162337239999999</v>
      </c>
      <c r="O431" s="18">
        <f t="shared" si="133"/>
        <v>0</v>
      </c>
      <c r="P431" s="2">
        <f t="shared" ca="1" si="134"/>
        <v>10.822478</v>
      </c>
      <c r="Q431" s="2">
        <f t="shared" si="135"/>
        <v>0</v>
      </c>
      <c r="R431" s="4" t="str">
        <f t="shared" si="136"/>
        <v>A+J=</v>
      </c>
      <c r="S431" s="101">
        <f t="shared" si="137"/>
        <v>43668</v>
      </c>
      <c r="T431" s="9" t="str">
        <f t="shared" si="138"/>
        <v>-</v>
      </c>
      <c r="U431" s="9"/>
      <c r="V431" s="114">
        <v>48690</v>
      </c>
      <c r="W431" s="115" t="s">
        <v>74</v>
      </c>
      <c r="X431" s="9"/>
      <c r="Y431" s="1"/>
      <c r="Z431" s="9"/>
      <c r="AA431" s="9"/>
      <c r="AB431" s="9"/>
      <c r="AC431" s="9"/>
      <c r="AD431" s="9"/>
      <c r="AE431" s="10"/>
      <c r="AF431" s="9"/>
      <c r="AG431" s="9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</row>
    <row r="432" spans="1:198" x14ac:dyDescent="0.15">
      <c r="A432" s="99">
        <f t="shared" si="139"/>
        <v>43559</v>
      </c>
      <c r="B432" s="15">
        <f t="shared" ca="1" si="123"/>
        <v>677.71156599999995</v>
      </c>
      <c r="C432" s="2">
        <f t="shared" si="124"/>
        <v>666.66639999999995</v>
      </c>
      <c r="D432" s="12">
        <f ca="1">IF(A432&lt;$B$1,VLOOKUP(A432,[1]DI!$A$4:$B$15000,2),0)</f>
        <v>6.4000000000000001E-2</v>
      </c>
      <c r="E432" s="13">
        <f t="shared" ca="1" si="125"/>
        <v>1.0002462000000001</v>
      </c>
      <c r="F432" s="13">
        <f ca="1">(TRUNC(PRODUCT($E$12:$E431),16))</f>
        <v>1.0734223932839899</v>
      </c>
      <c r="G432" s="13">
        <f t="shared" ca="1" si="126"/>
        <v>1.0602911684990499</v>
      </c>
      <c r="H432" s="13">
        <f t="shared" ca="1" si="127"/>
        <v>1.0123845499999999</v>
      </c>
      <c r="I432" s="12">
        <f t="shared" si="140"/>
        <v>2.1000000000000001E-2</v>
      </c>
      <c r="J432" s="101">
        <f t="shared" si="128"/>
        <v>43487</v>
      </c>
      <c r="K432" s="3">
        <f t="shared" si="129"/>
        <v>50</v>
      </c>
      <c r="L432" s="18">
        <f t="shared" si="130"/>
        <v>50</v>
      </c>
      <c r="M432" s="11">
        <f t="shared" si="131"/>
        <v>1.0041320330000001</v>
      </c>
      <c r="N432" s="11">
        <f t="shared" ca="1" si="132"/>
        <v>1.0165677559999999</v>
      </c>
      <c r="O432" s="18">
        <f t="shared" si="133"/>
        <v>0</v>
      </c>
      <c r="P432" s="2">
        <f t="shared" ca="1" si="134"/>
        <v>11.045166</v>
      </c>
      <c r="Q432" s="2">
        <f t="shared" si="135"/>
        <v>0</v>
      </c>
      <c r="R432" s="4" t="str">
        <f t="shared" si="136"/>
        <v>A+J=</v>
      </c>
      <c r="S432" s="101">
        <f t="shared" si="137"/>
        <v>43668</v>
      </c>
      <c r="T432" s="9" t="str">
        <f t="shared" si="138"/>
        <v>-</v>
      </c>
      <c r="U432" s="9"/>
      <c r="V432" s="114">
        <v>48746</v>
      </c>
      <c r="W432" s="115" t="s">
        <v>90</v>
      </c>
      <c r="X432" s="9"/>
      <c r="Y432" s="1"/>
      <c r="Z432" s="9"/>
      <c r="AA432" s="9"/>
      <c r="AB432" s="9"/>
      <c r="AC432" s="9"/>
      <c r="AD432" s="9"/>
      <c r="AE432" s="10"/>
      <c r="AF432" s="9"/>
      <c r="AG432" s="9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</row>
    <row r="433" spans="1:198" x14ac:dyDescent="0.15">
      <c r="A433" s="99">
        <f t="shared" si="139"/>
        <v>43560</v>
      </c>
      <c r="B433" s="15">
        <f t="shared" ca="1" si="123"/>
        <v>677.93432699999994</v>
      </c>
      <c r="C433" s="2">
        <f t="shared" si="124"/>
        <v>666.66639999999995</v>
      </c>
      <c r="D433" s="12">
        <f ca="1">IF(A433&lt;$B$1,VLOOKUP(A433,[1]DI!$A$4:$B$15000,2),0)</f>
        <v>6.4000000000000001E-2</v>
      </c>
      <c r="E433" s="13">
        <f t="shared" ca="1" si="125"/>
        <v>1.0002462000000001</v>
      </c>
      <c r="F433" s="13">
        <f ca="1">(TRUNC(PRODUCT($E$12:$E432),16))</f>
        <v>1.0736866698772101</v>
      </c>
      <c r="G433" s="13">
        <f t="shared" ca="1" si="126"/>
        <v>1.0602911684990499</v>
      </c>
      <c r="H433" s="13">
        <f t="shared" ca="1" si="127"/>
        <v>1.0126337999999999</v>
      </c>
      <c r="I433" s="12">
        <f t="shared" si="140"/>
        <v>2.1000000000000001E-2</v>
      </c>
      <c r="J433" s="101">
        <f t="shared" si="128"/>
        <v>43487</v>
      </c>
      <c r="K433" s="3">
        <f t="shared" si="129"/>
        <v>51</v>
      </c>
      <c r="L433" s="18">
        <f t="shared" si="130"/>
        <v>51</v>
      </c>
      <c r="M433" s="11">
        <f t="shared" si="131"/>
        <v>1.0042148479999999</v>
      </c>
      <c r="N433" s="11">
        <f t="shared" ca="1" si="132"/>
        <v>1.016901898</v>
      </c>
      <c r="O433" s="18">
        <f t="shared" si="133"/>
        <v>0</v>
      </c>
      <c r="P433" s="2">
        <f t="shared" ca="1" si="134"/>
        <v>11.267927</v>
      </c>
      <c r="Q433" s="2">
        <f t="shared" si="135"/>
        <v>0</v>
      </c>
      <c r="R433" s="4" t="str">
        <f t="shared" si="136"/>
        <v>A+J=</v>
      </c>
      <c r="S433" s="101">
        <f t="shared" si="137"/>
        <v>43668</v>
      </c>
      <c r="T433" s="9" t="str">
        <f t="shared" si="138"/>
        <v>-</v>
      </c>
      <c r="U433" s="9"/>
      <c r="V433" s="114">
        <v>48829</v>
      </c>
      <c r="W433" s="115" t="s">
        <v>92</v>
      </c>
      <c r="X433" s="9"/>
      <c r="Y433" s="1"/>
      <c r="Z433" s="9"/>
      <c r="AA433" s="9"/>
      <c r="AB433" s="9"/>
      <c r="AC433" s="9"/>
      <c r="AD433" s="9"/>
      <c r="AE433" s="10"/>
      <c r="AF433" s="9"/>
      <c r="AG433" s="9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</row>
    <row r="434" spans="1:198" x14ac:dyDescent="0.15">
      <c r="A434" s="99">
        <f t="shared" si="139"/>
        <v>43561</v>
      </c>
      <c r="B434" s="15">
        <f t="shared" ca="1" si="123"/>
        <v>678.15715899999998</v>
      </c>
      <c r="C434" s="2">
        <f t="shared" si="124"/>
        <v>666.66639999999995</v>
      </c>
      <c r="D434" s="12">
        <f ca="1">IF(A434&lt;$B$1,VLOOKUP(A434,[1]DI!$A$4:$B$15000,2),0)</f>
        <v>0</v>
      </c>
      <c r="E434" s="13">
        <f t="shared" ca="1" si="125"/>
        <v>1</v>
      </c>
      <c r="F434" s="13">
        <f ca="1">(TRUNC(PRODUCT($E$12:$E433),16))</f>
        <v>1.0739510115353399</v>
      </c>
      <c r="G434" s="13">
        <f t="shared" ca="1" si="126"/>
        <v>1.0602911684990499</v>
      </c>
      <c r="H434" s="13">
        <f t="shared" ca="1" si="127"/>
        <v>1.01288311</v>
      </c>
      <c r="I434" s="12">
        <f t="shared" si="140"/>
        <v>2.1000000000000001E-2</v>
      </c>
      <c r="J434" s="101">
        <f t="shared" si="128"/>
        <v>43487</v>
      </c>
      <c r="K434" s="3">
        <f t="shared" si="129"/>
        <v>51</v>
      </c>
      <c r="L434" s="18">
        <f t="shared" si="130"/>
        <v>52</v>
      </c>
      <c r="M434" s="11">
        <f t="shared" si="131"/>
        <v>1.0042976690000001</v>
      </c>
      <c r="N434" s="11">
        <f t="shared" ca="1" si="132"/>
        <v>1.0172361459999999</v>
      </c>
      <c r="O434" s="18">
        <f t="shared" si="133"/>
        <v>0</v>
      </c>
      <c r="P434" s="2">
        <f t="shared" ca="1" si="134"/>
        <v>11.490759000000001</v>
      </c>
      <c r="Q434" s="2">
        <f t="shared" si="135"/>
        <v>0</v>
      </c>
      <c r="R434" s="4" t="str">
        <f t="shared" si="136"/>
        <v>A+J=</v>
      </c>
      <c r="S434" s="101">
        <f t="shared" si="137"/>
        <v>43668</v>
      </c>
      <c r="T434" s="9" t="str">
        <f t="shared" si="138"/>
        <v>-</v>
      </c>
      <c r="U434" s="9"/>
      <c r="V434" s="114">
        <v>48864</v>
      </c>
      <c r="W434" s="113" t="s">
        <v>78</v>
      </c>
      <c r="X434" s="9"/>
      <c r="Y434" s="1"/>
      <c r="Z434" s="9"/>
      <c r="AA434" s="9"/>
      <c r="AB434" s="9"/>
      <c r="AC434" s="9"/>
      <c r="AD434" s="9"/>
      <c r="AE434" s="10"/>
      <c r="AF434" s="9"/>
      <c r="AG434" s="9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</row>
    <row r="435" spans="1:198" x14ac:dyDescent="0.15">
      <c r="A435" s="99">
        <f t="shared" si="139"/>
        <v>43562</v>
      </c>
      <c r="B435" s="15">
        <f t="shared" ca="1" si="123"/>
        <v>678.15715899999998</v>
      </c>
      <c r="C435" s="2">
        <f t="shared" si="124"/>
        <v>666.66639999999995</v>
      </c>
      <c r="D435" s="12">
        <f ca="1">IF(A435&lt;$B$1,VLOOKUP(A435,[1]DI!$A$4:$B$15000,2),0)</f>
        <v>0</v>
      </c>
      <c r="E435" s="13">
        <f t="shared" ca="1" si="125"/>
        <v>1</v>
      </c>
      <c r="F435" s="13">
        <f ca="1">(TRUNC(PRODUCT($E$12:$E434),16))</f>
        <v>1.0739510115353399</v>
      </c>
      <c r="G435" s="13">
        <f t="shared" ca="1" si="126"/>
        <v>1.0602911684990499</v>
      </c>
      <c r="H435" s="13">
        <f t="shared" ca="1" si="127"/>
        <v>1.01288311</v>
      </c>
      <c r="I435" s="12">
        <f t="shared" si="140"/>
        <v>2.1000000000000001E-2</v>
      </c>
      <c r="J435" s="101">
        <f t="shared" si="128"/>
        <v>43487</v>
      </c>
      <c r="K435" s="3">
        <f t="shared" si="129"/>
        <v>51</v>
      </c>
      <c r="L435" s="18">
        <f t="shared" si="130"/>
        <v>52</v>
      </c>
      <c r="M435" s="11">
        <f t="shared" si="131"/>
        <v>1.0042976690000001</v>
      </c>
      <c r="N435" s="11">
        <f t="shared" ca="1" si="132"/>
        <v>1.0172361459999999</v>
      </c>
      <c r="O435" s="18">
        <f t="shared" si="133"/>
        <v>0</v>
      </c>
      <c r="P435" s="2">
        <f t="shared" ca="1" si="134"/>
        <v>11.490759000000001</v>
      </c>
      <c r="Q435" s="2">
        <f t="shared" si="135"/>
        <v>0</v>
      </c>
      <c r="R435" s="4" t="str">
        <f t="shared" si="136"/>
        <v>A+J=</v>
      </c>
      <c r="S435" s="101">
        <f t="shared" si="137"/>
        <v>43668</v>
      </c>
      <c r="T435" s="9" t="str">
        <f t="shared" si="138"/>
        <v>-</v>
      </c>
      <c r="U435" s="9"/>
      <c r="V435" s="114">
        <v>48885</v>
      </c>
      <c r="W435" s="115" t="s">
        <v>84</v>
      </c>
      <c r="X435" s="9"/>
      <c r="Y435" s="1"/>
      <c r="Z435" s="9"/>
      <c r="AA435" s="9"/>
      <c r="AB435" s="9"/>
      <c r="AC435" s="9"/>
      <c r="AD435" s="9"/>
      <c r="AE435" s="10"/>
      <c r="AF435" s="9"/>
      <c r="AG435" s="9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</row>
    <row r="436" spans="1:198" x14ac:dyDescent="0.15">
      <c r="A436" s="99">
        <f t="shared" si="139"/>
        <v>43563</v>
      </c>
      <c r="B436" s="15">
        <f t="shared" ca="1" si="123"/>
        <v>678.15715899999998</v>
      </c>
      <c r="C436" s="2">
        <f t="shared" si="124"/>
        <v>666.66639999999995</v>
      </c>
      <c r="D436" s="12">
        <f ca="1">IF(A436&lt;$B$1,VLOOKUP(A436,[1]DI!$A$4:$B$15000,2),0)</f>
        <v>6.4000000000000001E-2</v>
      </c>
      <c r="E436" s="13">
        <f t="shared" ca="1" si="125"/>
        <v>1.0002462000000001</v>
      </c>
      <c r="F436" s="13">
        <f ca="1">(TRUNC(PRODUCT($E$12:$E435),16))</f>
        <v>1.0739510115353399</v>
      </c>
      <c r="G436" s="13">
        <f t="shared" ca="1" si="126"/>
        <v>1.0602911684990499</v>
      </c>
      <c r="H436" s="13">
        <f t="shared" ca="1" si="127"/>
        <v>1.01288311</v>
      </c>
      <c r="I436" s="12">
        <f t="shared" si="140"/>
        <v>2.1000000000000001E-2</v>
      </c>
      <c r="J436" s="101">
        <f t="shared" si="128"/>
        <v>43487</v>
      </c>
      <c r="K436" s="3">
        <f t="shared" si="129"/>
        <v>52</v>
      </c>
      <c r="L436" s="18">
        <f t="shared" si="130"/>
        <v>52</v>
      </c>
      <c r="M436" s="11">
        <f t="shared" si="131"/>
        <v>1.0042976690000001</v>
      </c>
      <c r="N436" s="11">
        <f t="shared" ca="1" si="132"/>
        <v>1.0172361459999999</v>
      </c>
      <c r="O436" s="18">
        <f t="shared" si="133"/>
        <v>0</v>
      </c>
      <c r="P436" s="2">
        <f t="shared" ca="1" si="134"/>
        <v>11.490759000000001</v>
      </c>
      <c r="Q436" s="2">
        <f t="shared" si="135"/>
        <v>0</v>
      </c>
      <c r="R436" s="4" t="str">
        <f t="shared" si="136"/>
        <v>A+J=</v>
      </c>
      <c r="S436" s="101">
        <f t="shared" si="137"/>
        <v>43668</v>
      </c>
      <c r="T436" s="9" t="str">
        <f t="shared" si="138"/>
        <v>-</v>
      </c>
      <c r="U436" s="9"/>
      <c r="V436" s="114">
        <v>48898</v>
      </c>
      <c r="W436" s="115" t="s">
        <v>85</v>
      </c>
      <c r="X436" s="9"/>
      <c r="Y436" s="1"/>
      <c r="Z436" s="9"/>
      <c r="AA436" s="9"/>
      <c r="AB436" s="9"/>
      <c r="AC436" s="9"/>
      <c r="AD436" s="9"/>
      <c r="AE436" s="10"/>
      <c r="AF436" s="9"/>
      <c r="AG436" s="9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</row>
    <row r="437" spans="1:198" x14ac:dyDescent="0.15">
      <c r="A437" s="99">
        <f t="shared" si="139"/>
        <v>43564</v>
      </c>
      <c r="B437" s="15">
        <f t="shared" ca="1" si="123"/>
        <v>678.38006399999995</v>
      </c>
      <c r="C437" s="2">
        <f t="shared" si="124"/>
        <v>666.66639999999995</v>
      </c>
      <c r="D437" s="12">
        <f ca="1">IF(A437&lt;$B$1,VLOOKUP(A437,[1]DI!$A$4:$B$15000,2),0)</f>
        <v>6.4000000000000001E-2</v>
      </c>
      <c r="E437" s="13">
        <f t="shared" ca="1" si="125"/>
        <v>1.0002462000000001</v>
      </c>
      <c r="F437" s="13">
        <f ca="1">(TRUNC(PRODUCT($E$12:$E436),16))</f>
        <v>1.0742154182743799</v>
      </c>
      <c r="G437" s="13">
        <f t="shared" ca="1" si="126"/>
        <v>1.0602911684990499</v>
      </c>
      <c r="H437" s="13">
        <f t="shared" ca="1" si="127"/>
        <v>1.0131324799999999</v>
      </c>
      <c r="I437" s="12">
        <f t="shared" si="140"/>
        <v>2.1000000000000001E-2</v>
      </c>
      <c r="J437" s="101">
        <f t="shared" si="128"/>
        <v>43487</v>
      </c>
      <c r="K437" s="3">
        <f t="shared" si="129"/>
        <v>53</v>
      </c>
      <c r="L437" s="18">
        <f t="shared" si="130"/>
        <v>53</v>
      </c>
      <c r="M437" s="11">
        <f t="shared" si="131"/>
        <v>1.0043804970000001</v>
      </c>
      <c r="N437" s="11">
        <f t="shared" ca="1" si="132"/>
        <v>1.017570504</v>
      </c>
      <c r="O437" s="18">
        <f t="shared" si="133"/>
        <v>0</v>
      </c>
      <c r="P437" s="2">
        <f t="shared" ca="1" si="134"/>
        <v>11.713664</v>
      </c>
      <c r="Q437" s="2">
        <f t="shared" si="135"/>
        <v>0</v>
      </c>
      <c r="R437" s="4" t="str">
        <f t="shared" si="136"/>
        <v>A+J=</v>
      </c>
      <c r="S437" s="101">
        <f t="shared" si="137"/>
        <v>43668</v>
      </c>
      <c r="T437" s="9" t="str">
        <f t="shared" si="138"/>
        <v>-</v>
      </c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9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</row>
    <row r="438" spans="1:198" x14ac:dyDescent="0.15">
      <c r="A438" s="99">
        <f t="shared" si="139"/>
        <v>43565</v>
      </c>
      <c r="B438" s="15">
        <f t="shared" ca="1" si="123"/>
        <v>678.60304099999996</v>
      </c>
      <c r="C438" s="2">
        <f t="shared" si="124"/>
        <v>666.66639999999995</v>
      </c>
      <c r="D438" s="12">
        <f ca="1">IF(A438&lt;$B$1,VLOOKUP(A438,[1]DI!$A$4:$B$15000,2),0)</f>
        <v>6.4000000000000001E-2</v>
      </c>
      <c r="E438" s="13">
        <f t="shared" ca="1" si="125"/>
        <v>1.0002462000000001</v>
      </c>
      <c r="F438" s="13">
        <f ca="1">(TRUNC(PRODUCT($E$12:$E437),16))</f>
        <v>1.07447989011036</v>
      </c>
      <c r="G438" s="13">
        <f t="shared" ca="1" si="126"/>
        <v>1.0602911684990499</v>
      </c>
      <c r="H438" s="13">
        <f t="shared" ca="1" si="127"/>
        <v>1.0133819100000001</v>
      </c>
      <c r="I438" s="12">
        <f t="shared" si="140"/>
        <v>2.1000000000000001E-2</v>
      </c>
      <c r="J438" s="101">
        <f t="shared" si="128"/>
        <v>43487</v>
      </c>
      <c r="K438" s="3">
        <f t="shared" si="129"/>
        <v>54</v>
      </c>
      <c r="L438" s="18">
        <f t="shared" si="130"/>
        <v>54</v>
      </c>
      <c r="M438" s="11">
        <f t="shared" si="131"/>
        <v>1.004463332</v>
      </c>
      <c r="N438" s="11">
        <f t="shared" ca="1" si="132"/>
        <v>1.01790497</v>
      </c>
      <c r="O438" s="18">
        <f t="shared" si="133"/>
        <v>0</v>
      </c>
      <c r="P438" s="2">
        <f t="shared" ca="1" si="134"/>
        <v>11.936641</v>
      </c>
      <c r="Q438" s="2">
        <f t="shared" si="135"/>
        <v>0</v>
      </c>
      <c r="R438" s="4" t="str">
        <f t="shared" si="136"/>
        <v>A+J=</v>
      </c>
      <c r="S438" s="101">
        <f t="shared" si="137"/>
        <v>43668</v>
      </c>
      <c r="T438" s="9" t="str">
        <f t="shared" si="138"/>
        <v>-</v>
      </c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9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</row>
    <row r="439" spans="1:198" x14ac:dyDescent="0.15">
      <c r="A439" s="99">
        <f t="shared" si="139"/>
        <v>43566</v>
      </c>
      <c r="B439" s="15">
        <f t="shared" ca="1" si="123"/>
        <v>678.826098</v>
      </c>
      <c r="C439" s="2">
        <f t="shared" si="124"/>
        <v>666.66639999999995</v>
      </c>
      <c r="D439" s="12">
        <f ca="1">IF(A439&lt;$B$1,VLOOKUP(A439,[1]DI!$A$4:$B$15000,2),0)</f>
        <v>6.4000000000000001E-2</v>
      </c>
      <c r="E439" s="13">
        <f t="shared" ca="1" si="125"/>
        <v>1.0002462000000001</v>
      </c>
      <c r="F439" s="13">
        <f ca="1">(TRUNC(PRODUCT($E$12:$E438),16))</f>
        <v>1.0747444270593001</v>
      </c>
      <c r="G439" s="13">
        <f t="shared" ca="1" si="126"/>
        <v>1.0602911684990499</v>
      </c>
      <c r="H439" s="13">
        <f t="shared" ca="1" si="127"/>
        <v>1.0136314099999999</v>
      </c>
      <c r="I439" s="12">
        <f t="shared" si="140"/>
        <v>2.1000000000000001E-2</v>
      </c>
      <c r="J439" s="101">
        <f t="shared" si="128"/>
        <v>43487</v>
      </c>
      <c r="K439" s="3">
        <f t="shared" si="129"/>
        <v>55</v>
      </c>
      <c r="L439" s="18">
        <f t="shared" si="130"/>
        <v>55</v>
      </c>
      <c r="M439" s="11">
        <f t="shared" si="131"/>
        <v>1.0045461739999999</v>
      </c>
      <c r="N439" s="11">
        <f t="shared" ca="1" si="132"/>
        <v>1.0182395550000001</v>
      </c>
      <c r="O439" s="18">
        <f t="shared" si="133"/>
        <v>0</v>
      </c>
      <c r="P439" s="2">
        <f t="shared" ca="1" si="134"/>
        <v>12.159698000000001</v>
      </c>
      <c r="Q439" s="2">
        <f t="shared" si="135"/>
        <v>0</v>
      </c>
      <c r="R439" s="4" t="str">
        <f t="shared" si="136"/>
        <v>A+J=</v>
      </c>
      <c r="S439" s="101">
        <f t="shared" si="137"/>
        <v>43668</v>
      </c>
      <c r="T439" s="9" t="str">
        <f t="shared" si="138"/>
        <v>-</v>
      </c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9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</row>
    <row r="440" spans="1:198" x14ac:dyDescent="0.15">
      <c r="A440" s="99">
        <f t="shared" si="139"/>
        <v>43567</v>
      </c>
      <c r="B440" s="15">
        <f t="shared" ca="1" si="123"/>
        <v>679.04921999999999</v>
      </c>
      <c r="C440" s="2">
        <f t="shared" si="124"/>
        <v>666.66639999999995</v>
      </c>
      <c r="D440" s="12">
        <f ca="1">IF(A440&lt;$B$1,VLOOKUP(A440,[1]DI!$A$4:$B$15000,2),0)</f>
        <v>6.4000000000000001E-2</v>
      </c>
      <c r="E440" s="13">
        <f t="shared" ca="1" si="125"/>
        <v>1.0002462000000001</v>
      </c>
      <c r="F440" s="13">
        <f ca="1">(TRUNC(PRODUCT($E$12:$E439),16))</f>
        <v>1.0750090291372401</v>
      </c>
      <c r="G440" s="13">
        <f t="shared" ca="1" si="126"/>
        <v>1.0602911684990499</v>
      </c>
      <c r="H440" s="13">
        <f t="shared" ca="1" si="127"/>
        <v>1.0138809600000001</v>
      </c>
      <c r="I440" s="12">
        <f t="shared" si="140"/>
        <v>2.1000000000000001E-2</v>
      </c>
      <c r="J440" s="101">
        <f t="shared" si="128"/>
        <v>43487</v>
      </c>
      <c r="K440" s="3">
        <f t="shared" si="129"/>
        <v>56</v>
      </c>
      <c r="L440" s="18">
        <f t="shared" si="130"/>
        <v>56</v>
      </c>
      <c r="M440" s="11">
        <f t="shared" si="131"/>
        <v>1.0046290229999999</v>
      </c>
      <c r="N440" s="11">
        <f t="shared" ca="1" si="132"/>
        <v>1.018574238</v>
      </c>
      <c r="O440" s="18">
        <f t="shared" si="133"/>
        <v>0</v>
      </c>
      <c r="P440" s="2">
        <f t="shared" ca="1" si="134"/>
        <v>12.382820000000001</v>
      </c>
      <c r="Q440" s="2">
        <f t="shared" si="135"/>
        <v>0</v>
      </c>
      <c r="R440" s="4" t="str">
        <f t="shared" si="136"/>
        <v>A+J=</v>
      </c>
      <c r="S440" s="101">
        <f t="shared" si="137"/>
        <v>43668</v>
      </c>
      <c r="T440" s="9" t="str">
        <f t="shared" si="138"/>
        <v>-</v>
      </c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9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</row>
    <row r="441" spans="1:198" x14ac:dyDescent="0.15">
      <c r="A441" s="99">
        <f t="shared" si="139"/>
        <v>43568</v>
      </c>
      <c r="B441" s="15">
        <f t="shared" ca="1" si="123"/>
        <v>679.27242200000001</v>
      </c>
      <c r="C441" s="2">
        <f t="shared" si="124"/>
        <v>666.66639999999995</v>
      </c>
      <c r="D441" s="12">
        <f ca="1">IF(A441&lt;$B$1,VLOOKUP(A441,[1]DI!$A$4:$B$15000,2),0)</f>
        <v>0</v>
      </c>
      <c r="E441" s="13">
        <f t="shared" ca="1" si="125"/>
        <v>1</v>
      </c>
      <c r="F441" s="13">
        <f ca="1">(TRUNC(PRODUCT($E$12:$E440),16))</f>
        <v>1.0752736963602201</v>
      </c>
      <c r="G441" s="13">
        <f t="shared" ca="1" si="126"/>
        <v>1.0602911684990499</v>
      </c>
      <c r="H441" s="13">
        <f t="shared" ca="1" si="127"/>
        <v>1.01413058</v>
      </c>
      <c r="I441" s="12">
        <f t="shared" si="140"/>
        <v>2.1000000000000001E-2</v>
      </c>
      <c r="J441" s="101">
        <f t="shared" si="128"/>
        <v>43487</v>
      </c>
      <c r="K441" s="3">
        <f t="shared" si="129"/>
        <v>56</v>
      </c>
      <c r="L441" s="18">
        <f t="shared" si="130"/>
        <v>57</v>
      </c>
      <c r="M441" s="11">
        <f t="shared" si="131"/>
        <v>1.004711879</v>
      </c>
      <c r="N441" s="11">
        <f t="shared" ca="1" si="132"/>
        <v>1.0189090409999999</v>
      </c>
      <c r="O441" s="18">
        <f t="shared" si="133"/>
        <v>0</v>
      </c>
      <c r="P441" s="2">
        <f t="shared" ca="1" si="134"/>
        <v>12.606021999999999</v>
      </c>
      <c r="Q441" s="2">
        <f t="shared" si="135"/>
        <v>0</v>
      </c>
      <c r="R441" s="4" t="str">
        <f t="shared" si="136"/>
        <v>A+J=</v>
      </c>
      <c r="S441" s="101">
        <f t="shared" si="137"/>
        <v>43668</v>
      </c>
      <c r="T441" s="9" t="str">
        <f t="shared" si="138"/>
        <v>-</v>
      </c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9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</row>
    <row r="442" spans="1:198" x14ac:dyDescent="0.15">
      <c r="A442" s="99">
        <f t="shared" si="139"/>
        <v>43569</v>
      </c>
      <c r="B442" s="15">
        <f t="shared" ref="B442:B505" ca="1" si="141">IF(A442&lt;=TODAY(),C442+P442,IF(AND(A442&gt;TODAY(),A442&lt;=$B$1),IF(VLOOKUP(TODAY(),$A$10:$D$10000,4,FALSE)=0,"n.d",C442+P442),"n.d"))</f>
        <v>679.27242200000001</v>
      </c>
      <c r="C442" s="2">
        <f t="shared" ref="C442:C505" si="142">(C441-Q441)</f>
        <v>666.66639999999995</v>
      </c>
      <c r="D442" s="12">
        <f ca="1">IF(A442&lt;$B$1,VLOOKUP(A442,[1]DI!$A$4:$B$15000,2),0)</f>
        <v>0</v>
      </c>
      <c r="E442" s="13">
        <f t="shared" ref="E442:E505" ca="1" si="143">IF(A442&lt;A$10,1,ROUND(((1+D442)^(1/252)),8))</f>
        <v>1</v>
      </c>
      <c r="F442" s="13">
        <f ca="1">(TRUNC(PRODUCT($E$12:$E441),16))</f>
        <v>1.0752736963602201</v>
      </c>
      <c r="G442" s="13">
        <f t="shared" ref="G442:G505" ca="1" si="144">IF(O441&gt;0,F441,G441)</f>
        <v>1.0602911684990499</v>
      </c>
      <c r="H442" s="13">
        <f t="shared" ref="H442:H505" ca="1" si="145">ROUND(F442/G442,8)</f>
        <v>1.01413058</v>
      </c>
      <c r="I442" s="12">
        <f t="shared" si="140"/>
        <v>2.1000000000000001E-2</v>
      </c>
      <c r="J442" s="101">
        <f t="shared" ref="J442:J505" si="146">IF(O441&gt;0,VLOOKUP(O441,V$12:AF$48,2),J441)</f>
        <v>43487</v>
      </c>
      <c r="K442" s="3">
        <f t="shared" ref="K442:K505" si="147">IF(A442&gt;J442,IF(NETWORKDAYS(J442,A442,$V$52:$V$436)-1=0,1,NETWORKDAYS(J442,A442,$V$52:$V$436)-1),0)</f>
        <v>56</v>
      </c>
      <c r="L442" s="18">
        <f t="shared" ref="L442:L505" si="148">IF(AND(K442=1,K441=1),1,IF(K442&gt;0,IF(K442=K441,K442+1,K442),0))</f>
        <v>57</v>
      </c>
      <c r="M442" s="11">
        <f t="shared" ref="M442:M505" si="149">ROUND((I442+1)^(L442/252),9)</f>
        <v>1.004711879</v>
      </c>
      <c r="N442" s="11">
        <f t="shared" ref="N442:N505" ca="1" si="150">ROUND(H442*M442,9)</f>
        <v>1.0189090409999999</v>
      </c>
      <c r="O442" s="18">
        <f t="shared" ref="O442:O505" si="151">IF(VLOOKUP(A442,W$12:AD$48,8)=VLOOKUP(A441,W$12:AD$48,8),0,VLOOKUP(A442,W$12:AD$48,8))</f>
        <v>0</v>
      </c>
      <c r="P442" s="2">
        <f t="shared" ref="P442:P505" ca="1" si="152">TRUNC(((N442-1)*C442),6)</f>
        <v>12.606021999999999</v>
      </c>
      <c r="Q442" s="2">
        <f t="shared" ref="Q442:Q505" si="153">IF(O442&gt;0,VLOOKUP(O442,$V$12:$AA$48,6),0)</f>
        <v>0</v>
      </c>
      <c r="R442" s="4" t="str">
        <f t="shared" ref="R442:R505" si="154">IF(O441&gt;0,VLOOKUP(O441,V$12:AF$48,10),R441)</f>
        <v>A+J=</v>
      </c>
      <c r="S442" s="101">
        <f t="shared" ref="S442:S505" si="155">IF(O441&gt;0,VLOOKUP(O441,V$12:AF$48,11),S441)</f>
        <v>43668</v>
      </c>
      <c r="T442" s="9" t="str">
        <f t="shared" ref="T442:T505" si="156">IF(O442&gt;0,(P442+Q442)*T$9,"-")</f>
        <v>-</v>
      </c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9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</row>
    <row r="443" spans="1:198" x14ac:dyDescent="0.15">
      <c r="A443" s="99">
        <f t="shared" si="139"/>
        <v>43570</v>
      </c>
      <c r="B443" s="15">
        <f t="shared" ca="1" si="141"/>
        <v>679.27242200000001</v>
      </c>
      <c r="C443" s="2">
        <f t="shared" si="142"/>
        <v>666.66639999999995</v>
      </c>
      <c r="D443" s="12">
        <f ca="1">IF(A443&lt;$B$1,VLOOKUP(A443,[1]DI!$A$4:$B$15000,2),0)</f>
        <v>6.4000000000000001E-2</v>
      </c>
      <c r="E443" s="13">
        <f t="shared" ca="1" si="143"/>
        <v>1.0002462000000001</v>
      </c>
      <c r="F443" s="13">
        <f ca="1">(TRUNC(PRODUCT($E$12:$E442),16))</f>
        <v>1.0752736963602201</v>
      </c>
      <c r="G443" s="13">
        <f t="shared" ca="1" si="144"/>
        <v>1.0602911684990499</v>
      </c>
      <c r="H443" s="13">
        <f t="shared" ca="1" si="145"/>
        <v>1.01413058</v>
      </c>
      <c r="I443" s="12">
        <f t="shared" si="140"/>
        <v>2.1000000000000001E-2</v>
      </c>
      <c r="J443" s="101">
        <f t="shared" si="146"/>
        <v>43487</v>
      </c>
      <c r="K443" s="3">
        <f t="shared" si="147"/>
        <v>57</v>
      </c>
      <c r="L443" s="18">
        <f t="shared" si="148"/>
        <v>57</v>
      </c>
      <c r="M443" s="11">
        <f t="shared" si="149"/>
        <v>1.004711879</v>
      </c>
      <c r="N443" s="11">
        <f t="shared" ca="1" si="150"/>
        <v>1.0189090409999999</v>
      </c>
      <c r="O443" s="18">
        <f t="shared" si="151"/>
        <v>0</v>
      </c>
      <c r="P443" s="2">
        <f t="shared" ca="1" si="152"/>
        <v>12.606021999999999</v>
      </c>
      <c r="Q443" s="2">
        <f t="shared" si="153"/>
        <v>0</v>
      </c>
      <c r="R443" s="4" t="str">
        <f t="shared" si="154"/>
        <v>A+J=</v>
      </c>
      <c r="S443" s="101">
        <f t="shared" si="155"/>
        <v>43668</v>
      </c>
      <c r="T443" s="9" t="str">
        <f t="shared" si="156"/>
        <v>-</v>
      </c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9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</row>
    <row r="444" spans="1:198" x14ac:dyDescent="0.15">
      <c r="A444" s="99">
        <f t="shared" si="139"/>
        <v>43571</v>
      </c>
      <c r="B444" s="15">
        <f t="shared" ca="1" si="141"/>
        <v>679.49569499999996</v>
      </c>
      <c r="C444" s="2">
        <f t="shared" si="142"/>
        <v>666.66639999999995</v>
      </c>
      <c r="D444" s="12">
        <f ca="1">IF(A444&lt;$B$1,VLOOKUP(A444,[1]DI!$A$4:$B$15000,2),0)</f>
        <v>6.4000000000000001E-2</v>
      </c>
      <c r="E444" s="13">
        <f t="shared" ca="1" si="143"/>
        <v>1.0002462000000001</v>
      </c>
      <c r="F444" s="13">
        <f ca="1">(TRUNC(PRODUCT($E$12:$E443),16))</f>
        <v>1.07553842874426</v>
      </c>
      <c r="G444" s="13">
        <f t="shared" ca="1" si="144"/>
        <v>1.0602911684990499</v>
      </c>
      <c r="H444" s="13">
        <f t="shared" ca="1" si="145"/>
        <v>1.01438026</v>
      </c>
      <c r="I444" s="12">
        <f t="shared" si="140"/>
        <v>2.1000000000000001E-2</v>
      </c>
      <c r="J444" s="101">
        <f t="shared" si="146"/>
        <v>43487</v>
      </c>
      <c r="K444" s="3">
        <f t="shared" si="147"/>
        <v>58</v>
      </c>
      <c r="L444" s="18">
        <f t="shared" si="148"/>
        <v>58</v>
      </c>
      <c r="M444" s="11">
        <f t="shared" si="149"/>
        <v>1.004794741</v>
      </c>
      <c r="N444" s="11">
        <f t="shared" ca="1" si="150"/>
        <v>1.019243951</v>
      </c>
      <c r="O444" s="18">
        <f t="shared" si="151"/>
        <v>0</v>
      </c>
      <c r="P444" s="2">
        <f t="shared" ca="1" si="152"/>
        <v>12.829295</v>
      </c>
      <c r="Q444" s="2">
        <f t="shared" si="153"/>
        <v>0</v>
      </c>
      <c r="R444" s="4" t="str">
        <f t="shared" si="154"/>
        <v>A+J=</v>
      </c>
      <c r="S444" s="101">
        <f t="shared" si="155"/>
        <v>43668</v>
      </c>
      <c r="T444" s="9" t="str">
        <f t="shared" si="156"/>
        <v>-</v>
      </c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9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</row>
    <row r="445" spans="1:198" x14ac:dyDescent="0.15">
      <c r="A445" s="99">
        <f t="shared" si="139"/>
        <v>43572</v>
      </c>
      <c r="B445" s="15">
        <f t="shared" ca="1" si="141"/>
        <v>679.71903999999995</v>
      </c>
      <c r="C445" s="2">
        <f t="shared" si="142"/>
        <v>666.66639999999995</v>
      </c>
      <c r="D445" s="12">
        <f ca="1">IF(A445&lt;$B$1,VLOOKUP(A445,[1]DI!$A$4:$B$15000,2),0)</f>
        <v>6.4000000000000001E-2</v>
      </c>
      <c r="E445" s="13">
        <f t="shared" ca="1" si="143"/>
        <v>1.0002462000000001</v>
      </c>
      <c r="F445" s="13">
        <f ca="1">(TRUNC(PRODUCT($E$12:$E444),16))</f>
        <v>1.07580322630542</v>
      </c>
      <c r="G445" s="13">
        <f t="shared" ca="1" si="144"/>
        <v>1.0602911684990499</v>
      </c>
      <c r="H445" s="13">
        <f t="shared" ca="1" si="145"/>
        <v>1.0146299999999999</v>
      </c>
      <c r="I445" s="12">
        <f t="shared" si="140"/>
        <v>2.1000000000000001E-2</v>
      </c>
      <c r="J445" s="101">
        <f t="shared" si="146"/>
        <v>43487</v>
      </c>
      <c r="K445" s="3">
        <f t="shared" si="147"/>
        <v>59</v>
      </c>
      <c r="L445" s="18">
        <f t="shared" si="148"/>
        <v>59</v>
      </c>
      <c r="M445" s="11">
        <f t="shared" si="149"/>
        <v>1.0048776100000001</v>
      </c>
      <c r="N445" s="11">
        <f t="shared" ca="1" si="150"/>
        <v>1.0195789689999999</v>
      </c>
      <c r="O445" s="18">
        <f t="shared" si="151"/>
        <v>0</v>
      </c>
      <c r="P445" s="2">
        <f t="shared" ca="1" si="152"/>
        <v>13.05264</v>
      </c>
      <c r="Q445" s="2">
        <f t="shared" si="153"/>
        <v>0</v>
      </c>
      <c r="R445" s="4" t="str">
        <f t="shared" si="154"/>
        <v>A+J=</v>
      </c>
      <c r="S445" s="101">
        <f t="shared" si="155"/>
        <v>43668</v>
      </c>
      <c r="T445" s="9" t="str">
        <f t="shared" si="156"/>
        <v>-</v>
      </c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9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</row>
    <row r="446" spans="1:198" x14ac:dyDescent="0.15">
      <c r="A446" s="99">
        <f t="shared" si="139"/>
        <v>43573</v>
      </c>
      <c r="B446" s="15">
        <f t="shared" ca="1" si="141"/>
        <v>679.94245899999999</v>
      </c>
      <c r="C446" s="2">
        <f t="shared" si="142"/>
        <v>666.66639999999995</v>
      </c>
      <c r="D446" s="12">
        <f ca="1">IF(A446&lt;$B$1,VLOOKUP(A446,[1]DI!$A$4:$B$15000,2),0)</f>
        <v>6.4000000000000001E-2</v>
      </c>
      <c r="E446" s="13">
        <f t="shared" ca="1" si="143"/>
        <v>1.0002462000000001</v>
      </c>
      <c r="F446" s="13">
        <f ca="1">(TRUNC(PRODUCT($E$12:$E445),16))</f>
        <v>1.0760680890597301</v>
      </c>
      <c r="G446" s="13">
        <f t="shared" ca="1" si="144"/>
        <v>1.0602911684990499</v>
      </c>
      <c r="H446" s="13">
        <f t="shared" ca="1" si="145"/>
        <v>1.0148798000000001</v>
      </c>
      <c r="I446" s="12">
        <f t="shared" si="140"/>
        <v>2.1000000000000001E-2</v>
      </c>
      <c r="J446" s="101">
        <f t="shared" si="146"/>
        <v>43487</v>
      </c>
      <c r="K446" s="3">
        <f t="shared" si="147"/>
        <v>60</v>
      </c>
      <c r="L446" s="18">
        <f t="shared" si="148"/>
        <v>60</v>
      </c>
      <c r="M446" s="11">
        <f t="shared" si="149"/>
        <v>1.0049604860000001</v>
      </c>
      <c r="N446" s="11">
        <f t="shared" ca="1" si="150"/>
        <v>1.019914097</v>
      </c>
      <c r="O446" s="18">
        <f t="shared" si="151"/>
        <v>0</v>
      </c>
      <c r="P446" s="2">
        <f t="shared" ca="1" si="152"/>
        <v>13.276059</v>
      </c>
      <c r="Q446" s="2">
        <f t="shared" si="153"/>
        <v>0</v>
      </c>
      <c r="R446" s="4" t="str">
        <f t="shared" si="154"/>
        <v>A+J=</v>
      </c>
      <c r="S446" s="101">
        <f t="shared" si="155"/>
        <v>43668</v>
      </c>
      <c r="T446" s="9" t="str">
        <f t="shared" si="156"/>
        <v>-</v>
      </c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9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</row>
    <row r="447" spans="1:198" x14ac:dyDescent="0.15">
      <c r="A447" s="99">
        <f t="shared" si="139"/>
        <v>43574</v>
      </c>
      <c r="B447" s="15">
        <f t="shared" ca="1" si="141"/>
        <v>680.16594899999996</v>
      </c>
      <c r="C447" s="2">
        <f t="shared" si="142"/>
        <v>666.66639999999995</v>
      </c>
      <c r="D447" s="12">
        <f ca="1">IF(A447&lt;$B$1,VLOOKUP(A447,[1]DI!$A$4:$B$15000,2),0)</f>
        <v>0</v>
      </c>
      <c r="E447" s="13">
        <f t="shared" ca="1" si="143"/>
        <v>1</v>
      </c>
      <c r="F447" s="13">
        <f ca="1">(TRUNC(PRODUCT($E$12:$E446),16))</f>
        <v>1.0763330170232599</v>
      </c>
      <c r="G447" s="13">
        <f t="shared" ca="1" si="144"/>
        <v>1.0602911684990499</v>
      </c>
      <c r="H447" s="13">
        <f t="shared" ca="1" si="145"/>
        <v>1.0151296599999999</v>
      </c>
      <c r="I447" s="12">
        <f t="shared" si="140"/>
        <v>2.1000000000000001E-2</v>
      </c>
      <c r="J447" s="101">
        <f t="shared" si="146"/>
        <v>43487</v>
      </c>
      <c r="K447" s="3">
        <f t="shared" si="147"/>
        <v>60</v>
      </c>
      <c r="L447" s="18">
        <f t="shared" si="148"/>
        <v>61</v>
      </c>
      <c r="M447" s="11">
        <f t="shared" si="149"/>
        <v>1.005043369</v>
      </c>
      <c r="N447" s="11">
        <f t="shared" ca="1" si="150"/>
        <v>1.020249333</v>
      </c>
      <c r="O447" s="18">
        <f t="shared" si="151"/>
        <v>0</v>
      </c>
      <c r="P447" s="2">
        <f t="shared" ca="1" si="152"/>
        <v>13.499549</v>
      </c>
      <c r="Q447" s="2">
        <f t="shared" si="153"/>
        <v>0</v>
      </c>
      <c r="R447" s="4" t="str">
        <f t="shared" si="154"/>
        <v>A+J=</v>
      </c>
      <c r="S447" s="101">
        <f t="shared" si="155"/>
        <v>43668</v>
      </c>
      <c r="T447" s="9" t="str">
        <f t="shared" si="156"/>
        <v>-</v>
      </c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9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</row>
    <row r="448" spans="1:198" x14ac:dyDescent="0.15">
      <c r="A448" s="99">
        <f t="shared" si="139"/>
        <v>43575</v>
      </c>
      <c r="B448" s="15">
        <f t="shared" ca="1" si="141"/>
        <v>680.16594899999996</v>
      </c>
      <c r="C448" s="2">
        <f t="shared" si="142"/>
        <v>666.66639999999995</v>
      </c>
      <c r="D448" s="12">
        <f ca="1">IF(A448&lt;$B$1,VLOOKUP(A448,[1]DI!$A$4:$B$15000,2),0)</f>
        <v>0</v>
      </c>
      <c r="E448" s="13">
        <f t="shared" ca="1" si="143"/>
        <v>1</v>
      </c>
      <c r="F448" s="13">
        <f ca="1">(TRUNC(PRODUCT($E$12:$E447),16))</f>
        <v>1.0763330170232599</v>
      </c>
      <c r="G448" s="13">
        <f t="shared" ca="1" si="144"/>
        <v>1.0602911684990499</v>
      </c>
      <c r="H448" s="13">
        <f t="shared" ca="1" si="145"/>
        <v>1.0151296599999999</v>
      </c>
      <c r="I448" s="12">
        <f t="shared" si="140"/>
        <v>2.1000000000000001E-2</v>
      </c>
      <c r="J448" s="101">
        <f t="shared" si="146"/>
        <v>43487</v>
      </c>
      <c r="K448" s="3">
        <f t="shared" si="147"/>
        <v>60</v>
      </c>
      <c r="L448" s="18">
        <f t="shared" si="148"/>
        <v>61</v>
      </c>
      <c r="M448" s="11">
        <f t="shared" si="149"/>
        <v>1.005043369</v>
      </c>
      <c r="N448" s="11">
        <f t="shared" ca="1" si="150"/>
        <v>1.020249333</v>
      </c>
      <c r="O448" s="18">
        <f t="shared" si="151"/>
        <v>0</v>
      </c>
      <c r="P448" s="2">
        <f t="shared" ca="1" si="152"/>
        <v>13.499549</v>
      </c>
      <c r="Q448" s="2">
        <f t="shared" si="153"/>
        <v>0</v>
      </c>
      <c r="R448" s="4" t="str">
        <f t="shared" si="154"/>
        <v>A+J=</v>
      </c>
      <c r="S448" s="101">
        <f t="shared" si="155"/>
        <v>43668</v>
      </c>
      <c r="T448" s="9" t="str">
        <f t="shared" si="156"/>
        <v>-</v>
      </c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9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</row>
    <row r="449" spans="1:198" x14ac:dyDescent="0.15">
      <c r="A449" s="99">
        <f t="shared" si="139"/>
        <v>43576</v>
      </c>
      <c r="B449" s="15">
        <f t="shared" ca="1" si="141"/>
        <v>680.16594899999996</v>
      </c>
      <c r="C449" s="2">
        <f t="shared" si="142"/>
        <v>666.66639999999995</v>
      </c>
      <c r="D449" s="12">
        <f ca="1">IF(A449&lt;$B$1,VLOOKUP(A449,[1]DI!$A$4:$B$15000,2),0)</f>
        <v>0</v>
      </c>
      <c r="E449" s="13">
        <f t="shared" ca="1" si="143"/>
        <v>1</v>
      </c>
      <c r="F449" s="13">
        <f ca="1">(TRUNC(PRODUCT($E$12:$E448),16))</f>
        <v>1.0763330170232599</v>
      </c>
      <c r="G449" s="13">
        <f t="shared" ca="1" si="144"/>
        <v>1.0602911684990499</v>
      </c>
      <c r="H449" s="13">
        <f t="shared" ca="1" si="145"/>
        <v>1.0151296599999999</v>
      </c>
      <c r="I449" s="12">
        <f t="shared" si="140"/>
        <v>2.1000000000000001E-2</v>
      </c>
      <c r="J449" s="101">
        <f t="shared" si="146"/>
        <v>43487</v>
      </c>
      <c r="K449" s="3">
        <f t="shared" si="147"/>
        <v>60</v>
      </c>
      <c r="L449" s="18">
        <f t="shared" si="148"/>
        <v>61</v>
      </c>
      <c r="M449" s="11">
        <f t="shared" si="149"/>
        <v>1.005043369</v>
      </c>
      <c r="N449" s="11">
        <f t="shared" ca="1" si="150"/>
        <v>1.020249333</v>
      </c>
      <c r="O449" s="18">
        <f t="shared" si="151"/>
        <v>0</v>
      </c>
      <c r="P449" s="2">
        <f t="shared" ca="1" si="152"/>
        <v>13.499549</v>
      </c>
      <c r="Q449" s="2">
        <f t="shared" si="153"/>
        <v>0</v>
      </c>
      <c r="R449" s="4" t="str">
        <f t="shared" si="154"/>
        <v>A+J=</v>
      </c>
      <c r="S449" s="101">
        <f t="shared" si="155"/>
        <v>43668</v>
      </c>
      <c r="T449" s="9" t="str">
        <f t="shared" si="156"/>
        <v>-</v>
      </c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9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</row>
    <row r="450" spans="1:198" x14ac:dyDescent="0.15">
      <c r="A450" s="99">
        <f t="shared" si="139"/>
        <v>43577</v>
      </c>
      <c r="B450" s="15">
        <f t="shared" ca="1" si="141"/>
        <v>680.16594899999996</v>
      </c>
      <c r="C450" s="2">
        <f t="shared" si="142"/>
        <v>666.66639999999995</v>
      </c>
      <c r="D450" s="12">
        <f ca="1">IF(A450&lt;$B$1,VLOOKUP(A450,[1]DI!$A$4:$B$15000,2),0)</f>
        <v>6.4000000000000001E-2</v>
      </c>
      <c r="E450" s="13">
        <f t="shared" ca="1" si="143"/>
        <v>1.0002462000000001</v>
      </c>
      <c r="F450" s="13">
        <f ca="1">(TRUNC(PRODUCT($E$12:$E449),16))</f>
        <v>1.0763330170232599</v>
      </c>
      <c r="G450" s="13">
        <f t="shared" ca="1" si="144"/>
        <v>1.0602911684990499</v>
      </c>
      <c r="H450" s="13">
        <f t="shared" ca="1" si="145"/>
        <v>1.0151296599999999</v>
      </c>
      <c r="I450" s="12">
        <f t="shared" si="140"/>
        <v>2.1000000000000001E-2</v>
      </c>
      <c r="J450" s="101">
        <f t="shared" si="146"/>
        <v>43487</v>
      </c>
      <c r="K450" s="3">
        <f t="shared" si="147"/>
        <v>61</v>
      </c>
      <c r="L450" s="18">
        <f t="shared" si="148"/>
        <v>61</v>
      </c>
      <c r="M450" s="11">
        <f t="shared" si="149"/>
        <v>1.005043369</v>
      </c>
      <c r="N450" s="11">
        <f t="shared" ca="1" si="150"/>
        <v>1.020249333</v>
      </c>
      <c r="O450" s="18">
        <f t="shared" si="151"/>
        <v>0</v>
      </c>
      <c r="P450" s="2">
        <f t="shared" ca="1" si="152"/>
        <v>13.499549</v>
      </c>
      <c r="Q450" s="2">
        <f t="shared" si="153"/>
        <v>0</v>
      </c>
      <c r="R450" s="4" t="str">
        <f t="shared" si="154"/>
        <v>A+J=</v>
      </c>
      <c r="S450" s="101">
        <f t="shared" si="155"/>
        <v>43668</v>
      </c>
      <c r="T450" s="9" t="str">
        <f t="shared" si="156"/>
        <v>-</v>
      </c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9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</row>
    <row r="451" spans="1:198" x14ac:dyDescent="0.15">
      <c r="A451" s="99">
        <f t="shared" si="139"/>
        <v>43578</v>
      </c>
      <c r="B451" s="15">
        <f t="shared" ca="1" si="141"/>
        <v>680.38951999999995</v>
      </c>
      <c r="C451" s="2">
        <f t="shared" si="142"/>
        <v>666.66639999999995</v>
      </c>
      <c r="D451" s="12">
        <f ca="1">IF(A451&lt;$B$1,VLOOKUP(A451,[1]DI!$A$4:$B$15000,2),0)</f>
        <v>6.4000000000000001E-2</v>
      </c>
      <c r="E451" s="13">
        <f t="shared" ca="1" si="143"/>
        <v>1.0002462000000001</v>
      </c>
      <c r="F451" s="13">
        <f ca="1">(TRUNC(PRODUCT($E$12:$E450),16))</f>
        <v>1.07659801021205</v>
      </c>
      <c r="G451" s="13">
        <f t="shared" ca="1" si="144"/>
        <v>1.0602911684990499</v>
      </c>
      <c r="H451" s="13">
        <f t="shared" ca="1" si="145"/>
        <v>1.01537959</v>
      </c>
      <c r="I451" s="12">
        <f t="shared" si="140"/>
        <v>2.1000000000000001E-2</v>
      </c>
      <c r="J451" s="101">
        <f t="shared" si="146"/>
        <v>43487</v>
      </c>
      <c r="K451" s="3">
        <f t="shared" si="147"/>
        <v>62</v>
      </c>
      <c r="L451" s="18">
        <f t="shared" si="148"/>
        <v>62</v>
      </c>
      <c r="M451" s="11">
        <f t="shared" si="149"/>
        <v>1.0051262590000001</v>
      </c>
      <c r="N451" s="11">
        <f t="shared" ca="1" si="150"/>
        <v>1.0205846890000001</v>
      </c>
      <c r="O451" s="18">
        <f t="shared" si="151"/>
        <v>0</v>
      </c>
      <c r="P451" s="2">
        <f t="shared" ca="1" si="152"/>
        <v>13.72312</v>
      </c>
      <c r="Q451" s="2">
        <f t="shared" si="153"/>
        <v>0</v>
      </c>
      <c r="R451" s="4" t="str">
        <f t="shared" si="154"/>
        <v>A+J=</v>
      </c>
      <c r="S451" s="101">
        <f t="shared" si="155"/>
        <v>43668</v>
      </c>
      <c r="T451" s="9" t="str">
        <f t="shared" si="156"/>
        <v>-</v>
      </c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9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</row>
    <row r="452" spans="1:198" x14ac:dyDescent="0.15">
      <c r="A452" s="99">
        <f t="shared" si="139"/>
        <v>43579</v>
      </c>
      <c r="B452" s="15">
        <f t="shared" ca="1" si="141"/>
        <v>680.613156</v>
      </c>
      <c r="C452" s="2">
        <f t="shared" si="142"/>
        <v>666.66639999999995</v>
      </c>
      <c r="D452" s="12">
        <f ca="1">IF(A452&lt;$B$1,VLOOKUP(A452,[1]DI!$A$4:$B$15000,2),0)</f>
        <v>6.4000000000000001E-2</v>
      </c>
      <c r="E452" s="13">
        <f t="shared" ca="1" si="143"/>
        <v>1.0002462000000001</v>
      </c>
      <c r="F452" s="13">
        <f ca="1">(TRUNC(PRODUCT($E$12:$E451),16))</f>
        <v>1.0768630686421701</v>
      </c>
      <c r="G452" s="13">
        <f t="shared" ca="1" si="144"/>
        <v>1.0602911684990499</v>
      </c>
      <c r="H452" s="13">
        <f t="shared" ca="1" si="145"/>
        <v>1.01562957</v>
      </c>
      <c r="I452" s="12">
        <f t="shared" si="140"/>
        <v>2.1000000000000001E-2</v>
      </c>
      <c r="J452" s="101">
        <f t="shared" si="146"/>
        <v>43487</v>
      </c>
      <c r="K452" s="3">
        <f t="shared" si="147"/>
        <v>63</v>
      </c>
      <c r="L452" s="18">
        <f t="shared" si="148"/>
        <v>63</v>
      </c>
      <c r="M452" s="11">
        <f t="shared" si="149"/>
        <v>1.005209156</v>
      </c>
      <c r="N452" s="11">
        <f t="shared" ca="1" si="150"/>
        <v>1.0209201429999999</v>
      </c>
      <c r="O452" s="18">
        <f t="shared" si="151"/>
        <v>0</v>
      </c>
      <c r="P452" s="2">
        <f t="shared" ca="1" si="152"/>
        <v>13.946756000000001</v>
      </c>
      <c r="Q452" s="2">
        <f t="shared" si="153"/>
        <v>0</v>
      </c>
      <c r="R452" s="4" t="str">
        <f t="shared" si="154"/>
        <v>A+J=</v>
      </c>
      <c r="S452" s="101">
        <f t="shared" si="155"/>
        <v>43668</v>
      </c>
      <c r="T452" s="9" t="str">
        <f t="shared" si="156"/>
        <v>-</v>
      </c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9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</row>
    <row r="453" spans="1:198" x14ac:dyDescent="0.15">
      <c r="A453" s="99">
        <f t="shared" si="139"/>
        <v>43580</v>
      </c>
      <c r="B453" s="15">
        <f t="shared" ca="1" si="141"/>
        <v>680.83686999999998</v>
      </c>
      <c r="C453" s="2">
        <f t="shared" si="142"/>
        <v>666.66639999999995</v>
      </c>
      <c r="D453" s="12">
        <f ca="1">IF(A453&lt;$B$1,VLOOKUP(A453,[1]DI!$A$4:$B$15000,2),0)</f>
        <v>6.4000000000000001E-2</v>
      </c>
      <c r="E453" s="13">
        <f t="shared" ca="1" si="143"/>
        <v>1.0002462000000001</v>
      </c>
      <c r="F453" s="13">
        <f ca="1">(TRUNC(PRODUCT($E$12:$E452),16))</f>
        <v>1.0771281923296701</v>
      </c>
      <c r="G453" s="13">
        <f t="shared" ca="1" si="144"/>
        <v>1.0602911684990499</v>
      </c>
      <c r="H453" s="13">
        <f t="shared" ca="1" si="145"/>
        <v>1.01587962</v>
      </c>
      <c r="I453" s="12">
        <f t="shared" si="140"/>
        <v>2.1000000000000001E-2</v>
      </c>
      <c r="J453" s="101">
        <f t="shared" si="146"/>
        <v>43487</v>
      </c>
      <c r="K453" s="3">
        <f t="shared" si="147"/>
        <v>64</v>
      </c>
      <c r="L453" s="18">
        <f t="shared" si="148"/>
        <v>64</v>
      </c>
      <c r="M453" s="11">
        <f t="shared" si="149"/>
        <v>1.0052920590000001</v>
      </c>
      <c r="N453" s="11">
        <f t="shared" ca="1" si="150"/>
        <v>1.0212557149999999</v>
      </c>
      <c r="O453" s="18">
        <f t="shared" si="151"/>
        <v>0</v>
      </c>
      <c r="P453" s="2">
        <f t="shared" ca="1" si="152"/>
        <v>14.17047</v>
      </c>
      <c r="Q453" s="2">
        <f t="shared" si="153"/>
        <v>0</v>
      </c>
      <c r="R453" s="4" t="str">
        <f t="shared" si="154"/>
        <v>A+J=</v>
      </c>
      <c r="S453" s="101">
        <f t="shared" si="155"/>
        <v>43668</v>
      </c>
      <c r="T453" s="9" t="str">
        <f t="shared" si="156"/>
        <v>-</v>
      </c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9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</row>
    <row r="454" spans="1:198" x14ac:dyDescent="0.15">
      <c r="A454" s="99">
        <f t="shared" si="139"/>
        <v>43581</v>
      </c>
      <c r="B454" s="15">
        <f t="shared" ca="1" si="141"/>
        <v>681.06065799999999</v>
      </c>
      <c r="C454" s="2">
        <f t="shared" si="142"/>
        <v>666.66639999999995</v>
      </c>
      <c r="D454" s="12">
        <f ca="1">IF(A454&lt;$B$1,VLOOKUP(A454,[1]DI!$A$4:$B$15000,2),0)</f>
        <v>6.4000000000000001E-2</v>
      </c>
      <c r="E454" s="13">
        <f t="shared" ca="1" si="143"/>
        <v>1.0002462000000001</v>
      </c>
      <c r="F454" s="13">
        <f ca="1">(TRUNC(PRODUCT($E$12:$E453),16))</f>
        <v>1.07739338129062</v>
      </c>
      <c r="G454" s="13">
        <f t="shared" ca="1" si="144"/>
        <v>1.0602911684990499</v>
      </c>
      <c r="H454" s="13">
        <f t="shared" ca="1" si="145"/>
        <v>1.0161297300000001</v>
      </c>
      <c r="I454" s="12">
        <f t="shared" si="140"/>
        <v>2.1000000000000001E-2</v>
      </c>
      <c r="J454" s="101">
        <f t="shared" si="146"/>
        <v>43487</v>
      </c>
      <c r="K454" s="3">
        <f t="shared" si="147"/>
        <v>65</v>
      </c>
      <c r="L454" s="18">
        <f t="shared" si="148"/>
        <v>65</v>
      </c>
      <c r="M454" s="11">
        <f t="shared" si="149"/>
        <v>1.005374969</v>
      </c>
      <c r="N454" s="11">
        <f t="shared" ca="1" si="150"/>
        <v>1.021591396</v>
      </c>
      <c r="O454" s="18">
        <f t="shared" si="151"/>
        <v>0</v>
      </c>
      <c r="P454" s="2">
        <f t="shared" ca="1" si="152"/>
        <v>14.394258000000001</v>
      </c>
      <c r="Q454" s="2">
        <f t="shared" si="153"/>
        <v>0</v>
      </c>
      <c r="R454" s="4" t="str">
        <f t="shared" si="154"/>
        <v>A+J=</v>
      </c>
      <c r="S454" s="101">
        <f t="shared" si="155"/>
        <v>43668</v>
      </c>
      <c r="T454" s="9" t="str">
        <f t="shared" si="156"/>
        <v>-</v>
      </c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9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</row>
    <row r="455" spans="1:198" x14ac:dyDescent="0.15">
      <c r="A455" s="99">
        <f t="shared" si="139"/>
        <v>43582</v>
      </c>
      <c r="B455" s="15">
        <f t="shared" ca="1" si="141"/>
        <v>681.28451799999993</v>
      </c>
      <c r="C455" s="2">
        <f t="shared" si="142"/>
        <v>666.66639999999995</v>
      </c>
      <c r="D455" s="12">
        <f ca="1">IF(A455&lt;$B$1,VLOOKUP(A455,[1]DI!$A$4:$B$15000,2),0)</f>
        <v>0</v>
      </c>
      <c r="E455" s="13">
        <f t="shared" ca="1" si="143"/>
        <v>1</v>
      </c>
      <c r="F455" s="13">
        <f ca="1">(TRUNC(PRODUCT($E$12:$E454),16))</f>
        <v>1.07765863554109</v>
      </c>
      <c r="G455" s="13">
        <f t="shared" ca="1" si="144"/>
        <v>1.0602911684990499</v>
      </c>
      <c r="H455" s="13">
        <f t="shared" ca="1" si="145"/>
        <v>1.0163799</v>
      </c>
      <c r="I455" s="12">
        <f t="shared" si="140"/>
        <v>2.1000000000000001E-2</v>
      </c>
      <c r="J455" s="101">
        <f t="shared" si="146"/>
        <v>43487</v>
      </c>
      <c r="K455" s="3">
        <f t="shared" si="147"/>
        <v>65</v>
      </c>
      <c r="L455" s="18">
        <f t="shared" si="148"/>
        <v>66</v>
      </c>
      <c r="M455" s="11">
        <f t="shared" si="149"/>
        <v>1.0054578860000001</v>
      </c>
      <c r="N455" s="11">
        <f t="shared" ca="1" si="150"/>
        <v>1.0219271860000001</v>
      </c>
      <c r="O455" s="18">
        <f t="shared" si="151"/>
        <v>0</v>
      </c>
      <c r="P455" s="2">
        <f t="shared" ca="1" si="152"/>
        <v>14.618118000000001</v>
      </c>
      <c r="Q455" s="2">
        <f t="shared" si="153"/>
        <v>0</v>
      </c>
      <c r="R455" s="4" t="str">
        <f t="shared" si="154"/>
        <v>A+J=</v>
      </c>
      <c r="S455" s="101">
        <f t="shared" si="155"/>
        <v>43668</v>
      </c>
      <c r="T455" s="9" t="str">
        <f t="shared" si="156"/>
        <v>-</v>
      </c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9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</row>
    <row r="456" spans="1:198" x14ac:dyDescent="0.15">
      <c r="A456" s="99">
        <f t="shared" si="139"/>
        <v>43583</v>
      </c>
      <c r="B456" s="15">
        <f t="shared" ca="1" si="141"/>
        <v>681.28451799999993</v>
      </c>
      <c r="C456" s="2">
        <f t="shared" si="142"/>
        <v>666.66639999999995</v>
      </c>
      <c r="D456" s="12">
        <f ca="1">IF(A456&lt;$B$1,VLOOKUP(A456,[1]DI!$A$4:$B$15000,2),0)</f>
        <v>0</v>
      </c>
      <c r="E456" s="13">
        <f t="shared" ca="1" si="143"/>
        <v>1</v>
      </c>
      <c r="F456" s="13">
        <f ca="1">(TRUNC(PRODUCT($E$12:$E455),16))</f>
        <v>1.07765863554109</v>
      </c>
      <c r="G456" s="13">
        <f t="shared" ca="1" si="144"/>
        <v>1.0602911684990499</v>
      </c>
      <c r="H456" s="13">
        <f t="shared" ca="1" si="145"/>
        <v>1.0163799</v>
      </c>
      <c r="I456" s="12">
        <f t="shared" si="140"/>
        <v>2.1000000000000001E-2</v>
      </c>
      <c r="J456" s="101">
        <f t="shared" si="146"/>
        <v>43487</v>
      </c>
      <c r="K456" s="3">
        <f t="shared" si="147"/>
        <v>65</v>
      </c>
      <c r="L456" s="18">
        <f t="shared" si="148"/>
        <v>66</v>
      </c>
      <c r="M456" s="11">
        <f t="shared" si="149"/>
        <v>1.0054578860000001</v>
      </c>
      <c r="N456" s="11">
        <f t="shared" ca="1" si="150"/>
        <v>1.0219271860000001</v>
      </c>
      <c r="O456" s="18">
        <f t="shared" si="151"/>
        <v>0</v>
      </c>
      <c r="P456" s="2">
        <f t="shared" ca="1" si="152"/>
        <v>14.618118000000001</v>
      </c>
      <c r="Q456" s="2">
        <f t="shared" si="153"/>
        <v>0</v>
      </c>
      <c r="R456" s="4" t="str">
        <f t="shared" si="154"/>
        <v>A+J=</v>
      </c>
      <c r="S456" s="101">
        <f t="shared" si="155"/>
        <v>43668</v>
      </c>
      <c r="T456" s="9" t="str">
        <f t="shared" si="156"/>
        <v>-</v>
      </c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9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</row>
    <row r="457" spans="1:198" x14ac:dyDescent="0.15">
      <c r="A457" s="99">
        <f t="shared" si="139"/>
        <v>43584</v>
      </c>
      <c r="B457" s="15">
        <f t="shared" ca="1" si="141"/>
        <v>681.28451799999993</v>
      </c>
      <c r="C457" s="2">
        <f t="shared" si="142"/>
        <v>666.66639999999995</v>
      </c>
      <c r="D457" s="12">
        <f ca="1">IF(A457&lt;$B$1,VLOOKUP(A457,[1]DI!$A$4:$B$15000,2),0)</f>
        <v>6.4000000000000001E-2</v>
      </c>
      <c r="E457" s="13">
        <f t="shared" ca="1" si="143"/>
        <v>1.0002462000000001</v>
      </c>
      <c r="F457" s="13">
        <f ca="1">(TRUNC(PRODUCT($E$12:$E456),16))</f>
        <v>1.07765863554109</v>
      </c>
      <c r="G457" s="13">
        <f t="shared" ca="1" si="144"/>
        <v>1.0602911684990499</v>
      </c>
      <c r="H457" s="13">
        <f t="shared" ca="1" si="145"/>
        <v>1.0163799</v>
      </c>
      <c r="I457" s="12">
        <f t="shared" si="140"/>
        <v>2.1000000000000001E-2</v>
      </c>
      <c r="J457" s="101">
        <f t="shared" si="146"/>
        <v>43487</v>
      </c>
      <c r="K457" s="3">
        <f t="shared" si="147"/>
        <v>66</v>
      </c>
      <c r="L457" s="18">
        <f t="shared" si="148"/>
        <v>66</v>
      </c>
      <c r="M457" s="11">
        <f t="shared" si="149"/>
        <v>1.0054578860000001</v>
      </c>
      <c r="N457" s="11">
        <f t="shared" ca="1" si="150"/>
        <v>1.0219271860000001</v>
      </c>
      <c r="O457" s="18">
        <f t="shared" si="151"/>
        <v>0</v>
      </c>
      <c r="P457" s="2">
        <f t="shared" ca="1" si="152"/>
        <v>14.618118000000001</v>
      </c>
      <c r="Q457" s="2">
        <f t="shared" si="153"/>
        <v>0</v>
      </c>
      <c r="R457" s="4" t="str">
        <f t="shared" si="154"/>
        <v>A+J=</v>
      </c>
      <c r="S457" s="101">
        <f t="shared" si="155"/>
        <v>43668</v>
      </c>
      <c r="T457" s="9" t="str">
        <f t="shared" si="156"/>
        <v>-</v>
      </c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9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</row>
    <row r="458" spans="1:198" x14ac:dyDescent="0.15">
      <c r="A458" s="99">
        <f t="shared" si="139"/>
        <v>43585</v>
      </c>
      <c r="B458" s="15">
        <f t="shared" ca="1" si="141"/>
        <v>681.50845599999991</v>
      </c>
      <c r="C458" s="2">
        <f t="shared" si="142"/>
        <v>666.66639999999995</v>
      </c>
      <c r="D458" s="12">
        <f ca="1">IF(A458&lt;$B$1,VLOOKUP(A458,[1]DI!$A$4:$B$15000,2),0)</f>
        <v>6.4000000000000001E-2</v>
      </c>
      <c r="E458" s="13">
        <f t="shared" ca="1" si="143"/>
        <v>1.0002462000000001</v>
      </c>
      <c r="F458" s="13">
        <f ca="1">(TRUNC(PRODUCT($E$12:$E457),16))</f>
        <v>1.07792395509716</v>
      </c>
      <c r="G458" s="13">
        <f t="shared" ca="1" si="144"/>
        <v>1.0602911684990499</v>
      </c>
      <c r="H458" s="13">
        <f t="shared" ca="1" si="145"/>
        <v>1.01663014</v>
      </c>
      <c r="I458" s="12">
        <f t="shared" si="140"/>
        <v>2.1000000000000001E-2</v>
      </c>
      <c r="J458" s="101">
        <f t="shared" si="146"/>
        <v>43487</v>
      </c>
      <c r="K458" s="3">
        <f t="shared" si="147"/>
        <v>67</v>
      </c>
      <c r="L458" s="18">
        <f t="shared" si="148"/>
        <v>67</v>
      </c>
      <c r="M458" s="11">
        <f t="shared" si="149"/>
        <v>1.0055408100000001</v>
      </c>
      <c r="N458" s="11">
        <f t="shared" ca="1" si="150"/>
        <v>1.0222630939999999</v>
      </c>
      <c r="O458" s="18">
        <f t="shared" si="151"/>
        <v>0</v>
      </c>
      <c r="P458" s="2">
        <f t="shared" ca="1" si="152"/>
        <v>14.842055999999999</v>
      </c>
      <c r="Q458" s="2">
        <f t="shared" si="153"/>
        <v>0</v>
      </c>
      <c r="R458" s="4" t="str">
        <f t="shared" si="154"/>
        <v>A+J=</v>
      </c>
      <c r="S458" s="101">
        <f t="shared" si="155"/>
        <v>43668</v>
      </c>
      <c r="T458" s="9" t="str">
        <f t="shared" si="156"/>
        <v>-</v>
      </c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9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</row>
    <row r="459" spans="1:198" x14ac:dyDescent="0.15">
      <c r="A459" s="99">
        <f t="shared" si="139"/>
        <v>43586</v>
      </c>
      <c r="B459" s="15">
        <f t="shared" ca="1" si="141"/>
        <v>681.73246099999994</v>
      </c>
      <c r="C459" s="2">
        <f t="shared" si="142"/>
        <v>666.66639999999995</v>
      </c>
      <c r="D459" s="12">
        <f ca="1">IF(A459&lt;$B$1,VLOOKUP(A459,[1]DI!$A$4:$B$15000,2),0)</f>
        <v>0</v>
      </c>
      <c r="E459" s="13">
        <f t="shared" ca="1" si="143"/>
        <v>1</v>
      </c>
      <c r="F459" s="13">
        <f ca="1">(TRUNC(PRODUCT($E$12:$E458),16))</f>
        <v>1.0781893399749101</v>
      </c>
      <c r="G459" s="13">
        <f t="shared" ca="1" si="144"/>
        <v>1.0602911684990499</v>
      </c>
      <c r="H459" s="13">
        <f t="shared" ca="1" si="145"/>
        <v>1.0168804300000001</v>
      </c>
      <c r="I459" s="12">
        <f t="shared" si="140"/>
        <v>2.1000000000000001E-2</v>
      </c>
      <c r="J459" s="101">
        <f t="shared" si="146"/>
        <v>43487</v>
      </c>
      <c r="K459" s="3">
        <f t="shared" si="147"/>
        <v>67</v>
      </c>
      <c r="L459" s="18">
        <f t="shared" si="148"/>
        <v>68</v>
      </c>
      <c r="M459" s="11">
        <f t="shared" si="149"/>
        <v>1.005623741</v>
      </c>
      <c r="N459" s="11">
        <f t="shared" ca="1" si="150"/>
        <v>1.022599102</v>
      </c>
      <c r="O459" s="18">
        <f t="shared" si="151"/>
        <v>0</v>
      </c>
      <c r="P459" s="2">
        <f t="shared" ca="1" si="152"/>
        <v>15.066060999999999</v>
      </c>
      <c r="Q459" s="2">
        <f t="shared" si="153"/>
        <v>0</v>
      </c>
      <c r="R459" s="4" t="str">
        <f t="shared" si="154"/>
        <v>A+J=</v>
      </c>
      <c r="S459" s="101">
        <f t="shared" si="155"/>
        <v>43668</v>
      </c>
      <c r="T459" s="9" t="str">
        <f t="shared" si="156"/>
        <v>-</v>
      </c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9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</row>
    <row r="460" spans="1:198" x14ac:dyDescent="0.15">
      <c r="A460" s="99">
        <f t="shared" si="139"/>
        <v>43587</v>
      </c>
      <c r="B460" s="15">
        <f t="shared" ca="1" si="141"/>
        <v>681.73246099999994</v>
      </c>
      <c r="C460" s="2">
        <f t="shared" si="142"/>
        <v>666.66639999999995</v>
      </c>
      <c r="D460" s="12">
        <f ca="1">IF(A460&lt;$B$1,VLOOKUP(A460,[1]DI!$A$4:$B$15000,2),0)</f>
        <v>6.4000000000000001E-2</v>
      </c>
      <c r="E460" s="13">
        <f t="shared" ca="1" si="143"/>
        <v>1.0002462000000001</v>
      </c>
      <c r="F460" s="13">
        <f ca="1">(TRUNC(PRODUCT($E$12:$E459),16))</f>
        <v>1.0781893399749101</v>
      </c>
      <c r="G460" s="13">
        <f t="shared" ca="1" si="144"/>
        <v>1.0602911684990499</v>
      </c>
      <c r="H460" s="13">
        <f t="shared" ca="1" si="145"/>
        <v>1.0168804300000001</v>
      </c>
      <c r="I460" s="12">
        <f t="shared" si="140"/>
        <v>2.1000000000000001E-2</v>
      </c>
      <c r="J460" s="101">
        <f t="shared" si="146"/>
        <v>43487</v>
      </c>
      <c r="K460" s="3">
        <f t="shared" si="147"/>
        <v>68</v>
      </c>
      <c r="L460" s="18">
        <f t="shared" si="148"/>
        <v>68</v>
      </c>
      <c r="M460" s="11">
        <f t="shared" si="149"/>
        <v>1.005623741</v>
      </c>
      <c r="N460" s="11">
        <f t="shared" ca="1" si="150"/>
        <v>1.022599102</v>
      </c>
      <c r="O460" s="18">
        <f t="shared" si="151"/>
        <v>0</v>
      </c>
      <c r="P460" s="2">
        <f t="shared" ca="1" si="152"/>
        <v>15.066060999999999</v>
      </c>
      <c r="Q460" s="2">
        <f t="shared" si="153"/>
        <v>0</v>
      </c>
      <c r="R460" s="4" t="str">
        <f t="shared" si="154"/>
        <v>A+J=</v>
      </c>
      <c r="S460" s="101">
        <f t="shared" si="155"/>
        <v>43668</v>
      </c>
      <c r="T460" s="9" t="str">
        <f t="shared" si="156"/>
        <v>-</v>
      </c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9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</row>
    <row r="461" spans="1:198" x14ac:dyDescent="0.15">
      <c r="A461" s="99">
        <f t="shared" ref="A461:A524" si="157">(A460+1)</f>
        <v>43588</v>
      </c>
      <c r="B461" s="15">
        <f t="shared" ca="1" si="141"/>
        <v>681.956546</v>
      </c>
      <c r="C461" s="2">
        <f t="shared" si="142"/>
        <v>666.66639999999995</v>
      </c>
      <c r="D461" s="12">
        <f ca="1">IF(A461&lt;$B$1,VLOOKUP(A461,[1]DI!$A$4:$B$15000,2),0)</f>
        <v>6.4000000000000001E-2</v>
      </c>
      <c r="E461" s="13">
        <f t="shared" ca="1" si="143"/>
        <v>1.0002462000000001</v>
      </c>
      <c r="F461" s="13">
        <f ca="1">(TRUNC(PRODUCT($E$12:$E460),16))</f>
        <v>1.07845479019041</v>
      </c>
      <c r="G461" s="13">
        <f t="shared" ca="1" si="144"/>
        <v>1.0602911684990499</v>
      </c>
      <c r="H461" s="13">
        <f t="shared" ca="1" si="145"/>
        <v>1.01713079</v>
      </c>
      <c r="I461" s="12">
        <f t="shared" ref="I461:I524" si="158">I460</f>
        <v>2.1000000000000001E-2</v>
      </c>
      <c r="J461" s="101">
        <f t="shared" si="146"/>
        <v>43487</v>
      </c>
      <c r="K461" s="3">
        <f t="shared" si="147"/>
        <v>69</v>
      </c>
      <c r="L461" s="18">
        <f t="shared" si="148"/>
        <v>69</v>
      </c>
      <c r="M461" s="11">
        <f t="shared" si="149"/>
        <v>1.005706679</v>
      </c>
      <c r="N461" s="11">
        <f t="shared" ca="1" si="150"/>
        <v>1.022935229</v>
      </c>
      <c r="O461" s="18">
        <f t="shared" si="151"/>
        <v>0</v>
      </c>
      <c r="P461" s="2">
        <f t="shared" ca="1" si="152"/>
        <v>15.290146</v>
      </c>
      <c r="Q461" s="2">
        <f t="shared" si="153"/>
        <v>0</v>
      </c>
      <c r="R461" s="4" t="str">
        <f t="shared" si="154"/>
        <v>A+J=</v>
      </c>
      <c r="S461" s="101">
        <f t="shared" si="155"/>
        <v>43668</v>
      </c>
      <c r="T461" s="9" t="str">
        <f t="shared" si="156"/>
        <v>-</v>
      </c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9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</row>
    <row r="462" spans="1:198" x14ac:dyDescent="0.15">
      <c r="A462" s="99">
        <f t="shared" si="157"/>
        <v>43589</v>
      </c>
      <c r="B462" s="15">
        <f t="shared" ca="1" si="141"/>
        <v>682.1806959999999</v>
      </c>
      <c r="C462" s="2">
        <f t="shared" si="142"/>
        <v>666.66639999999995</v>
      </c>
      <c r="D462" s="12">
        <f ca="1">IF(A462&lt;$B$1,VLOOKUP(A462,[1]DI!$A$4:$B$15000,2),0)</f>
        <v>0</v>
      </c>
      <c r="E462" s="13">
        <f t="shared" ca="1" si="143"/>
        <v>1</v>
      </c>
      <c r="F462" s="13">
        <f ca="1">(TRUNC(PRODUCT($E$12:$E461),16))</f>
        <v>1.0787203057597501</v>
      </c>
      <c r="G462" s="13">
        <f t="shared" ca="1" si="144"/>
        <v>1.0602911684990499</v>
      </c>
      <c r="H462" s="13">
        <f t="shared" ca="1" si="145"/>
        <v>1.0173812</v>
      </c>
      <c r="I462" s="12">
        <f t="shared" si="158"/>
        <v>2.1000000000000001E-2</v>
      </c>
      <c r="J462" s="101">
        <f t="shared" si="146"/>
        <v>43487</v>
      </c>
      <c r="K462" s="3">
        <f t="shared" si="147"/>
        <v>69</v>
      </c>
      <c r="L462" s="18">
        <f t="shared" si="148"/>
        <v>70</v>
      </c>
      <c r="M462" s="11">
        <f t="shared" si="149"/>
        <v>1.0057896230000001</v>
      </c>
      <c r="N462" s="11">
        <f t="shared" ca="1" si="150"/>
        <v>1.0232714540000001</v>
      </c>
      <c r="O462" s="18">
        <f t="shared" si="151"/>
        <v>0</v>
      </c>
      <c r="P462" s="2">
        <f t="shared" ca="1" si="152"/>
        <v>15.514296</v>
      </c>
      <c r="Q462" s="2">
        <f t="shared" si="153"/>
        <v>0</v>
      </c>
      <c r="R462" s="4" t="str">
        <f t="shared" si="154"/>
        <v>A+J=</v>
      </c>
      <c r="S462" s="101">
        <f t="shared" si="155"/>
        <v>43668</v>
      </c>
      <c r="T462" s="9" t="str">
        <f t="shared" si="156"/>
        <v>-</v>
      </c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9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</row>
    <row r="463" spans="1:198" x14ac:dyDescent="0.15">
      <c r="A463" s="99">
        <f t="shared" si="157"/>
        <v>43590</v>
      </c>
      <c r="B463" s="15">
        <f t="shared" ca="1" si="141"/>
        <v>682.1806959999999</v>
      </c>
      <c r="C463" s="2">
        <f t="shared" si="142"/>
        <v>666.66639999999995</v>
      </c>
      <c r="D463" s="12">
        <f ca="1">IF(A463&lt;$B$1,VLOOKUP(A463,[1]DI!$A$4:$B$15000,2),0)</f>
        <v>0</v>
      </c>
      <c r="E463" s="13">
        <f t="shared" ca="1" si="143"/>
        <v>1</v>
      </c>
      <c r="F463" s="13">
        <f ca="1">(TRUNC(PRODUCT($E$12:$E462),16))</f>
        <v>1.0787203057597501</v>
      </c>
      <c r="G463" s="13">
        <f t="shared" ca="1" si="144"/>
        <v>1.0602911684990499</v>
      </c>
      <c r="H463" s="13">
        <f t="shared" ca="1" si="145"/>
        <v>1.0173812</v>
      </c>
      <c r="I463" s="12">
        <f t="shared" si="158"/>
        <v>2.1000000000000001E-2</v>
      </c>
      <c r="J463" s="101">
        <f t="shared" si="146"/>
        <v>43487</v>
      </c>
      <c r="K463" s="3">
        <f t="shared" si="147"/>
        <v>69</v>
      </c>
      <c r="L463" s="18">
        <f t="shared" si="148"/>
        <v>70</v>
      </c>
      <c r="M463" s="11">
        <f t="shared" si="149"/>
        <v>1.0057896230000001</v>
      </c>
      <c r="N463" s="11">
        <f t="shared" ca="1" si="150"/>
        <v>1.0232714540000001</v>
      </c>
      <c r="O463" s="18">
        <f t="shared" si="151"/>
        <v>0</v>
      </c>
      <c r="P463" s="2">
        <f t="shared" ca="1" si="152"/>
        <v>15.514296</v>
      </c>
      <c r="Q463" s="2">
        <f t="shared" si="153"/>
        <v>0</v>
      </c>
      <c r="R463" s="4" t="str">
        <f t="shared" si="154"/>
        <v>A+J=</v>
      </c>
      <c r="S463" s="101">
        <f t="shared" si="155"/>
        <v>43668</v>
      </c>
      <c r="T463" s="9" t="str">
        <f t="shared" si="156"/>
        <v>-</v>
      </c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9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</row>
    <row r="464" spans="1:198" x14ac:dyDescent="0.15">
      <c r="A464" s="99">
        <f t="shared" si="157"/>
        <v>43591</v>
      </c>
      <c r="B464" s="15">
        <f t="shared" ca="1" si="141"/>
        <v>682.1806959999999</v>
      </c>
      <c r="C464" s="2">
        <f t="shared" si="142"/>
        <v>666.66639999999995</v>
      </c>
      <c r="D464" s="12">
        <f ca="1">IF(A464&lt;$B$1,VLOOKUP(A464,[1]DI!$A$4:$B$15000,2),0)</f>
        <v>6.4000000000000001E-2</v>
      </c>
      <c r="E464" s="13">
        <f t="shared" ca="1" si="143"/>
        <v>1.0002462000000001</v>
      </c>
      <c r="F464" s="13">
        <f ca="1">(TRUNC(PRODUCT($E$12:$E463),16))</f>
        <v>1.0787203057597501</v>
      </c>
      <c r="G464" s="13">
        <f t="shared" ca="1" si="144"/>
        <v>1.0602911684990499</v>
      </c>
      <c r="H464" s="13">
        <f t="shared" ca="1" si="145"/>
        <v>1.0173812</v>
      </c>
      <c r="I464" s="12">
        <f t="shared" si="158"/>
        <v>2.1000000000000001E-2</v>
      </c>
      <c r="J464" s="101">
        <f t="shared" si="146"/>
        <v>43487</v>
      </c>
      <c r="K464" s="3">
        <f t="shared" si="147"/>
        <v>70</v>
      </c>
      <c r="L464" s="18">
        <f t="shared" si="148"/>
        <v>70</v>
      </c>
      <c r="M464" s="11">
        <f t="shared" si="149"/>
        <v>1.0057896230000001</v>
      </c>
      <c r="N464" s="11">
        <f t="shared" ca="1" si="150"/>
        <v>1.0232714540000001</v>
      </c>
      <c r="O464" s="18">
        <f t="shared" si="151"/>
        <v>0</v>
      </c>
      <c r="P464" s="2">
        <f t="shared" ca="1" si="152"/>
        <v>15.514296</v>
      </c>
      <c r="Q464" s="2">
        <f t="shared" si="153"/>
        <v>0</v>
      </c>
      <c r="R464" s="4" t="str">
        <f t="shared" si="154"/>
        <v>A+J=</v>
      </c>
      <c r="S464" s="101">
        <f t="shared" si="155"/>
        <v>43668</v>
      </c>
      <c r="T464" s="9" t="str">
        <f t="shared" si="156"/>
        <v>-</v>
      </c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9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</row>
    <row r="465" spans="1:198" x14ac:dyDescent="0.15">
      <c r="A465" s="99">
        <f t="shared" si="157"/>
        <v>43592</v>
      </c>
      <c r="B465" s="15">
        <f t="shared" ca="1" si="141"/>
        <v>682.40492499999993</v>
      </c>
      <c r="C465" s="2">
        <f t="shared" si="142"/>
        <v>666.66639999999995</v>
      </c>
      <c r="D465" s="12">
        <f ca="1">IF(A465&lt;$B$1,VLOOKUP(A465,[1]DI!$A$4:$B$15000,2),0)</f>
        <v>6.4000000000000001E-2</v>
      </c>
      <c r="E465" s="13">
        <f t="shared" ca="1" si="143"/>
        <v>1.0002462000000001</v>
      </c>
      <c r="F465" s="13">
        <f ca="1">(TRUNC(PRODUCT($E$12:$E464),16))</f>
        <v>1.0789858866990301</v>
      </c>
      <c r="G465" s="13">
        <f t="shared" ca="1" si="144"/>
        <v>1.0602911684990499</v>
      </c>
      <c r="H465" s="13">
        <f t="shared" ca="1" si="145"/>
        <v>1.01763168</v>
      </c>
      <c r="I465" s="12">
        <f t="shared" si="158"/>
        <v>2.1000000000000001E-2</v>
      </c>
      <c r="J465" s="101">
        <f t="shared" si="146"/>
        <v>43487</v>
      </c>
      <c r="K465" s="3">
        <f t="shared" si="147"/>
        <v>71</v>
      </c>
      <c r="L465" s="18">
        <f t="shared" si="148"/>
        <v>71</v>
      </c>
      <c r="M465" s="11">
        <f t="shared" si="149"/>
        <v>1.0058725740000001</v>
      </c>
      <c r="N465" s="11">
        <f t="shared" ca="1" si="150"/>
        <v>1.0236077969999999</v>
      </c>
      <c r="O465" s="18">
        <f t="shared" si="151"/>
        <v>0</v>
      </c>
      <c r="P465" s="2">
        <f t="shared" ca="1" si="152"/>
        <v>15.738524999999999</v>
      </c>
      <c r="Q465" s="2">
        <f t="shared" si="153"/>
        <v>0</v>
      </c>
      <c r="R465" s="4" t="str">
        <f t="shared" si="154"/>
        <v>A+J=</v>
      </c>
      <c r="S465" s="101">
        <f t="shared" si="155"/>
        <v>43668</v>
      </c>
      <c r="T465" s="9" t="str">
        <f t="shared" si="156"/>
        <v>-</v>
      </c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9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</row>
    <row r="466" spans="1:198" x14ac:dyDescent="0.15">
      <c r="A466" s="99">
        <f t="shared" si="157"/>
        <v>43593</v>
      </c>
      <c r="B466" s="15">
        <f t="shared" ca="1" si="141"/>
        <v>682.6292259999999</v>
      </c>
      <c r="C466" s="2">
        <f t="shared" si="142"/>
        <v>666.66639999999995</v>
      </c>
      <c r="D466" s="12">
        <f ca="1">IF(A466&lt;$B$1,VLOOKUP(A466,[1]DI!$A$4:$B$15000,2),0)</f>
        <v>6.4000000000000001E-2</v>
      </c>
      <c r="E466" s="13">
        <f t="shared" ca="1" si="143"/>
        <v>1.0002462000000001</v>
      </c>
      <c r="F466" s="13">
        <f ca="1">(TRUNC(PRODUCT($E$12:$E465),16))</f>
        <v>1.07925153302434</v>
      </c>
      <c r="G466" s="13">
        <f t="shared" ca="1" si="144"/>
        <v>1.0602911684990499</v>
      </c>
      <c r="H466" s="13">
        <f t="shared" ca="1" si="145"/>
        <v>1.0178822199999999</v>
      </c>
      <c r="I466" s="12">
        <f t="shared" si="158"/>
        <v>2.1000000000000001E-2</v>
      </c>
      <c r="J466" s="101">
        <f t="shared" si="146"/>
        <v>43487</v>
      </c>
      <c r="K466" s="3">
        <f t="shared" si="147"/>
        <v>72</v>
      </c>
      <c r="L466" s="18">
        <f t="shared" si="148"/>
        <v>72</v>
      </c>
      <c r="M466" s="11">
        <f t="shared" si="149"/>
        <v>1.005955532</v>
      </c>
      <c r="N466" s="11">
        <f t="shared" ca="1" si="150"/>
        <v>1.02394425</v>
      </c>
      <c r="O466" s="18">
        <f t="shared" si="151"/>
        <v>0</v>
      </c>
      <c r="P466" s="2">
        <f t="shared" ca="1" si="152"/>
        <v>15.962826</v>
      </c>
      <c r="Q466" s="2">
        <f t="shared" si="153"/>
        <v>0</v>
      </c>
      <c r="R466" s="4" t="str">
        <f t="shared" si="154"/>
        <v>A+J=</v>
      </c>
      <c r="S466" s="101">
        <f t="shared" si="155"/>
        <v>43668</v>
      </c>
      <c r="T466" s="9" t="str">
        <f t="shared" si="156"/>
        <v>-</v>
      </c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9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</row>
    <row r="467" spans="1:198" x14ac:dyDescent="0.15">
      <c r="A467" s="99">
        <f t="shared" si="157"/>
        <v>43594</v>
      </c>
      <c r="B467" s="15">
        <f t="shared" ca="1" si="141"/>
        <v>682.85360799999989</v>
      </c>
      <c r="C467" s="2">
        <f t="shared" si="142"/>
        <v>666.66639999999995</v>
      </c>
      <c r="D467" s="12">
        <f ca="1">IF(A467&lt;$B$1,VLOOKUP(A467,[1]DI!$A$4:$B$15000,2),0)</f>
        <v>6.4000000000000001E-2</v>
      </c>
      <c r="E467" s="13">
        <f t="shared" ca="1" si="143"/>
        <v>1.0002462000000001</v>
      </c>
      <c r="F467" s="13">
        <f ca="1">(TRUNC(PRODUCT($E$12:$E466),16))</f>
        <v>1.07951724475177</v>
      </c>
      <c r="G467" s="13">
        <f t="shared" ca="1" si="144"/>
        <v>1.0602911684990499</v>
      </c>
      <c r="H467" s="13">
        <f t="shared" ca="1" si="145"/>
        <v>1.0181328300000001</v>
      </c>
      <c r="I467" s="12">
        <f t="shared" si="158"/>
        <v>2.1000000000000001E-2</v>
      </c>
      <c r="J467" s="101">
        <f t="shared" si="146"/>
        <v>43487</v>
      </c>
      <c r="K467" s="3">
        <f t="shared" si="147"/>
        <v>73</v>
      </c>
      <c r="L467" s="18">
        <f t="shared" si="148"/>
        <v>73</v>
      </c>
      <c r="M467" s="11">
        <f t="shared" si="149"/>
        <v>1.006038497</v>
      </c>
      <c r="N467" s="11">
        <f t="shared" ca="1" si="150"/>
        <v>1.0242808219999999</v>
      </c>
      <c r="O467" s="18">
        <f t="shared" si="151"/>
        <v>0</v>
      </c>
      <c r="P467" s="2">
        <f t="shared" ca="1" si="152"/>
        <v>16.187207999999998</v>
      </c>
      <c r="Q467" s="2">
        <f t="shared" si="153"/>
        <v>0</v>
      </c>
      <c r="R467" s="4" t="str">
        <f t="shared" si="154"/>
        <v>A+J=</v>
      </c>
      <c r="S467" s="101">
        <f t="shared" si="155"/>
        <v>43668</v>
      </c>
      <c r="T467" s="9" t="str">
        <f t="shared" si="156"/>
        <v>-</v>
      </c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9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</row>
    <row r="468" spans="1:198" x14ac:dyDescent="0.15">
      <c r="A468" s="99">
        <f t="shared" si="157"/>
        <v>43595</v>
      </c>
      <c r="B468" s="15">
        <f t="shared" ca="1" si="141"/>
        <v>683.07805499999995</v>
      </c>
      <c r="C468" s="2">
        <f t="shared" si="142"/>
        <v>666.66639999999995</v>
      </c>
      <c r="D468" s="12">
        <f ca="1">IF(A468&lt;$B$1,VLOOKUP(A468,[1]DI!$A$4:$B$15000,2),0)</f>
        <v>6.4000000000000001E-2</v>
      </c>
      <c r="E468" s="13">
        <f t="shared" ca="1" si="143"/>
        <v>1.0002462000000001</v>
      </c>
      <c r="F468" s="13">
        <f ca="1">(TRUNC(PRODUCT($E$12:$E467),16))</f>
        <v>1.07978302189743</v>
      </c>
      <c r="G468" s="13">
        <f t="shared" ca="1" si="144"/>
        <v>1.0602911684990499</v>
      </c>
      <c r="H468" s="13">
        <f t="shared" ca="1" si="145"/>
        <v>1.0183834899999999</v>
      </c>
      <c r="I468" s="12">
        <f t="shared" si="158"/>
        <v>2.1000000000000001E-2</v>
      </c>
      <c r="J468" s="101">
        <f t="shared" si="146"/>
        <v>43487</v>
      </c>
      <c r="K468" s="3">
        <f t="shared" si="147"/>
        <v>74</v>
      </c>
      <c r="L468" s="18">
        <f t="shared" si="148"/>
        <v>74</v>
      </c>
      <c r="M468" s="11">
        <f t="shared" si="149"/>
        <v>1.006121469</v>
      </c>
      <c r="N468" s="11">
        <f t="shared" ca="1" si="150"/>
        <v>1.024617493</v>
      </c>
      <c r="O468" s="18">
        <f t="shared" si="151"/>
        <v>0</v>
      </c>
      <c r="P468" s="2">
        <f t="shared" ca="1" si="152"/>
        <v>16.411655</v>
      </c>
      <c r="Q468" s="2">
        <f t="shared" si="153"/>
        <v>0</v>
      </c>
      <c r="R468" s="4" t="str">
        <f t="shared" si="154"/>
        <v>A+J=</v>
      </c>
      <c r="S468" s="101">
        <f t="shared" si="155"/>
        <v>43668</v>
      </c>
      <c r="T468" s="9" t="str">
        <f t="shared" si="156"/>
        <v>-</v>
      </c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9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</row>
    <row r="469" spans="1:198" x14ac:dyDescent="0.15">
      <c r="A469" s="99">
        <f t="shared" si="157"/>
        <v>43596</v>
      </c>
      <c r="B469" s="15">
        <f t="shared" ca="1" si="141"/>
        <v>683.30258199999992</v>
      </c>
      <c r="C469" s="2">
        <f t="shared" si="142"/>
        <v>666.66639999999995</v>
      </c>
      <c r="D469" s="12">
        <f ca="1">IF(A469&lt;$B$1,VLOOKUP(A469,[1]DI!$A$4:$B$15000,2),0)</f>
        <v>0</v>
      </c>
      <c r="E469" s="13">
        <f t="shared" ca="1" si="143"/>
        <v>1</v>
      </c>
      <c r="F469" s="13">
        <f ca="1">(TRUNC(PRODUCT($E$12:$E468),16))</f>
        <v>1.08004886447742</v>
      </c>
      <c r="G469" s="13">
        <f t="shared" ca="1" si="144"/>
        <v>1.0602911684990499</v>
      </c>
      <c r="H469" s="13">
        <f t="shared" ca="1" si="145"/>
        <v>1.01863422</v>
      </c>
      <c r="I469" s="12">
        <f t="shared" si="158"/>
        <v>2.1000000000000001E-2</v>
      </c>
      <c r="J469" s="101">
        <f t="shared" si="146"/>
        <v>43487</v>
      </c>
      <c r="K469" s="3">
        <f t="shared" si="147"/>
        <v>74</v>
      </c>
      <c r="L469" s="18">
        <f t="shared" si="148"/>
        <v>75</v>
      </c>
      <c r="M469" s="11">
        <f t="shared" si="149"/>
        <v>1.0062044480000001</v>
      </c>
      <c r="N469" s="11">
        <f t="shared" ca="1" si="150"/>
        <v>1.024954283</v>
      </c>
      <c r="O469" s="18">
        <f t="shared" si="151"/>
        <v>0</v>
      </c>
      <c r="P469" s="2">
        <f t="shared" ca="1" si="152"/>
        <v>16.636182000000002</v>
      </c>
      <c r="Q469" s="2">
        <f t="shared" si="153"/>
        <v>0</v>
      </c>
      <c r="R469" s="4" t="str">
        <f t="shared" si="154"/>
        <v>A+J=</v>
      </c>
      <c r="S469" s="101">
        <f t="shared" si="155"/>
        <v>43668</v>
      </c>
      <c r="T469" s="9" t="str">
        <f t="shared" si="156"/>
        <v>-</v>
      </c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9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</row>
    <row r="470" spans="1:198" x14ac:dyDescent="0.15">
      <c r="A470" s="99">
        <f t="shared" si="157"/>
        <v>43597</v>
      </c>
      <c r="B470" s="15">
        <f t="shared" ca="1" si="141"/>
        <v>683.30258199999992</v>
      </c>
      <c r="C470" s="2">
        <f t="shared" si="142"/>
        <v>666.66639999999995</v>
      </c>
      <c r="D470" s="12">
        <f ca="1">IF(A470&lt;$B$1,VLOOKUP(A470,[1]DI!$A$4:$B$15000,2),0)</f>
        <v>0</v>
      </c>
      <c r="E470" s="13">
        <f t="shared" ca="1" si="143"/>
        <v>1</v>
      </c>
      <c r="F470" s="13">
        <f ca="1">(TRUNC(PRODUCT($E$12:$E469),16))</f>
        <v>1.08004886447742</v>
      </c>
      <c r="G470" s="13">
        <f t="shared" ca="1" si="144"/>
        <v>1.0602911684990499</v>
      </c>
      <c r="H470" s="13">
        <f t="shared" ca="1" si="145"/>
        <v>1.01863422</v>
      </c>
      <c r="I470" s="12">
        <f t="shared" si="158"/>
        <v>2.1000000000000001E-2</v>
      </c>
      <c r="J470" s="101">
        <f t="shared" si="146"/>
        <v>43487</v>
      </c>
      <c r="K470" s="3">
        <f t="shared" si="147"/>
        <v>74</v>
      </c>
      <c r="L470" s="18">
        <f t="shared" si="148"/>
        <v>75</v>
      </c>
      <c r="M470" s="11">
        <f t="shared" si="149"/>
        <v>1.0062044480000001</v>
      </c>
      <c r="N470" s="11">
        <f t="shared" ca="1" si="150"/>
        <v>1.024954283</v>
      </c>
      <c r="O470" s="18">
        <f t="shared" si="151"/>
        <v>0</v>
      </c>
      <c r="P470" s="2">
        <f t="shared" ca="1" si="152"/>
        <v>16.636182000000002</v>
      </c>
      <c r="Q470" s="2">
        <f t="shared" si="153"/>
        <v>0</v>
      </c>
      <c r="R470" s="4" t="str">
        <f t="shared" si="154"/>
        <v>A+J=</v>
      </c>
      <c r="S470" s="101">
        <f t="shared" si="155"/>
        <v>43668</v>
      </c>
      <c r="T470" s="9" t="str">
        <f t="shared" si="156"/>
        <v>-</v>
      </c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9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</row>
    <row r="471" spans="1:198" x14ac:dyDescent="0.15">
      <c r="A471" s="99">
        <f t="shared" si="157"/>
        <v>43598</v>
      </c>
      <c r="B471" s="15">
        <f t="shared" ca="1" si="141"/>
        <v>683.30258199999992</v>
      </c>
      <c r="C471" s="2">
        <f t="shared" si="142"/>
        <v>666.66639999999995</v>
      </c>
      <c r="D471" s="12">
        <f ca="1">IF(A471&lt;$B$1,VLOOKUP(A471,[1]DI!$A$4:$B$15000,2),0)</f>
        <v>6.4000000000000001E-2</v>
      </c>
      <c r="E471" s="13">
        <f t="shared" ca="1" si="143"/>
        <v>1.0002462000000001</v>
      </c>
      <c r="F471" s="13">
        <f ca="1">(TRUNC(PRODUCT($E$12:$E470),16))</f>
        <v>1.08004886447742</v>
      </c>
      <c r="G471" s="13">
        <f t="shared" ca="1" si="144"/>
        <v>1.0602911684990499</v>
      </c>
      <c r="H471" s="13">
        <f t="shared" ca="1" si="145"/>
        <v>1.01863422</v>
      </c>
      <c r="I471" s="12">
        <f t="shared" si="158"/>
        <v>2.1000000000000001E-2</v>
      </c>
      <c r="J471" s="101">
        <f t="shared" si="146"/>
        <v>43487</v>
      </c>
      <c r="K471" s="3">
        <f t="shared" si="147"/>
        <v>75</v>
      </c>
      <c r="L471" s="18">
        <f t="shared" si="148"/>
        <v>75</v>
      </c>
      <c r="M471" s="11">
        <f t="shared" si="149"/>
        <v>1.0062044480000001</v>
      </c>
      <c r="N471" s="11">
        <f t="shared" ca="1" si="150"/>
        <v>1.024954283</v>
      </c>
      <c r="O471" s="18">
        <f t="shared" si="151"/>
        <v>0</v>
      </c>
      <c r="P471" s="2">
        <f t="shared" ca="1" si="152"/>
        <v>16.636182000000002</v>
      </c>
      <c r="Q471" s="2">
        <f t="shared" si="153"/>
        <v>0</v>
      </c>
      <c r="R471" s="4" t="str">
        <f t="shared" si="154"/>
        <v>A+J=</v>
      </c>
      <c r="S471" s="101">
        <f t="shared" si="155"/>
        <v>43668</v>
      </c>
      <c r="T471" s="9" t="str">
        <f t="shared" si="156"/>
        <v>-</v>
      </c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9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</row>
    <row r="472" spans="1:198" x14ac:dyDescent="0.15">
      <c r="A472" s="99">
        <f t="shared" si="157"/>
        <v>43599</v>
      </c>
      <c r="B472" s="15">
        <f t="shared" ca="1" si="141"/>
        <v>683.52717299999995</v>
      </c>
      <c r="C472" s="2">
        <f t="shared" si="142"/>
        <v>666.66639999999995</v>
      </c>
      <c r="D472" s="12">
        <f ca="1">IF(A472&lt;$B$1,VLOOKUP(A472,[1]DI!$A$4:$B$15000,2),0)</f>
        <v>6.4000000000000001E-2</v>
      </c>
      <c r="E472" s="13">
        <f t="shared" ca="1" si="143"/>
        <v>1.0002462000000001</v>
      </c>
      <c r="F472" s="13">
        <f ca="1">(TRUNC(PRODUCT($E$12:$E471),16))</f>
        <v>1.0803147725078499</v>
      </c>
      <c r="G472" s="13">
        <f t="shared" ca="1" si="144"/>
        <v>1.0602911684990499</v>
      </c>
      <c r="H472" s="13">
        <f t="shared" ca="1" si="145"/>
        <v>1.018885</v>
      </c>
      <c r="I472" s="12">
        <f t="shared" si="158"/>
        <v>2.1000000000000001E-2</v>
      </c>
      <c r="J472" s="101">
        <f t="shared" si="146"/>
        <v>43487</v>
      </c>
      <c r="K472" s="3">
        <f t="shared" si="147"/>
        <v>76</v>
      </c>
      <c r="L472" s="18">
        <f t="shared" si="148"/>
        <v>76</v>
      </c>
      <c r="M472" s="11">
        <f t="shared" si="149"/>
        <v>1.006287433</v>
      </c>
      <c r="N472" s="11">
        <f t="shared" ca="1" si="150"/>
        <v>1.0252911709999999</v>
      </c>
      <c r="O472" s="18">
        <f t="shared" si="151"/>
        <v>0</v>
      </c>
      <c r="P472" s="2">
        <f t="shared" ca="1" si="152"/>
        <v>16.860772999999998</v>
      </c>
      <c r="Q472" s="2">
        <f t="shared" si="153"/>
        <v>0</v>
      </c>
      <c r="R472" s="4" t="str">
        <f t="shared" si="154"/>
        <v>A+J=</v>
      </c>
      <c r="S472" s="101">
        <f t="shared" si="155"/>
        <v>43668</v>
      </c>
      <c r="T472" s="9" t="str">
        <f t="shared" si="156"/>
        <v>-</v>
      </c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9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</row>
    <row r="473" spans="1:198" x14ac:dyDescent="0.15">
      <c r="A473" s="99">
        <f t="shared" si="157"/>
        <v>43600</v>
      </c>
      <c r="B473" s="15">
        <f t="shared" ca="1" si="141"/>
        <v>683.751846</v>
      </c>
      <c r="C473" s="2">
        <f t="shared" si="142"/>
        <v>666.66639999999995</v>
      </c>
      <c r="D473" s="12">
        <f ca="1">IF(A473&lt;$B$1,VLOOKUP(A473,[1]DI!$A$4:$B$15000,2),0)</f>
        <v>6.4000000000000001E-2</v>
      </c>
      <c r="E473" s="13">
        <f t="shared" ca="1" si="143"/>
        <v>1.0002462000000001</v>
      </c>
      <c r="F473" s="13">
        <f ca="1">(TRUNC(PRODUCT($E$12:$E472),16))</f>
        <v>1.08058074600484</v>
      </c>
      <c r="G473" s="13">
        <f t="shared" ca="1" si="144"/>
        <v>1.0602911684990499</v>
      </c>
      <c r="H473" s="13">
        <f t="shared" ca="1" si="145"/>
        <v>1.0191358500000001</v>
      </c>
      <c r="I473" s="12">
        <f t="shared" si="158"/>
        <v>2.1000000000000001E-2</v>
      </c>
      <c r="J473" s="101">
        <f t="shared" si="146"/>
        <v>43487</v>
      </c>
      <c r="K473" s="3">
        <f t="shared" si="147"/>
        <v>77</v>
      </c>
      <c r="L473" s="18">
        <f t="shared" si="148"/>
        <v>77</v>
      </c>
      <c r="M473" s="11">
        <f t="shared" si="149"/>
        <v>1.0063704259999999</v>
      </c>
      <c r="N473" s="11">
        <f t="shared" ca="1" si="150"/>
        <v>1.02562818</v>
      </c>
      <c r="O473" s="18">
        <f t="shared" si="151"/>
        <v>0</v>
      </c>
      <c r="P473" s="2">
        <f t="shared" ca="1" si="152"/>
        <v>17.085446000000001</v>
      </c>
      <c r="Q473" s="2">
        <f t="shared" si="153"/>
        <v>0</v>
      </c>
      <c r="R473" s="4" t="str">
        <f t="shared" si="154"/>
        <v>A+J=</v>
      </c>
      <c r="S473" s="101">
        <f t="shared" si="155"/>
        <v>43668</v>
      </c>
      <c r="T473" s="9" t="str">
        <f t="shared" si="156"/>
        <v>-</v>
      </c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9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</row>
    <row r="474" spans="1:198" x14ac:dyDescent="0.15">
      <c r="A474" s="99">
        <f t="shared" si="157"/>
        <v>43601</v>
      </c>
      <c r="B474" s="15">
        <f t="shared" ca="1" si="141"/>
        <v>683.97659699999997</v>
      </c>
      <c r="C474" s="2">
        <f t="shared" si="142"/>
        <v>666.66639999999995</v>
      </c>
      <c r="D474" s="12">
        <f ca="1">IF(A474&lt;$B$1,VLOOKUP(A474,[1]DI!$A$4:$B$15000,2),0)</f>
        <v>6.4000000000000001E-2</v>
      </c>
      <c r="E474" s="13">
        <f t="shared" ca="1" si="143"/>
        <v>1.0002462000000001</v>
      </c>
      <c r="F474" s="13">
        <f ca="1">(TRUNC(PRODUCT($E$12:$E473),16))</f>
        <v>1.08084678498451</v>
      </c>
      <c r="G474" s="13">
        <f t="shared" ca="1" si="144"/>
        <v>1.0602911684990499</v>
      </c>
      <c r="H474" s="13">
        <f t="shared" ca="1" si="145"/>
        <v>1.0193867700000001</v>
      </c>
      <c r="I474" s="12">
        <f t="shared" si="158"/>
        <v>2.1000000000000001E-2</v>
      </c>
      <c r="J474" s="101">
        <f t="shared" si="146"/>
        <v>43487</v>
      </c>
      <c r="K474" s="3">
        <f t="shared" si="147"/>
        <v>78</v>
      </c>
      <c r="L474" s="18">
        <f t="shared" si="148"/>
        <v>78</v>
      </c>
      <c r="M474" s="11">
        <f t="shared" si="149"/>
        <v>1.0064534249999999</v>
      </c>
      <c r="N474" s="11">
        <f t="shared" ca="1" si="150"/>
        <v>1.025965306</v>
      </c>
      <c r="O474" s="18">
        <f t="shared" si="151"/>
        <v>0</v>
      </c>
      <c r="P474" s="2">
        <f t="shared" ca="1" si="152"/>
        <v>17.310196999999999</v>
      </c>
      <c r="Q474" s="2">
        <f t="shared" si="153"/>
        <v>0</v>
      </c>
      <c r="R474" s="4" t="str">
        <f t="shared" si="154"/>
        <v>A+J=</v>
      </c>
      <c r="S474" s="101">
        <f t="shared" si="155"/>
        <v>43668</v>
      </c>
      <c r="T474" s="9" t="str">
        <f t="shared" si="156"/>
        <v>-</v>
      </c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9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</row>
    <row r="475" spans="1:198" x14ac:dyDescent="0.15">
      <c r="A475" s="99">
        <f t="shared" si="157"/>
        <v>43602</v>
      </c>
      <c r="B475" s="15">
        <f t="shared" ca="1" si="141"/>
        <v>684.201414</v>
      </c>
      <c r="C475" s="2">
        <f t="shared" si="142"/>
        <v>666.66639999999995</v>
      </c>
      <c r="D475" s="12">
        <f ca="1">IF(A475&lt;$B$1,VLOOKUP(A475,[1]DI!$A$4:$B$15000,2),0)</f>
        <v>6.4000000000000001E-2</v>
      </c>
      <c r="E475" s="13">
        <f t="shared" ca="1" si="143"/>
        <v>1.0002462000000001</v>
      </c>
      <c r="F475" s="13">
        <f ca="1">(TRUNC(PRODUCT($E$12:$E474),16))</f>
        <v>1.08111288946297</v>
      </c>
      <c r="G475" s="13">
        <f t="shared" ca="1" si="144"/>
        <v>1.0602911684990499</v>
      </c>
      <c r="H475" s="13">
        <f t="shared" ca="1" si="145"/>
        <v>1.0196377400000001</v>
      </c>
      <c r="I475" s="12">
        <f t="shared" si="158"/>
        <v>2.1000000000000001E-2</v>
      </c>
      <c r="J475" s="101">
        <f t="shared" si="146"/>
        <v>43487</v>
      </c>
      <c r="K475" s="3">
        <f t="shared" si="147"/>
        <v>79</v>
      </c>
      <c r="L475" s="18">
        <f t="shared" si="148"/>
        <v>79</v>
      </c>
      <c r="M475" s="11">
        <f t="shared" si="149"/>
        <v>1.006536431</v>
      </c>
      <c r="N475" s="11">
        <f t="shared" ca="1" si="150"/>
        <v>1.0263025320000001</v>
      </c>
      <c r="O475" s="18">
        <f t="shared" si="151"/>
        <v>0</v>
      </c>
      <c r="P475" s="2">
        <f t="shared" ca="1" si="152"/>
        <v>17.535014</v>
      </c>
      <c r="Q475" s="2">
        <f t="shared" si="153"/>
        <v>0</v>
      </c>
      <c r="R475" s="4" t="str">
        <f t="shared" si="154"/>
        <v>A+J=</v>
      </c>
      <c r="S475" s="101">
        <f t="shared" si="155"/>
        <v>43668</v>
      </c>
      <c r="T475" s="9" t="str">
        <f t="shared" si="156"/>
        <v>-</v>
      </c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9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</row>
    <row r="476" spans="1:198" x14ac:dyDescent="0.15">
      <c r="A476" s="99">
        <f t="shared" si="157"/>
        <v>43603</v>
      </c>
      <c r="B476" s="15">
        <f t="shared" ca="1" si="141"/>
        <v>684.42630399999996</v>
      </c>
      <c r="C476" s="2">
        <f t="shared" si="142"/>
        <v>666.66639999999995</v>
      </c>
      <c r="D476" s="12">
        <f ca="1">IF(A476&lt;$B$1,VLOOKUP(A476,[1]DI!$A$4:$B$15000,2),0)</f>
        <v>0</v>
      </c>
      <c r="E476" s="13">
        <f t="shared" ca="1" si="143"/>
        <v>1</v>
      </c>
      <c r="F476" s="13">
        <f ca="1">(TRUNC(PRODUCT($E$12:$E475),16))</f>
        <v>1.0813790594563599</v>
      </c>
      <c r="G476" s="13">
        <f t="shared" ca="1" si="144"/>
        <v>1.0602911684990499</v>
      </c>
      <c r="H476" s="13">
        <f t="shared" ca="1" si="145"/>
        <v>1.0198887699999999</v>
      </c>
      <c r="I476" s="12">
        <f t="shared" si="158"/>
        <v>2.1000000000000001E-2</v>
      </c>
      <c r="J476" s="101">
        <f t="shared" si="146"/>
        <v>43487</v>
      </c>
      <c r="K476" s="3">
        <f t="shared" si="147"/>
        <v>79</v>
      </c>
      <c r="L476" s="18">
        <f t="shared" si="148"/>
        <v>80</v>
      </c>
      <c r="M476" s="11">
        <f t="shared" si="149"/>
        <v>1.006619444</v>
      </c>
      <c r="N476" s="11">
        <f t="shared" ca="1" si="150"/>
        <v>1.0266398670000001</v>
      </c>
      <c r="O476" s="18">
        <f t="shared" si="151"/>
        <v>0</v>
      </c>
      <c r="P476" s="2">
        <f t="shared" ca="1" si="152"/>
        <v>17.759903999999999</v>
      </c>
      <c r="Q476" s="2">
        <f t="shared" si="153"/>
        <v>0</v>
      </c>
      <c r="R476" s="4" t="str">
        <f t="shared" si="154"/>
        <v>A+J=</v>
      </c>
      <c r="S476" s="101">
        <f t="shared" si="155"/>
        <v>43668</v>
      </c>
      <c r="T476" s="9" t="str">
        <f t="shared" si="156"/>
        <v>-</v>
      </c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9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</row>
    <row r="477" spans="1:198" x14ac:dyDescent="0.15">
      <c r="A477" s="99">
        <f t="shared" si="157"/>
        <v>43604</v>
      </c>
      <c r="B477" s="15">
        <f t="shared" ca="1" si="141"/>
        <v>684.42630399999996</v>
      </c>
      <c r="C477" s="2">
        <f t="shared" si="142"/>
        <v>666.66639999999995</v>
      </c>
      <c r="D477" s="12">
        <f ca="1">IF(A477&lt;$B$1,VLOOKUP(A477,[1]DI!$A$4:$B$15000,2),0)</f>
        <v>0</v>
      </c>
      <c r="E477" s="13">
        <f t="shared" ca="1" si="143"/>
        <v>1</v>
      </c>
      <c r="F477" s="13">
        <f ca="1">(TRUNC(PRODUCT($E$12:$E476),16))</f>
        <v>1.0813790594563599</v>
      </c>
      <c r="G477" s="13">
        <f t="shared" ca="1" si="144"/>
        <v>1.0602911684990499</v>
      </c>
      <c r="H477" s="13">
        <f t="shared" ca="1" si="145"/>
        <v>1.0198887699999999</v>
      </c>
      <c r="I477" s="12">
        <f t="shared" si="158"/>
        <v>2.1000000000000001E-2</v>
      </c>
      <c r="J477" s="101">
        <f t="shared" si="146"/>
        <v>43487</v>
      </c>
      <c r="K477" s="3">
        <f t="shared" si="147"/>
        <v>79</v>
      </c>
      <c r="L477" s="18">
        <f t="shared" si="148"/>
        <v>80</v>
      </c>
      <c r="M477" s="11">
        <f t="shared" si="149"/>
        <v>1.006619444</v>
      </c>
      <c r="N477" s="11">
        <f t="shared" ca="1" si="150"/>
        <v>1.0266398670000001</v>
      </c>
      <c r="O477" s="18">
        <f t="shared" si="151"/>
        <v>0</v>
      </c>
      <c r="P477" s="2">
        <f t="shared" ca="1" si="152"/>
        <v>17.759903999999999</v>
      </c>
      <c r="Q477" s="2">
        <f t="shared" si="153"/>
        <v>0</v>
      </c>
      <c r="R477" s="4" t="str">
        <f t="shared" si="154"/>
        <v>A+J=</v>
      </c>
      <c r="S477" s="101">
        <f t="shared" si="155"/>
        <v>43668</v>
      </c>
      <c r="T477" s="9" t="str">
        <f t="shared" si="156"/>
        <v>-</v>
      </c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9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</row>
    <row r="478" spans="1:198" x14ac:dyDescent="0.15">
      <c r="A478" s="99">
        <f t="shared" si="157"/>
        <v>43605</v>
      </c>
      <c r="B478" s="15">
        <f t="shared" ca="1" si="141"/>
        <v>684.42630399999996</v>
      </c>
      <c r="C478" s="2">
        <f t="shared" si="142"/>
        <v>666.66639999999995</v>
      </c>
      <c r="D478" s="12">
        <f ca="1">IF(A478&lt;$B$1,VLOOKUP(A478,[1]DI!$A$4:$B$15000,2),0)</f>
        <v>6.4000000000000001E-2</v>
      </c>
      <c r="E478" s="13">
        <f t="shared" ca="1" si="143"/>
        <v>1.0002462000000001</v>
      </c>
      <c r="F478" s="13">
        <f ca="1">(TRUNC(PRODUCT($E$12:$E477),16))</f>
        <v>1.0813790594563599</v>
      </c>
      <c r="G478" s="13">
        <f t="shared" ca="1" si="144"/>
        <v>1.0602911684990499</v>
      </c>
      <c r="H478" s="13">
        <f t="shared" ca="1" si="145"/>
        <v>1.0198887699999999</v>
      </c>
      <c r="I478" s="12">
        <f t="shared" si="158"/>
        <v>2.1000000000000001E-2</v>
      </c>
      <c r="J478" s="101">
        <f t="shared" si="146"/>
        <v>43487</v>
      </c>
      <c r="K478" s="3">
        <f t="shared" si="147"/>
        <v>80</v>
      </c>
      <c r="L478" s="18">
        <f t="shared" si="148"/>
        <v>80</v>
      </c>
      <c r="M478" s="11">
        <f t="shared" si="149"/>
        <v>1.006619444</v>
      </c>
      <c r="N478" s="11">
        <f t="shared" ca="1" si="150"/>
        <v>1.0266398670000001</v>
      </c>
      <c r="O478" s="18">
        <f t="shared" si="151"/>
        <v>0</v>
      </c>
      <c r="P478" s="2">
        <f t="shared" ca="1" si="152"/>
        <v>17.759903999999999</v>
      </c>
      <c r="Q478" s="2">
        <f t="shared" si="153"/>
        <v>0</v>
      </c>
      <c r="R478" s="4" t="str">
        <f t="shared" si="154"/>
        <v>A+J=</v>
      </c>
      <c r="S478" s="101">
        <f t="shared" si="155"/>
        <v>43668</v>
      </c>
      <c r="T478" s="9" t="str">
        <f t="shared" si="156"/>
        <v>-</v>
      </c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9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</row>
    <row r="479" spans="1:198" x14ac:dyDescent="0.15">
      <c r="A479" s="99">
        <f t="shared" si="157"/>
        <v>43606</v>
      </c>
      <c r="B479" s="15">
        <f t="shared" ca="1" si="141"/>
        <v>684.65127299999995</v>
      </c>
      <c r="C479" s="2">
        <f t="shared" si="142"/>
        <v>666.66639999999995</v>
      </c>
      <c r="D479" s="12">
        <f ca="1">IF(A479&lt;$B$1,VLOOKUP(A479,[1]DI!$A$4:$B$15000,2),0)</f>
        <v>6.4000000000000001E-2</v>
      </c>
      <c r="E479" s="13">
        <f t="shared" ca="1" si="143"/>
        <v>1.0002462000000001</v>
      </c>
      <c r="F479" s="13">
        <f ca="1">(TRUNC(PRODUCT($E$12:$E478),16))</f>
        <v>1.0816452949808</v>
      </c>
      <c r="G479" s="13">
        <f t="shared" ca="1" si="144"/>
        <v>1.0602911684990499</v>
      </c>
      <c r="H479" s="13">
        <f t="shared" ca="1" si="145"/>
        <v>1.0201398699999999</v>
      </c>
      <c r="I479" s="12">
        <f t="shared" si="158"/>
        <v>2.1000000000000001E-2</v>
      </c>
      <c r="J479" s="101">
        <f t="shared" si="146"/>
        <v>43487</v>
      </c>
      <c r="K479" s="3">
        <f t="shared" si="147"/>
        <v>81</v>
      </c>
      <c r="L479" s="18">
        <f t="shared" si="148"/>
        <v>81</v>
      </c>
      <c r="M479" s="11">
        <f t="shared" si="149"/>
        <v>1.006702464</v>
      </c>
      <c r="N479" s="11">
        <f t="shared" ca="1" si="150"/>
        <v>1.0269773209999999</v>
      </c>
      <c r="O479" s="18">
        <f t="shared" si="151"/>
        <v>0</v>
      </c>
      <c r="P479" s="2">
        <f t="shared" ca="1" si="152"/>
        <v>17.984873</v>
      </c>
      <c r="Q479" s="2">
        <f t="shared" si="153"/>
        <v>0</v>
      </c>
      <c r="R479" s="4" t="str">
        <f t="shared" si="154"/>
        <v>A+J=</v>
      </c>
      <c r="S479" s="101">
        <f t="shared" si="155"/>
        <v>43668</v>
      </c>
      <c r="T479" s="9" t="str">
        <f t="shared" si="156"/>
        <v>-</v>
      </c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9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</row>
    <row r="480" spans="1:198" x14ac:dyDescent="0.15">
      <c r="A480" s="99">
        <f t="shared" si="157"/>
        <v>43607</v>
      </c>
      <c r="B480" s="15">
        <f t="shared" ca="1" si="141"/>
        <v>684.87631399999998</v>
      </c>
      <c r="C480" s="2">
        <f t="shared" si="142"/>
        <v>666.66639999999995</v>
      </c>
      <c r="D480" s="12">
        <f ca="1">IF(A480&lt;$B$1,VLOOKUP(A480,[1]DI!$A$4:$B$15000,2),0)</f>
        <v>6.4000000000000001E-2</v>
      </c>
      <c r="E480" s="13">
        <f t="shared" ca="1" si="143"/>
        <v>1.0002462000000001</v>
      </c>
      <c r="F480" s="13">
        <f ca="1">(TRUNC(PRODUCT($E$12:$E479),16))</f>
        <v>1.0819115960524199</v>
      </c>
      <c r="G480" s="13">
        <f t="shared" ca="1" si="144"/>
        <v>1.0602911684990499</v>
      </c>
      <c r="H480" s="13">
        <f t="shared" ca="1" si="145"/>
        <v>1.0203910300000001</v>
      </c>
      <c r="I480" s="12">
        <f t="shared" si="158"/>
        <v>2.1000000000000001E-2</v>
      </c>
      <c r="J480" s="101">
        <f t="shared" si="146"/>
        <v>43487</v>
      </c>
      <c r="K480" s="3">
        <f t="shared" si="147"/>
        <v>82</v>
      </c>
      <c r="L480" s="18">
        <f t="shared" si="148"/>
        <v>82</v>
      </c>
      <c r="M480" s="11">
        <f t="shared" si="149"/>
        <v>1.0067854899999999</v>
      </c>
      <c r="N480" s="11">
        <f t="shared" ca="1" si="150"/>
        <v>1.0273148830000001</v>
      </c>
      <c r="O480" s="18">
        <f t="shared" si="151"/>
        <v>0</v>
      </c>
      <c r="P480" s="2">
        <f t="shared" ca="1" si="152"/>
        <v>18.209914000000001</v>
      </c>
      <c r="Q480" s="2">
        <f t="shared" si="153"/>
        <v>0</v>
      </c>
      <c r="R480" s="4" t="str">
        <f t="shared" si="154"/>
        <v>A+J=</v>
      </c>
      <c r="S480" s="101">
        <f t="shared" si="155"/>
        <v>43668</v>
      </c>
      <c r="T480" s="9" t="str">
        <f t="shared" si="156"/>
        <v>-</v>
      </c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9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</row>
    <row r="481" spans="1:198" x14ac:dyDescent="0.15">
      <c r="A481" s="99">
        <f t="shared" si="157"/>
        <v>43608</v>
      </c>
      <c r="B481" s="15">
        <f t="shared" ca="1" si="141"/>
        <v>685.10142899999994</v>
      </c>
      <c r="C481" s="2">
        <f t="shared" si="142"/>
        <v>666.66639999999995</v>
      </c>
      <c r="D481" s="12">
        <f ca="1">IF(A481&lt;$B$1,VLOOKUP(A481,[1]DI!$A$4:$B$15000,2),0)</f>
        <v>6.4000000000000001E-2</v>
      </c>
      <c r="E481" s="13">
        <f t="shared" ca="1" si="143"/>
        <v>1.0002462000000001</v>
      </c>
      <c r="F481" s="13">
        <f ca="1">(TRUNC(PRODUCT($E$12:$E480),16))</f>
        <v>1.08217796268737</v>
      </c>
      <c r="G481" s="13">
        <f t="shared" ca="1" si="144"/>
        <v>1.0602911684990499</v>
      </c>
      <c r="H481" s="13">
        <f t="shared" ca="1" si="145"/>
        <v>1.0206422500000001</v>
      </c>
      <c r="I481" s="12">
        <f t="shared" si="158"/>
        <v>2.1000000000000001E-2</v>
      </c>
      <c r="J481" s="101">
        <f t="shared" si="146"/>
        <v>43487</v>
      </c>
      <c r="K481" s="3">
        <f t="shared" si="147"/>
        <v>83</v>
      </c>
      <c r="L481" s="18">
        <f t="shared" si="148"/>
        <v>83</v>
      </c>
      <c r="M481" s="11">
        <f t="shared" si="149"/>
        <v>1.0068685239999999</v>
      </c>
      <c r="N481" s="11">
        <f t="shared" ca="1" si="150"/>
        <v>1.0276525560000001</v>
      </c>
      <c r="O481" s="18">
        <f t="shared" si="151"/>
        <v>0</v>
      </c>
      <c r="P481" s="2">
        <f t="shared" ca="1" si="152"/>
        <v>18.435029</v>
      </c>
      <c r="Q481" s="2">
        <f t="shared" si="153"/>
        <v>0</v>
      </c>
      <c r="R481" s="4" t="str">
        <f t="shared" si="154"/>
        <v>A+J=</v>
      </c>
      <c r="S481" s="101">
        <f t="shared" si="155"/>
        <v>43668</v>
      </c>
      <c r="T481" s="9" t="str">
        <f t="shared" si="156"/>
        <v>-</v>
      </c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9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</row>
    <row r="482" spans="1:198" x14ac:dyDescent="0.15">
      <c r="A482" s="99">
        <f t="shared" si="157"/>
        <v>43609</v>
      </c>
      <c r="B482" s="15">
        <f t="shared" ca="1" si="141"/>
        <v>685.32661699999994</v>
      </c>
      <c r="C482" s="2">
        <f t="shared" si="142"/>
        <v>666.66639999999995</v>
      </c>
      <c r="D482" s="12">
        <f ca="1">IF(A482&lt;$B$1,VLOOKUP(A482,[1]DI!$A$4:$B$15000,2),0)</f>
        <v>6.4000000000000001E-2</v>
      </c>
      <c r="E482" s="13">
        <f t="shared" ca="1" si="143"/>
        <v>1.0002462000000001</v>
      </c>
      <c r="F482" s="13">
        <f ca="1">(TRUNC(PRODUCT($E$12:$E481),16))</f>
        <v>1.0824443949017799</v>
      </c>
      <c r="G482" s="13">
        <f t="shared" ca="1" si="144"/>
        <v>1.0602911684990499</v>
      </c>
      <c r="H482" s="13">
        <f t="shared" ca="1" si="145"/>
        <v>1.0208935299999999</v>
      </c>
      <c r="I482" s="12">
        <f t="shared" si="158"/>
        <v>2.1000000000000001E-2</v>
      </c>
      <c r="J482" s="101">
        <f t="shared" si="146"/>
        <v>43487</v>
      </c>
      <c r="K482" s="3">
        <f t="shared" si="147"/>
        <v>84</v>
      </c>
      <c r="L482" s="18">
        <f t="shared" si="148"/>
        <v>84</v>
      </c>
      <c r="M482" s="11">
        <f t="shared" si="149"/>
        <v>1.006951564</v>
      </c>
      <c r="N482" s="11">
        <f t="shared" ca="1" si="150"/>
        <v>1.0279903370000001</v>
      </c>
      <c r="O482" s="18">
        <f t="shared" si="151"/>
        <v>0</v>
      </c>
      <c r="P482" s="2">
        <f t="shared" ca="1" si="152"/>
        <v>18.660216999999999</v>
      </c>
      <c r="Q482" s="2">
        <f t="shared" si="153"/>
        <v>0</v>
      </c>
      <c r="R482" s="4" t="str">
        <f t="shared" si="154"/>
        <v>A+J=</v>
      </c>
      <c r="S482" s="101">
        <f t="shared" si="155"/>
        <v>43668</v>
      </c>
      <c r="T482" s="9" t="str">
        <f t="shared" si="156"/>
        <v>-</v>
      </c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9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</row>
    <row r="483" spans="1:198" x14ac:dyDescent="0.15">
      <c r="A483" s="99">
        <f t="shared" si="157"/>
        <v>43610</v>
      </c>
      <c r="B483" s="15">
        <f t="shared" ca="1" si="141"/>
        <v>685.55187699999999</v>
      </c>
      <c r="C483" s="2">
        <f t="shared" si="142"/>
        <v>666.66639999999995</v>
      </c>
      <c r="D483" s="12">
        <f ca="1">IF(A483&lt;$B$1,VLOOKUP(A483,[1]DI!$A$4:$B$15000,2),0)</f>
        <v>0</v>
      </c>
      <c r="E483" s="13">
        <f t="shared" ca="1" si="143"/>
        <v>1</v>
      </c>
      <c r="F483" s="13">
        <f ca="1">(TRUNC(PRODUCT($E$12:$E482),16))</f>
        <v>1.0827108927118101</v>
      </c>
      <c r="G483" s="13">
        <f t="shared" ca="1" si="144"/>
        <v>1.0602911684990499</v>
      </c>
      <c r="H483" s="13">
        <f t="shared" ca="1" si="145"/>
        <v>1.0211448700000001</v>
      </c>
      <c r="I483" s="12">
        <f t="shared" si="158"/>
        <v>2.1000000000000001E-2</v>
      </c>
      <c r="J483" s="101">
        <f t="shared" si="146"/>
        <v>43487</v>
      </c>
      <c r="K483" s="3">
        <f t="shared" si="147"/>
        <v>84</v>
      </c>
      <c r="L483" s="18">
        <f t="shared" si="148"/>
        <v>85</v>
      </c>
      <c r="M483" s="11">
        <f t="shared" si="149"/>
        <v>1.0070346109999999</v>
      </c>
      <c r="N483" s="11">
        <f t="shared" ca="1" si="150"/>
        <v>1.028328227</v>
      </c>
      <c r="O483" s="18">
        <f t="shared" si="151"/>
        <v>0</v>
      </c>
      <c r="P483" s="2">
        <f t="shared" ca="1" si="152"/>
        <v>18.885477000000002</v>
      </c>
      <c r="Q483" s="2">
        <f t="shared" si="153"/>
        <v>0</v>
      </c>
      <c r="R483" s="4" t="str">
        <f t="shared" si="154"/>
        <v>A+J=</v>
      </c>
      <c r="S483" s="101">
        <f t="shared" si="155"/>
        <v>43668</v>
      </c>
      <c r="T483" s="9" t="str">
        <f t="shared" si="156"/>
        <v>-</v>
      </c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9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</row>
    <row r="484" spans="1:198" x14ac:dyDescent="0.15">
      <c r="A484" s="99">
        <f t="shared" si="157"/>
        <v>43611</v>
      </c>
      <c r="B484" s="15">
        <f t="shared" ca="1" si="141"/>
        <v>685.55187699999999</v>
      </c>
      <c r="C484" s="2">
        <f t="shared" si="142"/>
        <v>666.66639999999995</v>
      </c>
      <c r="D484" s="12">
        <f ca="1">IF(A484&lt;$B$1,VLOOKUP(A484,[1]DI!$A$4:$B$15000,2),0)</f>
        <v>0</v>
      </c>
      <c r="E484" s="13">
        <f t="shared" ca="1" si="143"/>
        <v>1</v>
      </c>
      <c r="F484" s="13">
        <f ca="1">(TRUNC(PRODUCT($E$12:$E483),16))</f>
        <v>1.0827108927118101</v>
      </c>
      <c r="G484" s="13">
        <f t="shared" ca="1" si="144"/>
        <v>1.0602911684990499</v>
      </c>
      <c r="H484" s="13">
        <f t="shared" ca="1" si="145"/>
        <v>1.0211448700000001</v>
      </c>
      <c r="I484" s="12">
        <f t="shared" si="158"/>
        <v>2.1000000000000001E-2</v>
      </c>
      <c r="J484" s="101">
        <f t="shared" si="146"/>
        <v>43487</v>
      </c>
      <c r="K484" s="3">
        <f t="shared" si="147"/>
        <v>84</v>
      </c>
      <c r="L484" s="18">
        <f t="shared" si="148"/>
        <v>85</v>
      </c>
      <c r="M484" s="11">
        <f t="shared" si="149"/>
        <v>1.0070346109999999</v>
      </c>
      <c r="N484" s="11">
        <f t="shared" ca="1" si="150"/>
        <v>1.028328227</v>
      </c>
      <c r="O484" s="18">
        <f t="shared" si="151"/>
        <v>0</v>
      </c>
      <c r="P484" s="2">
        <f t="shared" ca="1" si="152"/>
        <v>18.885477000000002</v>
      </c>
      <c r="Q484" s="2">
        <f t="shared" si="153"/>
        <v>0</v>
      </c>
      <c r="R484" s="4" t="str">
        <f t="shared" si="154"/>
        <v>A+J=</v>
      </c>
      <c r="S484" s="101">
        <f t="shared" si="155"/>
        <v>43668</v>
      </c>
      <c r="T484" s="9" t="str">
        <f t="shared" si="156"/>
        <v>-</v>
      </c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9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</row>
    <row r="485" spans="1:198" x14ac:dyDescent="0.15">
      <c r="A485" s="99">
        <f t="shared" si="157"/>
        <v>43612</v>
      </c>
      <c r="B485" s="15">
        <f t="shared" ca="1" si="141"/>
        <v>685.55187699999999</v>
      </c>
      <c r="C485" s="2">
        <f t="shared" si="142"/>
        <v>666.66639999999995</v>
      </c>
      <c r="D485" s="12">
        <f ca="1">IF(A485&lt;$B$1,VLOOKUP(A485,[1]DI!$A$4:$B$15000,2),0)</f>
        <v>6.4000000000000001E-2</v>
      </c>
      <c r="E485" s="13">
        <f t="shared" ca="1" si="143"/>
        <v>1.0002462000000001</v>
      </c>
      <c r="F485" s="13">
        <f ca="1">(TRUNC(PRODUCT($E$12:$E484),16))</f>
        <v>1.0827108927118101</v>
      </c>
      <c r="G485" s="13">
        <f t="shared" ca="1" si="144"/>
        <v>1.0602911684990499</v>
      </c>
      <c r="H485" s="13">
        <f t="shared" ca="1" si="145"/>
        <v>1.0211448700000001</v>
      </c>
      <c r="I485" s="12">
        <f t="shared" si="158"/>
        <v>2.1000000000000001E-2</v>
      </c>
      <c r="J485" s="101">
        <f t="shared" si="146"/>
        <v>43487</v>
      </c>
      <c r="K485" s="3">
        <f t="shared" si="147"/>
        <v>85</v>
      </c>
      <c r="L485" s="18">
        <f t="shared" si="148"/>
        <v>85</v>
      </c>
      <c r="M485" s="11">
        <f t="shared" si="149"/>
        <v>1.0070346109999999</v>
      </c>
      <c r="N485" s="11">
        <f t="shared" ca="1" si="150"/>
        <v>1.028328227</v>
      </c>
      <c r="O485" s="18">
        <f t="shared" si="151"/>
        <v>0</v>
      </c>
      <c r="P485" s="2">
        <f t="shared" ca="1" si="152"/>
        <v>18.885477000000002</v>
      </c>
      <c r="Q485" s="2">
        <f t="shared" si="153"/>
        <v>0</v>
      </c>
      <c r="R485" s="4" t="str">
        <f t="shared" si="154"/>
        <v>A+J=</v>
      </c>
      <c r="S485" s="101">
        <f t="shared" si="155"/>
        <v>43668</v>
      </c>
      <c r="T485" s="9" t="str">
        <f t="shared" si="156"/>
        <v>-</v>
      </c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9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</row>
    <row r="486" spans="1:198" x14ac:dyDescent="0.15">
      <c r="A486" s="99">
        <f t="shared" si="157"/>
        <v>43613</v>
      </c>
      <c r="B486" s="15">
        <f t="shared" ca="1" si="141"/>
        <v>685.77721699999995</v>
      </c>
      <c r="C486" s="2">
        <f t="shared" si="142"/>
        <v>666.66639999999995</v>
      </c>
      <c r="D486" s="12">
        <f ca="1">IF(A486&lt;$B$1,VLOOKUP(A486,[1]DI!$A$4:$B$15000,2),0)</f>
        <v>6.4000000000000001E-2</v>
      </c>
      <c r="E486" s="13">
        <f t="shared" ca="1" si="143"/>
        <v>1.0002462000000001</v>
      </c>
      <c r="F486" s="13">
        <f ca="1">(TRUNC(PRODUCT($E$12:$E485),16))</f>
        <v>1.0829774561335901</v>
      </c>
      <c r="G486" s="13">
        <f t="shared" ca="1" si="144"/>
        <v>1.0602911684990499</v>
      </c>
      <c r="H486" s="13">
        <f t="shared" ca="1" si="145"/>
        <v>1.02139628</v>
      </c>
      <c r="I486" s="12">
        <f t="shared" si="158"/>
        <v>2.1000000000000001E-2</v>
      </c>
      <c r="J486" s="101">
        <f t="shared" si="146"/>
        <v>43487</v>
      </c>
      <c r="K486" s="3">
        <f t="shared" si="147"/>
        <v>86</v>
      </c>
      <c r="L486" s="18">
        <f t="shared" si="148"/>
        <v>86</v>
      </c>
      <c r="M486" s="11">
        <f t="shared" si="149"/>
        <v>1.007117665</v>
      </c>
      <c r="N486" s="11">
        <f t="shared" ca="1" si="150"/>
        <v>1.0286662369999999</v>
      </c>
      <c r="O486" s="18">
        <f t="shared" si="151"/>
        <v>0</v>
      </c>
      <c r="P486" s="2">
        <f t="shared" ca="1" si="152"/>
        <v>19.110817000000001</v>
      </c>
      <c r="Q486" s="2">
        <f t="shared" si="153"/>
        <v>0</v>
      </c>
      <c r="R486" s="4" t="str">
        <f t="shared" si="154"/>
        <v>A+J=</v>
      </c>
      <c r="S486" s="101">
        <f t="shared" si="155"/>
        <v>43668</v>
      </c>
      <c r="T486" s="9" t="str">
        <f t="shared" si="156"/>
        <v>-</v>
      </c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9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</row>
    <row r="487" spans="1:198" x14ac:dyDescent="0.15">
      <c r="A487" s="99">
        <f t="shared" si="157"/>
        <v>43614</v>
      </c>
      <c r="B487" s="15">
        <f t="shared" ca="1" si="141"/>
        <v>686.00262899999996</v>
      </c>
      <c r="C487" s="2">
        <f t="shared" si="142"/>
        <v>666.66639999999995</v>
      </c>
      <c r="D487" s="12">
        <f ca="1">IF(A487&lt;$B$1,VLOOKUP(A487,[1]DI!$A$4:$B$15000,2),0)</f>
        <v>6.4000000000000001E-2</v>
      </c>
      <c r="E487" s="13">
        <f t="shared" ca="1" si="143"/>
        <v>1.0002462000000001</v>
      </c>
      <c r="F487" s="13">
        <f ca="1">(TRUNC(PRODUCT($E$12:$E486),16))</f>
        <v>1.0832440851832901</v>
      </c>
      <c r="G487" s="13">
        <f t="shared" ca="1" si="144"/>
        <v>1.0602911684990499</v>
      </c>
      <c r="H487" s="13">
        <f t="shared" ca="1" si="145"/>
        <v>1.0216477500000001</v>
      </c>
      <c r="I487" s="12">
        <f t="shared" si="158"/>
        <v>2.1000000000000001E-2</v>
      </c>
      <c r="J487" s="101">
        <f t="shared" si="146"/>
        <v>43487</v>
      </c>
      <c r="K487" s="3">
        <f t="shared" si="147"/>
        <v>87</v>
      </c>
      <c r="L487" s="18">
        <f t="shared" si="148"/>
        <v>87</v>
      </c>
      <c r="M487" s="11">
        <f t="shared" si="149"/>
        <v>1.007200726</v>
      </c>
      <c r="N487" s="11">
        <f t="shared" ca="1" si="150"/>
        <v>1.029004356</v>
      </c>
      <c r="O487" s="18">
        <f t="shared" si="151"/>
        <v>0</v>
      </c>
      <c r="P487" s="2">
        <f t="shared" ca="1" si="152"/>
        <v>19.336228999999999</v>
      </c>
      <c r="Q487" s="2">
        <f t="shared" si="153"/>
        <v>0</v>
      </c>
      <c r="R487" s="4" t="str">
        <f t="shared" si="154"/>
        <v>A+J=</v>
      </c>
      <c r="S487" s="101">
        <f t="shared" si="155"/>
        <v>43668</v>
      </c>
      <c r="T487" s="9" t="str">
        <f t="shared" si="156"/>
        <v>-</v>
      </c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9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</row>
    <row r="488" spans="1:198" x14ac:dyDescent="0.15">
      <c r="A488" s="99">
        <f t="shared" si="157"/>
        <v>43615</v>
      </c>
      <c r="B488" s="15">
        <f t="shared" ca="1" si="141"/>
        <v>686.22811400000001</v>
      </c>
      <c r="C488" s="2">
        <f t="shared" si="142"/>
        <v>666.66639999999995</v>
      </c>
      <c r="D488" s="12">
        <f ca="1">IF(A488&lt;$B$1,VLOOKUP(A488,[1]DI!$A$4:$B$15000,2),0)</f>
        <v>6.4000000000000001E-2</v>
      </c>
      <c r="E488" s="13">
        <f t="shared" ca="1" si="143"/>
        <v>1.0002462000000001</v>
      </c>
      <c r="F488" s="13">
        <f ca="1">(TRUNC(PRODUCT($E$12:$E487),16))</f>
        <v>1.08351077987707</v>
      </c>
      <c r="G488" s="13">
        <f t="shared" ca="1" si="144"/>
        <v>1.0602911684990499</v>
      </c>
      <c r="H488" s="13">
        <f t="shared" ca="1" si="145"/>
        <v>1.02189928</v>
      </c>
      <c r="I488" s="12">
        <f t="shared" si="158"/>
        <v>2.1000000000000001E-2</v>
      </c>
      <c r="J488" s="101">
        <f t="shared" si="146"/>
        <v>43487</v>
      </c>
      <c r="K488" s="3">
        <f t="shared" si="147"/>
        <v>88</v>
      </c>
      <c r="L488" s="18">
        <f t="shared" si="148"/>
        <v>88</v>
      </c>
      <c r="M488" s="11">
        <f t="shared" si="149"/>
        <v>1.007283793</v>
      </c>
      <c r="N488" s="11">
        <f t="shared" ca="1" si="150"/>
        <v>1.029342583</v>
      </c>
      <c r="O488" s="18">
        <f t="shared" si="151"/>
        <v>0</v>
      </c>
      <c r="P488" s="2">
        <f t="shared" ca="1" si="152"/>
        <v>19.561713999999998</v>
      </c>
      <c r="Q488" s="2">
        <f t="shared" si="153"/>
        <v>0</v>
      </c>
      <c r="R488" s="4" t="str">
        <f t="shared" si="154"/>
        <v>A+J=</v>
      </c>
      <c r="S488" s="101">
        <f t="shared" si="155"/>
        <v>43668</v>
      </c>
      <c r="T488" s="9" t="str">
        <f t="shared" si="156"/>
        <v>-</v>
      </c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9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</row>
    <row r="489" spans="1:198" x14ac:dyDescent="0.15">
      <c r="A489" s="99">
        <f t="shared" si="157"/>
        <v>43616</v>
      </c>
      <c r="B489" s="15">
        <f t="shared" ca="1" si="141"/>
        <v>686.45367199999998</v>
      </c>
      <c r="C489" s="2">
        <f t="shared" si="142"/>
        <v>666.66639999999995</v>
      </c>
      <c r="D489" s="12">
        <f ca="1">IF(A489&lt;$B$1,VLOOKUP(A489,[1]DI!$A$4:$B$15000,2),0)</f>
        <v>6.4000000000000001E-2</v>
      </c>
      <c r="E489" s="13">
        <f t="shared" ca="1" si="143"/>
        <v>1.0002462000000001</v>
      </c>
      <c r="F489" s="13">
        <f ca="1">(TRUNC(PRODUCT($E$12:$E488),16))</f>
        <v>1.0837775402310701</v>
      </c>
      <c r="G489" s="13">
        <f t="shared" ca="1" si="144"/>
        <v>1.0602911684990499</v>
      </c>
      <c r="H489" s="13">
        <f t="shared" ca="1" si="145"/>
        <v>1.0221508699999999</v>
      </c>
      <c r="I489" s="12">
        <f t="shared" si="158"/>
        <v>2.1000000000000001E-2</v>
      </c>
      <c r="J489" s="101">
        <f t="shared" si="146"/>
        <v>43487</v>
      </c>
      <c r="K489" s="3">
        <f t="shared" si="147"/>
        <v>89</v>
      </c>
      <c r="L489" s="18">
        <f t="shared" si="148"/>
        <v>89</v>
      </c>
      <c r="M489" s="11">
        <f t="shared" si="149"/>
        <v>1.0073668680000001</v>
      </c>
      <c r="N489" s="11">
        <f t="shared" ca="1" si="150"/>
        <v>1.029680921</v>
      </c>
      <c r="O489" s="18">
        <f t="shared" si="151"/>
        <v>0</v>
      </c>
      <c r="P489" s="2">
        <f t="shared" ca="1" si="152"/>
        <v>19.787272000000002</v>
      </c>
      <c r="Q489" s="2">
        <f t="shared" si="153"/>
        <v>0</v>
      </c>
      <c r="R489" s="4" t="str">
        <f t="shared" si="154"/>
        <v>A+J=</v>
      </c>
      <c r="S489" s="101">
        <f t="shared" si="155"/>
        <v>43668</v>
      </c>
      <c r="T489" s="9" t="str">
        <f t="shared" si="156"/>
        <v>-</v>
      </c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9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</row>
    <row r="490" spans="1:198" x14ac:dyDescent="0.15">
      <c r="A490" s="99">
        <f t="shared" si="157"/>
        <v>43617</v>
      </c>
      <c r="B490" s="15">
        <f t="shared" ca="1" si="141"/>
        <v>686.679303</v>
      </c>
      <c r="C490" s="2">
        <f t="shared" si="142"/>
        <v>666.66639999999995</v>
      </c>
      <c r="D490" s="12">
        <f ca="1">IF(A490&lt;$B$1,VLOOKUP(A490,[1]DI!$A$4:$B$15000,2),0)</f>
        <v>0</v>
      </c>
      <c r="E490" s="13">
        <f t="shared" ca="1" si="143"/>
        <v>1</v>
      </c>
      <c r="F490" s="13">
        <f ca="1">(TRUNC(PRODUCT($E$12:$E489),16))</f>
        <v>1.08404436626148</v>
      </c>
      <c r="G490" s="13">
        <f t="shared" ca="1" si="144"/>
        <v>1.0602911684990499</v>
      </c>
      <c r="H490" s="13">
        <f t="shared" ca="1" si="145"/>
        <v>1.02240252</v>
      </c>
      <c r="I490" s="12">
        <f t="shared" si="158"/>
        <v>2.1000000000000001E-2</v>
      </c>
      <c r="J490" s="101">
        <f t="shared" si="146"/>
        <v>43487</v>
      </c>
      <c r="K490" s="3">
        <f t="shared" si="147"/>
        <v>89</v>
      </c>
      <c r="L490" s="18">
        <f t="shared" si="148"/>
        <v>90</v>
      </c>
      <c r="M490" s="11">
        <f t="shared" si="149"/>
        <v>1.007449949</v>
      </c>
      <c r="N490" s="11">
        <f t="shared" ca="1" si="150"/>
        <v>1.030019367</v>
      </c>
      <c r="O490" s="18">
        <f t="shared" si="151"/>
        <v>0</v>
      </c>
      <c r="P490" s="2">
        <f t="shared" ca="1" si="152"/>
        <v>20.012903000000001</v>
      </c>
      <c r="Q490" s="2">
        <f t="shared" si="153"/>
        <v>0</v>
      </c>
      <c r="R490" s="4" t="str">
        <f t="shared" si="154"/>
        <v>A+J=</v>
      </c>
      <c r="S490" s="101">
        <f t="shared" si="155"/>
        <v>43668</v>
      </c>
      <c r="T490" s="9" t="str">
        <f t="shared" si="156"/>
        <v>-</v>
      </c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9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</row>
    <row r="491" spans="1:198" x14ac:dyDescent="0.15">
      <c r="A491" s="99">
        <f t="shared" si="157"/>
        <v>43618</v>
      </c>
      <c r="B491" s="15">
        <f t="shared" ca="1" si="141"/>
        <v>686.679303</v>
      </c>
      <c r="C491" s="2">
        <f t="shared" si="142"/>
        <v>666.66639999999995</v>
      </c>
      <c r="D491" s="12">
        <f ca="1">IF(A491&lt;$B$1,VLOOKUP(A491,[1]DI!$A$4:$B$15000,2),0)</f>
        <v>0</v>
      </c>
      <c r="E491" s="13">
        <f t="shared" ca="1" si="143"/>
        <v>1</v>
      </c>
      <c r="F491" s="13">
        <f ca="1">(TRUNC(PRODUCT($E$12:$E490),16))</f>
        <v>1.08404436626148</v>
      </c>
      <c r="G491" s="13">
        <f t="shared" ca="1" si="144"/>
        <v>1.0602911684990499</v>
      </c>
      <c r="H491" s="13">
        <f t="shared" ca="1" si="145"/>
        <v>1.02240252</v>
      </c>
      <c r="I491" s="12">
        <f t="shared" si="158"/>
        <v>2.1000000000000001E-2</v>
      </c>
      <c r="J491" s="101">
        <f t="shared" si="146"/>
        <v>43487</v>
      </c>
      <c r="K491" s="3">
        <f t="shared" si="147"/>
        <v>89</v>
      </c>
      <c r="L491" s="18">
        <f t="shared" si="148"/>
        <v>90</v>
      </c>
      <c r="M491" s="11">
        <f t="shared" si="149"/>
        <v>1.007449949</v>
      </c>
      <c r="N491" s="11">
        <f t="shared" ca="1" si="150"/>
        <v>1.030019367</v>
      </c>
      <c r="O491" s="18">
        <f t="shared" si="151"/>
        <v>0</v>
      </c>
      <c r="P491" s="2">
        <f t="shared" ca="1" si="152"/>
        <v>20.012903000000001</v>
      </c>
      <c r="Q491" s="2">
        <f t="shared" si="153"/>
        <v>0</v>
      </c>
      <c r="R491" s="4" t="str">
        <f t="shared" si="154"/>
        <v>A+J=</v>
      </c>
      <c r="S491" s="101">
        <f t="shared" si="155"/>
        <v>43668</v>
      </c>
      <c r="T491" s="9" t="str">
        <f t="shared" si="156"/>
        <v>-</v>
      </c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9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</row>
    <row r="492" spans="1:198" x14ac:dyDescent="0.15">
      <c r="A492" s="99">
        <f t="shared" si="157"/>
        <v>43619</v>
      </c>
      <c r="B492" s="15">
        <f t="shared" ca="1" si="141"/>
        <v>686.679303</v>
      </c>
      <c r="C492" s="2">
        <f t="shared" si="142"/>
        <v>666.66639999999995</v>
      </c>
      <c r="D492" s="12">
        <f ca="1">IF(A492&lt;$B$1,VLOOKUP(A492,[1]DI!$A$4:$B$15000,2),0)</f>
        <v>6.4000000000000001E-2</v>
      </c>
      <c r="E492" s="13">
        <f t="shared" ca="1" si="143"/>
        <v>1.0002462000000001</v>
      </c>
      <c r="F492" s="13">
        <f ca="1">(TRUNC(PRODUCT($E$12:$E491),16))</f>
        <v>1.08404436626148</v>
      </c>
      <c r="G492" s="13">
        <f t="shared" ca="1" si="144"/>
        <v>1.0602911684990499</v>
      </c>
      <c r="H492" s="13">
        <f t="shared" ca="1" si="145"/>
        <v>1.02240252</v>
      </c>
      <c r="I492" s="12">
        <f t="shared" si="158"/>
        <v>2.1000000000000001E-2</v>
      </c>
      <c r="J492" s="101">
        <f t="shared" si="146"/>
        <v>43487</v>
      </c>
      <c r="K492" s="3">
        <f t="shared" si="147"/>
        <v>90</v>
      </c>
      <c r="L492" s="18">
        <f t="shared" si="148"/>
        <v>90</v>
      </c>
      <c r="M492" s="11">
        <f t="shared" si="149"/>
        <v>1.007449949</v>
      </c>
      <c r="N492" s="11">
        <f t="shared" ca="1" si="150"/>
        <v>1.030019367</v>
      </c>
      <c r="O492" s="18">
        <f t="shared" si="151"/>
        <v>0</v>
      </c>
      <c r="P492" s="2">
        <f t="shared" ca="1" si="152"/>
        <v>20.012903000000001</v>
      </c>
      <c r="Q492" s="2">
        <f t="shared" si="153"/>
        <v>0</v>
      </c>
      <c r="R492" s="4" t="str">
        <f t="shared" si="154"/>
        <v>A+J=</v>
      </c>
      <c r="S492" s="101">
        <f t="shared" si="155"/>
        <v>43668</v>
      </c>
      <c r="T492" s="9" t="str">
        <f t="shared" si="156"/>
        <v>-</v>
      </c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9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</row>
    <row r="493" spans="1:198" x14ac:dyDescent="0.15">
      <c r="A493" s="99">
        <f t="shared" si="157"/>
        <v>43620</v>
      </c>
      <c r="B493" s="15">
        <f t="shared" ca="1" si="141"/>
        <v>686.90501299999994</v>
      </c>
      <c r="C493" s="2">
        <f t="shared" si="142"/>
        <v>666.66639999999995</v>
      </c>
      <c r="D493" s="12">
        <f ca="1">IF(A493&lt;$B$1,VLOOKUP(A493,[1]DI!$A$4:$B$15000,2),0)</f>
        <v>6.4000000000000001E-2</v>
      </c>
      <c r="E493" s="13">
        <f t="shared" ca="1" si="143"/>
        <v>1.0002462000000001</v>
      </c>
      <c r="F493" s="13">
        <f ca="1">(TRUNC(PRODUCT($E$12:$E492),16))</f>
        <v>1.08431125798445</v>
      </c>
      <c r="G493" s="13">
        <f t="shared" ca="1" si="144"/>
        <v>1.0602911684990499</v>
      </c>
      <c r="H493" s="13">
        <f t="shared" ca="1" si="145"/>
        <v>1.02265424</v>
      </c>
      <c r="I493" s="12">
        <f t="shared" si="158"/>
        <v>2.1000000000000001E-2</v>
      </c>
      <c r="J493" s="101">
        <f t="shared" si="146"/>
        <v>43487</v>
      </c>
      <c r="K493" s="3">
        <f t="shared" si="147"/>
        <v>91</v>
      </c>
      <c r="L493" s="18">
        <f t="shared" si="148"/>
        <v>91</v>
      </c>
      <c r="M493" s="11">
        <f t="shared" si="149"/>
        <v>1.007533037</v>
      </c>
      <c r="N493" s="11">
        <f t="shared" ca="1" si="150"/>
        <v>1.030357932</v>
      </c>
      <c r="O493" s="18">
        <f t="shared" si="151"/>
        <v>0</v>
      </c>
      <c r="P493" s="2">
        <f t="shared" ca="1" si="152"/>
        <v>20.238613000000001</v>
      </c>
      <c r="Q493" s="2">
        <f t="shared" si="153"/>
        <v>0</v>
      </c>
      <c r="R493" s="4" t="str">
        <f t="shared" si="154"/>
        <v>A+J=</v>
      </c>
      <c r="S493" s="101">
        <f t="shared" si="155"/>
        <v>43668</v>
      </c>
      <c r="T493" s="9" t="str">
        <f t="shared" si="156"/>
        <v>-</v>
      </c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9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</row>
    <row r="494" spans="1:198" x14ac:dyDescent="0.15">
      <c r="A494" s="99">
        <f t="shared" si="157"/>
        <v>43621</v>
      </c>
      <c r="B494" s="15">
        <f t="shared" ca="1" si="141"/>
        <v>687.13079699999992</v>
      </c>
      <c r="C494" s="2">
        <f t="shared" si="142"/>
        <v>666.66639999999995</v>
      </c>
      <c r="D494" s="12">
        <f ca="1">IF(A494&lt;$B$1,VLOOKUP(A494,[1]DI!$A$4:$B$15000,2),0)</f>
        <v>6.4000000000000001E-2</v>
      </c>
      <c r="E494" s="13">
        <f t="shared" ca="1" si="143"/>
        <v>1.0002462000000001</v>
      </c>
      <c r="F494" s="13">
        <f ca="1">(TRUNC(PRODUCT($E$12:$E493),16))</f>
        <v>1.0845782154161701</v>
      </c>
      <c r="G494" s="13">
        <f t="shared" ca="1" si="144"/>
        <v>1.0602911684990499</v>
      </c>
      <c r="H494" s="13">
        <f t="shared" ca="1" si="145"/>
        <v>1.02290602</v>
      </c>
      <c r="I494" s="12">
        <f t="shared" si="158"/>
        <v>2.1000000000000001E-2</v>
      </c>
      <c r="J494" s="101">
        <f t="shared" si="146"/>
        <v>43487</v>
      </c>
      <c r="K494" s="3">
        <f t="shared" si="147"/>
        <v>92</v>
      </c>
      <c r="L494" s="18">
        <f t="shared" si="148"/>
        <v>92</v>
      </c>
      <c r="M494" s="11">
        <f t="shared" si="149"/>
        <v>1.007616133</v>
      </c>
      <c r="N494" s="11">
        <f t="shared" ca="1" si="150"/>
        <v>1.030696608</v>
      </c>
      <c r="O494" s="18">
        <f t="shared" si="151"/>
        <v>0</v>
      </c>
      <c r="P494" s="2">
        <f t="shared" ca="1" si="152"/>
        <v>20.464397000000002</v>
      </c>
      <c r="Q494" s="2">
        <f t="shared" si="153"/>
        <v>0</v>
      </c>
      <c r="R494" s="4" t="str">
        <f t="shared" si="154"/>
        <v>A+J=</v>
      </c>
      <c r="S494" s="101">
        <f t="shared" si="155"/>
        <v>43668</v>
      </c>
      <c r="T494" s="9" t="str">
        <f t="shared" si="156"/>
        <v>-</v>
      </c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9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</row>
    <row r="495" spans="1:198" x14ac:dyDescent="0.15">
      <c r="A495" s="99">
        <f t="shared" si="157"/>
        <v>43622</v>
      </c>
      <c r="B495" s="15">
        <f t="shared" ca="1" si="141"/>
        <v>687.35665299999994</v>
      </c>
      <c r="C495" s="2">
        <f t="shared" si="142"/>
        <v>666.66639999999995</v>
      </c>
      <c r="D495" s="12">
        <f ca="1">IF(A495&lt;$B$1,VLOOKUP(A495,[1]DI!$A$4:$B$15000,2),0)</f>
        <v>6.4000000000000001E-2</v>
      </c>
      <c r="E495" s="13">
        <f t="shared" ca="1" si="143"/>
        <v>1.0002462000000001</v>
      </c>
      <c r="F495" s="13">
        <f ca="1">(TRUNC(PRODUCT($E$12:$E494),16))</f>
        <v>1.0848452385728</v>
      </c>
      <c r="G495" s="13">
        <f t="shared" ca="1" si="144"/>
        <v>1.0602911684990499</v>
      </c>
      <c r="H495" s="13">
        <f t="shared" ca="1" si="145"/>
        <v>1.02315786</v>
      </c>
      <c r="I495" s="12">
        <f t="shared" si="158"/>
        <v>2.1000000000000001E-2</v>
      </c>
      <c r="J495" s="101">
        <f t="shared" si="146"/>
        <v>43487</v>
      </c>
      <c r="K495" s="3">
        <f t="shared" si="147"/>
        <v>93</v>
      </c>
      <c r="L495" s="18">
        <f t="shared" si="148"/>
        <v>93</v>
      </c>
      <c r="M495" s="11">
        <f t="shared" si="149"/>
        <v>1.0076992339999999</v>
      </c>
      <c r="N495" s="11">
        <f t="shared" ca="1" si="150"/>
        <v>1.0310353919999999</v>
      </c>
      <c r="O495" s="18">
        <f t="shared" si="151"/>
        <v>0</v>
      </c>
      <c r="P495" s="2">
        <f t="shared" ca="1" si="152"/>
        <v>20.690252999999998</v>
      </c>
      <c r="Q495" s="2">
        <f t="shared" si="153"/>
        <v>0</v>
      </c>
      <c r="R495" s="4" t="str">
        <f t="shared" si="154"/>
        <v>A+J=</v>
      </c>
      <c r="S495" s="101">
        <f t="shared" si="155"/>
        <v>43668</v>
      </c>
      <c r="T495" s="9" t="str">
        <f t="shared" si="156"/>
        <v>-</v>
      </c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9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</row>
    <row r="496" spans="1:198" x14ac:dyDescent="0.15">
      <c r="A496" s="99">
        <f t="shared" si="157"/>
        <v>43623</v>
      </c>
      <c r="B496" s="15">
        <f t="shared" ca="1" si="141"/>
        <v>687.582582</v>
      </c>
      <c r="C496" s="2">
        <f t="shared" si="142"/>
        <v>666.66639999999995</v>
      </c>
      <c r="D496" s="12">
        <f ca="1">IF(A496&lt;$B$1,VLOOKUP(A496,[1]DI!$A$4:$B$15000,2),0)</f>
        <v>6.4000000000000001E-2</v>
      </c>
      <c r="E496" s="13">
        <f t="shared" ca="1" si="143"/>
        <v>1.0002462000000001</v>
      </c>
      <c r="F496" s="13">
        <f ca="1">(TRUNC(PRODUCT($E$12:$E495),16))</f>
        <v>1.0851123274705401</v>
      </c>
      <c r="G496" s="13">
        <f t="shared" ca="1" si="144"/>
        <v>1.0602911684990499</v>
      </c>
      <c r="H496" s="13">
        <f t="shared" ca="1" si="145"/>
        <v>1.0234097600000001</v>
      </c>
      <c r="I496" s="12">
        <f t="shared" si="158"/>
        <v>2.1000000000000001E-2</v>
      </c>
      <c r="J496" s="101">
        <f t="shared" si="146"/>
        <v>43487</v>
      </c>
      <c r="K496" s="3">
        <f t="shared" si="147"/>
        <v>94</v>
      </c>
      <c r="L496" s="18">
        <f t="shared" si="148"/>
        <v>94</v>
      </c>
      <c r="M496" s="11">
        <f t="shared" si="149"/>
        <v>1.0077823429999999</v>
      </c>
      <c r="N496" s="11">
        <f t="shared" ca="1" si="150"/>
        <v>1.0313742859999999</v>
      </c>
      <c r="O496" s="18">
        <f t="shared" si="151"/>
        <v>0</v>
      </c>
      <c r="P496" s="2">
        <f t="shared" ca="1" si="152"/>
        <v>20.916181999999999</v>
      </c>
      <c r="Q496" s="2">
        <f t="shared" si="153"/>
        <v>0</v>
      </c>
      <c r="R496" s="4" t="str">
        <f t="shared" si="154"/>
        <v>A+J=</v>
      </c>
      <c r="S496" s="101">
        <f t="shared" si="155"/>
        <v>43668</v>
      </c>
      <c r="T496" s="9" t="str">
        <f t="shared" si="156"/>
        <v>-</v>
      </c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9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</row>
    <row r="497" spans="1:198" x14ac:dyDescent="0.15">
      <c r="A497" s="99">
        <f t="shared" si="157"/>
        <v>43624</v>
      </c>
      <c r="B497" s="15">
        <f t="shared" ca="1" si="141"/>
        <v>687.808584</v>
      </c>
      <c r="C497" s="2">
        <f t="shared" si="142"/>
        <v>666.66639999999995</v>
      </c>
      <c r="D497" s="12">
        <f ca="1">IF(A497&lt;$B$1,VLOOKUP(A497,[1]DI!$A$4:$B$15000,2),0)</f>
        <v>0</v>
      </c>
      <c r="E497" s="13">
        <f t="shared" ca="1" si="143"/>
        <v>1</v>
      </c>
      <c r="F497" s="13">
        <f ca="1">(TRUNC(PRODUCT($E$12:$E496),16))</f>
        <v>1.08537948212556</v>
      </c>
      <c r="G497" s="13">
        <f t="shared" ca="1" si="144"/>
        <v>1.0602911684990499</v>
      </c>
      <c r="H497" s="13">
        <f t="shared" ca="1" si="145"/>
        <v>1.02366172</v>
      </c>
      <c r="I497" s="12">
        <f t="shared" si="158"/>
        <v>2.1000000000000001E-2</v>
      </c>
      <c r="J497" s="101">
        <f t="shared" si="146"/>
        <v>43487</v>
      </c>
      <c r="K497" s="3">
        <f t="shared" si="147"/>
        <v>94</v>
      </c>
      <c r="L497" s="18">
        <f t="shared" si="148"/>
        <v>95</v>
      </c>
      <c r="M497" s="11">
        <f t="shared" si="149"/>
        <v>1.007865459</v>
      </c>
      <c r="N497" s="11">
        <f t="shared" ca="1" si="150"/>
        <v>1.031713289</v>
      </c>
      <c r="O497" s="18">
        <f t="shared" si="151"/>
        <v>0</v>
      </c>
      <c r="P497" s="2">
        <f t="shared" ca="1" si="152"/>
        <v>21.142184</v>
      </c>
      <c r="Q497" s="2">
        <f t="shared" si="153"/>
        <v>0</v>
      </c>
      <c r="R497" s="4" t="str">
        <f t="shared" si="154"/>
        <v>A+J=</v>
      </c>
      <c r="S497" s="101">
        <f t="shared" si="155"/>
        <v>43668</v>
      </c>
      <c r="T497" s="9" t="str">
        <f t="shared" si="156"/>
        <v>-</v>
      </c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9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</row>
    <row r="498" spans="1:198" x14ac:dyDescent="0.15">
      <c r="A498" s="99">
        <f t="shared" si="157"/>
        <v>43625</v>
      </c>
      <c r="B498" s="15">
        <f t="shared" ca="1" si="141"/>
        <v>687.808584</v>
      </c>
      <c r="C498" s="2">
        <f t="shared" si="142"/>
        <v>666.66639999999995</v>
      </c>
      <c r="D498" s="12">
        <f ca="1">IF(A498&lt;$B$1,VLOOKUP(A498,[1]DI!$A$4:$B$15000,2),0)</f>
        <v>0</v>
      </c>
      <c r="E498" s="13">
        <f t="shared" ca="1" si="143"/>
        <v>1</v>
      </c>
      <c r="F498" s="13">
        <f ca="1">(TRUNC(PRODUCT($E$12:$E497),16))</f>
        <v>1.08537948212556</v>
      </c>
      <c r="G498" s="13">
        <f t="shared" ca="1" si="144"/>
        <v>1.0602911684990499</v>
      </c>
      <c r="H498" s="13">
        <f t="shared" ca="1" si="145"/>
        <v>1.02366172</v>
      </c>
      <c r="I498" s="12">
        <f t="shared" si="158"/>
        <v>2.1000000000000001E-2</v>
      </c>
      <c r="J498" s="101">
        <f t="shared" si="146"/>
        <v>43487</v>
      </c>
      <c r="K498" s="3">
        <f t="shared" si="147"/>
        <v>94</v>
      </c>
      <c r="L498" s="18">
        <f t="shared" si="148"/>
        <v>95</v>
      </c>
      <c r="M498" s="11">
        <f t="shared" si="149"/>
        <v>1.007865459</v>
      </c>
      <c r="N498" s="11">
        <f t="shared" ca="1" si="150"/>
        <v>1.031713289</v>
      </c>
      <c r="O498" s="18">
        <f t="shared" si="151"/>
        <v>0</v>
      </c>
      <c r="P498" s="2">
        <f t="shared" ca="1" si="152"/>
        <v>21.142184</v>
      </c>
      <c r="Q498" s="2">
        <f t="shared" si="153"/>
        <v>0</v>
      </c>
      <c r="R498" s="4" t="str">
        <f t="shared" si="154"/>
        <v>A+J=</v>
      </c>
      <c r="S498" s="101">
        <f t="shared" si="155"/>
        <v>43668</v>
      </c>
      <c r="T498" s="9" t="str">
        <f t="shared" si="156"/>
        <v>-</v>
      </c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9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</row>
    <row r="499" spans="1:198" x14ac:dyDescent="0.15">
      <c r="A499" s="99">
        <f t="shared" si="157"/>
        <v>43626</v>
      </c>
      <c r="B499" s="15">
        <f t="shared" ca="1" si="141"/>
        <v>687.808584</v>
      </c>
      <c r="C499" s="2">
        <f t="shared" si="142"/>
        <v>666.66639999999995</v>
      </c>
      <c r="D499" s="12">
        <f ca="1">IF(A499&lt;$B$1,VLOOKUP(A499,[1]DI!$A$4:$B$15000,2),0)</f>
        <v>6.4000000000000001E-2</v>
      </c>
      <c r="E499" s="13">
        <f t="shared" ca="1" si="143"/>
        <v>1.0002462000000001</v>
      </c>
      <c r="F499" s="13">
        <f ca="1">(TRUNC(PRODUCT($E$12:$E498),16))</f>
        <v>1.08537948212556</v>
      </c>
      <c r="G499" s="13">
        <f t="shared" ca="1" si="144"/>
        <v>1.0602911684990499</v>
      </c>
      <c r="H499" s="13">
        <f t="shared" ca="1" si="145"/>
        <v>1.02366172</v>
      </c>
      <c r="I499" s="12">
        <f t="shared" si="158"/>
        <v>2.1000000000000001E-2</v>
      </c>
      <c r="J499" s="101">
        <f t="shared" si="146"/>
        <v>43487</v>
      </c>
      <c r="K499" s="3">
        <f t="shared" si="147"/>
        <v>95</v>
      </c>
      <c r="L499" s="18">
        <f t="shared" si="148"/>
        <v>95</v>
      </c>
      <c r="M499" s="11">
        <f t="shared" si="149"/>
        <v>1.007865459</v>
      </c>
      <c r="N499" s="11">
        <f t="shared" ca="1" si="150"/>
        <v>1.031713289</v>
      </c>
      <c r="O499" s="18">
        <f t="shared" si="151"/>
        <v>0</v>
      </c>
      <c r="P499" s="2">
        <f t="shared" ca="1" si="152"/>
        <v>21.142184</v>
      </c>
      <c r="Q499" s="2">
        <f t="shared" si="153"/>
        <v>0</v>
      </c>
      <c r="R499" s="4" t="str">
        <f t="shared" si="154"/>
        <v>A+J=</v>
      </c>
      <c r="S499" s="101">
        <f t="shared" si="155"/>
        <v>43668</v>
      </c>
      <c r="T499" s="9" t="str">
        <f t="shared" si="156"/>
        <v>-</v>
      </c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9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</row>
    <row r="500" spans="1:198" x14ac:dyDescent="0.15">
      <c r="A500" s="99">
        <f t="shared" si="157"/>
        <v>43627</v>
      </c>
      <c r="B500" s="15">
        <f t="shared" ca="1" si="141"/>
        <v>688.0346649999999</v>
      </c>
      <c r="C500" s="2">
        <f t="shared" si="142"/>
        <v>666.66639999999995</v>
      </c>
      <c r="D500" s="12">
        <f ca="1">IF(A500&lt;$B$1,VLOOKUP(A500,[1]DI!$A$4:$B$15000,2),0)</f>
        <v>6.4000000000000001E-2</v>
      </c>
      <c r="E500" s="13">
        <f t="shared" ca="1" si="143"/>
        <v>1.0002462000000001</v>
      </c>
      <c r="F500" s="13">
        <f ca="1">(TRUNC(PRODUCT($E$12:$E499),16))</f>
        <v>1.0856467025540599</v>
      </c>
      <c r="G500" s="13">
        <f t="shared" ca="1" si="144"/>
        <v>1.0602911684990499</v>
      </c>
      <c r="H500" s="13">
        <f t="shared" ca="1" si="145"/>
        <v>1.02391375</v>
      </c>
      <c r="I500" s="12">
        <f t="shared" si="158"/>
        <v>2.1000000000000001E-2</v>
      </c>
      <c r="J500" s="101">
        <f t="shared" si="146"/>
        <v>43487</v>
      </c>
      <c r="K500" s="3">
        <f t="shared" si="147"/>
        <v>96</v>
      </c>
      <c r="L500" s="18">
        <f t="shared" si="148"/>
        <v>96</v>
      </c>
      <c r="M500" s="11">
        <f t="shared" si="149"/>
        <v>1.007948581</v>
      </c>
      <c r="N500" s="11">
        <f t="shared" ca="1" si="150"/>
        <v>1.032052411</v>
      </c>
      <c r="O500" s="18">
        <f t="shared" si="151"/>
        <v>0</v>
      </c>
      <c r="P500" s="2">
        <f t="shared" ca="1" si="152"/>
        <v>21.368265000000001</v>
      </c>
      <c r="Q500" s="2">
        <f t="shared" si="153"/>
        <v>0</v>
      </c>
      <c r="R500" s="4" t="str">
        <f t="shared" si="154"/>
        <v>A+J=</v>
      </c>
      <c r="S500" s="101">
        <f t="shared" si="155"/>
        <v>43668</v>
      </c>
      <c r="T500" s="9" t="str">
        <f t="shared" si="156"/>
        <v>-</v>
      </c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9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</row>
    <row r="501" spans="1:198" x14ac:dyDescent="0.15">
      <c r="A501" s="99">
        <f t="shared" si="157"/>
        <v>43628</v>
      </c>
      <c r="B501" s="15">
        <f t="shared" ca="1" si="141"/>
        <v>688.26081399999998</v>
      </c>
      <c r="C501" s="2">
        <f t="shared" si="142"/>
        <v>666.66639999999995</v>
      </c>
      <c r="D501" s="12">
        <f ca="1">IF(A501&lt;$B$1,VLOOKUP(A501,[1]DI!$A$4:$B$15000,2),0)</f>
        <v>6.4000000000000001E-2</v>
      </c>
      <c r="E501" s="13">
        <f t="shared" ca="1" si="143"/>
        <v>1.0002462000000001</v>
      </c>
      <c r="F501" s="13">
        <f ca="1">(TRUNC(PRODUCT($E$12:$E500),16))</f>
        <v>1.08591398877223</v>
      </c>
      <c r="G501" s="13">
        <f t="shared" ca="1" si="144"/>
        <v>1.0602911684990499</v>
      </c>
      <c r="H501" s="13">
        <f t="shared" ca="1" si="145"/>
        <v>1.0241658300000001</v>
      </c>
      <c r="I501" s="12">
        <f t="shared" si="158"/>
        <v>2.1000000000000001E-2</v>
      </c>
      <c r="J501" s="101">
        <f t="shared" si="146"/>
        <v>43487</v>
      </c>
      <c r="K501" s="3">
        <f t="shared" si="147"/>
        <v>97</v>
      </c>
      <c r="L501" s="18">
        <f t="shared" si="148"/>
        <v>97</v>
      </c>
      <c r="M501" s="11">
        <f t="shared" si="149"/>
        <v>1.0080317110000001</v>
      </c>
      <c r="N501" s="11">
        <f t="shared" ca="1" si="150"/>
        <v>1.0323916339999999</v>
      </c>
      <c r="O501" s="18">
        <f t="shared" si="151"/>
        <v>0</v>
      </c>
      <c r="P501" s="2">
        <f t="shared" ca="1" si="152"/>
        <v>21.594414</v>
      </c>
      <c r="Q501" s="2">
        <f t="shared" si="153"/>
        <v>0</v>
      </c>
      <c r="R501" s="4" t="str">
        <f t="shared" si="154"/>
        <v>A+J=</v>
      </c>
      <c r="S501" s="101">
        <f t="shared" si="155"/>
        <v>43668</v>
      </c>
      <c r="T501" s="9" t="str">
        <f t="shared" si="156"/>
        <v>-</v>
      </c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9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</row>
    <row r="502" spans="1:198" x14ac:dyDescent="0.15">
      <c r="A502" s="99">
        <f t="shared" si="157"/>
        <v>43629</v>
      </c>
      <c r="B502" s="15">
        <f t="shared" ca="1" si="141"/>
        <v>688.48704099999998</v>
      </c>
      <c r="C502" s="2">
        <f t="shared" si="142"/>
        <v>666.66639999999995</v>
      </c>
      <c r="D502" s="12">
        <f ca="1">IF(A502&lt;$B$1,VLOOKUP(A502,[1]DI!$A$4:$B$15000,2),0)</f>
        <v>6.4000000000000001E-2</v>
      </c>
      <c r="E502" s="13">
        <f t="shared" ca="1" si="143"/>
        <v>1.0002462000000001</v>
      </c>
      <c r="F502" s="13">
        <f ca="1">(TRUNC(PRODUCT($E$12:$E501),16))</f>
        <v>1.0861813407962699</v>
      </c>
      <c r="G502" s="13">
        <f t="shared" ca="1" si="144"/>
        <v>1.0602911684990499</v>
      </c>
      <c r="H502" s="13">
        <f t="shared" ca="1" si="145"/>
        <v>1.02441798</v>
      </c>
      <c r="I502" s="12">
        <f t="shared" si="158"/>
        <v>2.1000000000000001E-2</v>
      </c>
      <c r="J502" s="101">
        <f t="shared" si="146"/>
        <v>43487</v>
      </c>
      <c r="K502" s="3">
        <f t="shared" si="147"/>
        <v>98</v>
      </c>
      <c r="L502" s="18">
        <f t="shared" si="148"/>
        <v>98</v>
      </c>
      <c r="M502" s="11">
        <f t="shared" si="149"/>
        <v>1.0081148470000001</v>
      </c>
      <c r="N502" s="11">
        <f t="shared" ca="1" si="150"/>
        <v>1.032730975</v>
      </c>
      <c r="O502" s="18">
        <f t="shared" si="151"/>
        <v>0</v>
      </c>
      <c r="P502" s="2">
        <f t="shared" ca="1" si="152"/>
        <v>21.820640999999998</v>
      </c>
      <c r="Q502" s="2">
        <f t="shared" si="153"/>
        <v>0</v>
      </c>
      <c r="R502" s="4" t="str">
        <f t="shared" si="154"/>
        <v>A+J=</v>
      </c>
      <c r="S502" s="101">
        <f t="shared" si="155"/>
        <v>43668</v>
      </c>
      <c r="T502" s="9" t="str">
        <f t="shared" si="156"/>
        <v>-</v>
      </c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9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</row>
    <row r="503" spans="1:198" x14ac:dyDescent="0.15">
      <c r="A503" s="99">
        <f t="shared" si="157"/>
        <v>43630</v>
      </c>
      <c r="B503" s="15">
        <f t="shared" ca="1" si="141"/>
        <v>688.713348</v>
      </c>
      <c r="C503" s="2">
        <f t="shared" si="142"/>
        <v>666.66639999999995</v>
      </c>
      <c r="D503" s="12">
        <f ca="1">IF(A503&lt;$B$1,VLOOKUP(A503,[1]DI!$A$4:$B$15000,2),0)</f>
        <v>6.4000000000000001E-2</v>
      </c>
      <c r="E503" s="13">
        <f t="shared" ca="1" si="143"/>
        <v>1.0002462000000001</v>
      </c>
      <c r="F503" s="13">
        <f ca="1">(TRUNC(PRODUCT($E$12:$E502),16))</f>
        <v>1.0864487586423699</v>
      </c>
      <c r="G503" s="13">
        <f t="shared" ca="1" si="144"/>
        <v>1.0602911684990499</v>
      </c>
      <c r="H503" s="13">
        <f t="shared" ca="1" si="145"/>
        <v>1.0246702000000001</v>
      </c>
      <c r="I503" s="12">
        <f t="shared" si="158"/>
        <v>2.1000000000000001E-2</v>
      </c>
      <c r="J503" s="101">
        <f t="shared" si="146"/>
        <v>43487</v>
      </c>
      <c r="K503" s="3">
        <f t="shared" si="147"/>
        <v>99</v>
      </c>
      <c r="L503" s="18">
        <f t="shared" si="148"/>
        <v>99</v>
      </c>
      <c r="M503" s="11">
        <f t="shared" si="149"/>
        <v>1.00819799</v>
      </c>
      <c r="N503" s="11">
        <f t="shared" ca="1" si="150"/>
        <v>1.033070436</v>
      </c>
      <c r="O503" s="18">
        <f t="shared" si="151"/>
        <v>0</v>
      </c>
      <c r="P503" s="2">
        <f t="shared" ca="1" si="152"/>
        <v>22.046948</v>
      </c>
      <c r="Q503" s="2">
        <f t="shared" si="153"/>
        <v>0</v>
      </c>
      <c r="R503" s="4" t="str">
        <f t="shared" si="154"/>
        <v>A+J=</v>
      </c>
      <c r="S503" s="101">
        <f t="shared" si="155"/>
        <v>43668</v>
      </c>
      <c r="T503" s="9" t="str">
        <f t="shared" si="156"/>
        <v>-</v>
      </c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9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</row>
    <row r="504" spans="1:198" x14ac:dyDescent="0.15">
      <c r="A504" s="99">
        <f t="shared" si="157"/>
        <v>43631</v>
      </c>
      <c r="B504" s="15">
        <f t="shared" ca="1" si="141"/>
        <v>688.93972099999996</v>
      </c>
      <c r="C504" s="2">
        <f t="shared" si="142"/>
        <v>666.66639999999995</v>
      </c>
      <c r="D504" s="12">
        <f ca="1">IF(A504&lt;$B$1,VLOOKUP(A504,[1]DI!$A$4:$B$15000,2),0)</f>
        <v>0</v>
      </c>
      <c r="E504" s="13">
        <f t="shared" ca="1" si="143"/>
        <v>1</v>
      </c>
      <c r="F504" s="13">
        <f ca="1">(TRUNC(PRODUCT($E$12:$E503),16))</f>
        <v>1.08671624232675</v>
      </c>
      <c r="G504" s="13">
        <f t="shared" ca="1" si="144"/>
        <v>1.0602911684990499</v>
      </c>
      <c r="H504" s="13">
        <f t="shared" ca="1" si="145"/>
        <v>1.0249224699999999</v>
      </c>
      <c r="I504" s="12">
        <f t="shared" si="158"/>
        <v>2.1000000000000001E-2</v>
      </c>
      <c r="J504" s="101">
        <f t="shared" si="146"/>
        <v>43487</v>
      </c>
      <c r="K504" s="3">
        <f t="shared" si="147"/>
        <v>99</v>
      </c>
      <c r="L504" s="18">
        <f t="shared" si="148"/>
        <v>100</v>
      </c>
      <c r="M504" s="11">
        <f t="shared" si="149"/>
        <v>1.00828114</v>
      </c>
      <c r="N504" s="11">
        <f t="shared" ca="1" si="150"/>
        <v>1.0334099960000001</v>
      </c>
      <c r="O504" s="18">
        <f t="shared" si="151"/>
        <v>0</v>
      </c>
      <c r="P504" s="2">
        <f t="shared" ca="1" si="152"/>
        <v>22.273320999999999</v>
      </c>
      <c r="Q504" s="2">
        <f t="shared" si="153"/>
        <v>0</v>
      </c>
      <c r="R504" s="4" t="str">
        <f t="shared" si="154"/>
        <v>A+J=</v>
      </c>
      <c r="S504" s="101">
        <f t="shared" si="155"/>
        <v>43668</v>
      </c>
      <c r="T504" s="9" t="str">
        <f t="shared" si="156"/>
        <v>-</v>
      </c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9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</row>
    <row r="505" spans="1:198" x14ac:dyDescent="0.15">
      <c r="A505" s="99">
        <f t="shared" si="157"/>
        <v>43632</v>
      </c>
      <c r="B505" s="15">
        <f t="shared" ca="1" si="141"/>
        <v>688.93972099999996</v>
      </c>
      <c r="C505" s="2">
        <f t="shared" si="142"/>
        <v>666.66639999999995</v>
      </c>
      <c r="D505" s="12">
        <f ca="1">IF(A505&lt;$B$1,VLOOKUP(A505,[1]DI!$A$4:$B$15000,2),0)</f>
        <v>0</v>
      </c>
      <c r="E505" s="13">
        <f t="shared" ca="1" si="143"/>
        <v>1</v>
      </c>
      <c r="F505" s="13">
        <f ca="1">(TRUNC(PRODUCT($E$12:$E504),16))</f>
        <v>1.08671624232675</v>
      </c>
      <c r="G505" s="13">
        <f t="shared" ca="1" si="144"/>
        <v>1.0602911684990499</v>
      </c>
      <c r="H505" s="13">
        <f t="shared" ca="1" si="145"/>
        <v>1.0249224699999999</v>
      </c>
      <c r="I505" s="12">
        <f t="shared" si="158"/>
        <v>2.1000000000000001E-2</v>
      </c>
      <c r="J505" s="101">
        <f t="shared" si="146"/>
        <v>43487</v>
      </c>
      <c r="K505" s="3">
        <f t="shared" si="147"/>
        <v>99</v>
      </c>
      <c r="L505" s="18">
        <f t="shared" si="148"/>
        <v>100</v>
      </c>
      <c r="M505" s="11">
        <f t="shared" si="149"/>
        <v>1.00828114</v>
      </c>
      <c r="N505" s="11">
        <f t="shared" ca="1" si="150"/>
        <v>1.0334099960000001</v>
      </c>
      <c r="O505" s="18">
        <f t="shared" si="151"/>
        <v>0</v>
      </c>
      <c r="P505" s="2">
        <f t="shared" ca="1" si="152"/>
        <v>22.273320999999999</v>
      </c>
      <c r="Q505" s="2">
        <f t="shared" si="153"/>
        <v>0</v>
      </c>
      <c r="R505" s="4" t="str">
        <f t="shared" si="154"/>
        <v>A+J=</v>
      </c>
      <c r="S505" s="101">
        <f t="shared" si="155"/>
        <v>43668</v>
      </c>
      <c r="T505" s="9" t="str">
        <f t="shared" si="156"/>
        <v>-</v>
      </c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9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</row>
    <row r="506" spans="1:198" x14ac:dyDescent="0.15">
      <c r="A506" s="99">
        <f t="shared" si="157"/>
        <v>43633</v>
      </c>
      <c r="B506" s="15">
        <f t="shared" ref="B506:B569" ca="1" si="159">IF(A506&lt;=TODAY(),C506+P506,IF(AND(A506&gt;TODAY(),A506&lt;=$B$1),IF(VLOOKUP(TODAY(),$A$10:$D$10000,4,FALSE)=0,"n.d",C506+P506),"n.d"))</f>
        <v>688.93972099999996</v>
      </c>
      <c r="C506" s="2">
        <f t="shared" ref="C506:C569" si="160">(C505-Q505)</f>
        <v>666.66639999999995</v>
      </c>
      <c r="D506" s="12">
        <f ca="1">IF(A506&lt;$B$1,VLOOKUP(A506,[1]DI!$A$4:$B$15000,2),0)</f>
        <v>6.4000000000000001E-2</v>
      </c>
      <c r="E506" s="13">
        <f t="shared" ref="E506:E569" ca="1" si="161">IF(A506&lt;A$10,1,ROUND(((1+D506)^(1/252)),8))</f>
        <v>1.0002462000000001</v>
      </c>
      <c r="F506" s="13">
        <f ca="1">(TRUNC(PRODUCT($E$12:$E505),16))</f>
        <v>1.08671624232675</v>
      </c>
      <c r="G506" s="13">
        <f t="shared" ref="G506:G569" ca="1" si="162">IF(O505&gt;0,F505,G505)</f>
        <v>1.0602911684990499</v>
      </c>
      <c r="H506" s="13">
        <f t="shared" ref="H506:H569" ca="1" si="163">ROUND(F506/G506,8)</f>
        <v>1.0249224699999999</v>
      </c>
      <c r="I506" s="12">
        <f t="shared" si="158"/>
        <v>2.1000000000000001E-2</v>
      </c>
      <c r="J506" s="101">
        <f t="shared" ref="J506:J569" si="164">IF(O505&gt;0,VLOOKUP(O505,V$12:AF$48,2),J505)</f>
        <v>43487</v>
      </c>
      <c r="K506" s="3">
        <f t="shared" ref="K506:K569" si="165">IF(A506&gt;J506,IF(NETWORKDAYS(J506,A506,$V$52:$V$436)-1=0,1,NETWORKDAYS(J506,A506,$V$52:$V$436)-1),0)</f>
        <v>100</v>
      </c>
      <c r="L506" s="18">
        <f t="shared" ref="L506:L569" si="166">IF(AND(K506=1,K505=1),1,IF(K506&gt;0,IF(K506=K505,K506+1,K506),0))</f>
        <v>100</v>
      </c>
      <c r="M506" s="11">
        <f t="shared" ref="M506:M569" si="167">ROUND((I506+1)^(L506/252),9)</f>
        <v>1.00828114</v>
      </c>
      <c r="N506" s="11">
        <f t="shared" ref="N506:N569" ca="1" si="168">ROUND(H506*M506,9)</f>
        <v>1.0334099960000001</v>
      </c>
      <c r="O506" s="18">
        <f t="shared" ref="O506:O569" si="169">IF(VLOOKUP(A506,W$12:AD$48,8)=VLOOKUP(A505,W$12:AD$48,8),0,VLOOKUP(A506,W$12:AD$48,8))</f>
        <v>0</v>
      </c>
      <c r="P506" s="2">
        <f t="shared" ref="P506:P569" ca="1" si="170">TRUNC(((N506-1)*C506),6)</f>
        <v>22.273320999999999</v>
      </c>
      <c r="Q506" s="2">
        <f t="shared" ref="Q506:Q569" si="171">IF(O506&gt;0,VLOOKUP(O506,$V$12:$AA$48,6),0)</f>
        <v>0</v>
      </c>
      <c r="R506" s="4" t="str">
        <f t="shared" ref="R506:R569" si="172">IF(O505&gt;0,VLOOKUP(O505,V$12:AF$48,10),R505)</f>
        <v>A+J=</v>
      </c>
      <c r="S506" s="101">
        <f t="shared" ref="S506:S569" si="173">IF(O505&gt;0,VLOOKUP(O505,V$12:AF$48,11),S505)</f>
        <v>43668</v>
      </c>
      <c r="T506" s="9" t="str">
        <f t="shared" ref="T506:T569" si="174">IF(O506&gt;0,(P506+Q506)*T$9,"-")</f>
        <v>-</v>
      </c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9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</row>
    <row r="507" spans="1:198" x14ac:dyDescent="0.15">
      <c r="A507" s="99">
        <f t="shared" si="157"/>
        <v>43634</v>
      </c>
      <c r="B507" s="15">
        <f t="shared" ca="1" si="159"/>
        <v>689.16616899999997</v>
      </c>
      <c r="C507" s="2">
        <f t="shared" si="160"/>
        <v>666.66639999999995</v>
      </c>
      <c r="D507" s="12">
        <f ca="1">IF(A507&lt;$B$1,VLOOKUP(A507,[1]DI!$A$4:$B$15000,2),0)</f>
        <v>6.4000000000000001E-2</v>
      </c>
      <c r="E507" s="13">
        <f t="shared" ca="1" si="161"/>
        <v>1.0002462000000001</v>
      </c>
      <c r="F507" s="13">
        <f ca="1">(TRUNC(PRODUCT($E$12:$E506),16))</f>
        <v>1.08698379186561</v>
      </c>
      <c r="G507" s="13">
        <f t="shared" ca="1" si="162"/>
        <v>1.0602911684990499</v>
      </c>
      <c r="H507" s="13">
        <f t="shared" ca="1" si="163"/>
        <v>1.0251748000000001</v>
      </c>
      <c r="I507" s="12">
        <f t="shared" si="158"/>
        <v>2.1000000000000001E-2</v>
      </c>
      <c r="J507" s="101">
        <f t="shared" si="164"/>
        <v>43487</v>
      </c>
      <c r="K507" s="3">
        <f t="shared" si="165"/>
        <v>101</v>
      </c>
      <c r="L507" s="18">
        <f t="shared" si="166"/>
        <v>101</v>
      </c>
      <c r="M507" s="11">
        <f t="shared" si="167"/>
        <v>1.008364297</v>
      </c>
      <c r="N507" s="11">
        <f t="shared" ca="1" si="168"/>
        <v>1.0337496669999999</v>
      </c>
      <c r="O507" s="18">
        <f t="shared" si="169"/>
        <v>0</v>
      </c>
      <c r="P507" s="2">
        <f t="shared" ca="1" si="170"/>
        <v>22.499769000000001</v>
      </c>
      <c r="Q507" s="2">
        <f t="shared" si="171"/>
        <v>0</v>
      </c>
      <c r="R507" s="4" t="str">
        <f t="shared" si="172"/>
        <v>A+J=</v>
      </c>
      <c r="S507" s="101">
        <f t="shared" si="173"/>
        <v>43668</v>
      </c>
      <c r="T507" s="9" t="str">
        <f t="shared" si="174"/>
        <v>-</v>
      </c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9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</row>
    <row r="508" spans="1:198" x14ac:dyDescent="0.15">
      <c r="A508" s="99">
        <f t="shared" si="157"/>
        <v>43635</v>
      </c>
      <c r="B508" s="15">
        <f t="shared" ca="1" si="159"/>
        <v>689.39269400000001</v>
      </c>
      <c r="C508" s="2">
        <f t="shared" si="160"/>
        <v>666.66639999999995</v>
      </c>
      <c r="D508" s="12">
        <f ca="1">IF(A508&lt;$B$1,VLOOKUP(A508,[1]DI!$A$4:$B$15000,2),0)</f>
        <v>6.4000000000000001E-2</v>
      </c>
      <c r="E508" s="13">
        <f t="shared" ca="1" si="161"/>
        <v>1.0002462000000001</v>
      </c>
      <c r="F508" s="13">
        <f ca="1">(TRUNC(PRODUCT($E$12:$E507),16))</f>
        <v>1.08725140727517</v>
      </c>
      <c r="G508" s="13">
        <f t="shared" ca="1" si="162"/>
        <v>1.0602911684990499</v>
      </c>
      <c r="H508" s="13">
        <f t="shared" ca="1" si="163"/>
        <v>1.0254272</v>
      </c>
      <c r="I508" s="12">
        <f t="shared" si="158"/>
        <v>2.1000000000000001E-2</v>
      </c>
      <c r="J508" s="101">
        <f t="shared" si="164"/>
        <v>43487</v>
      </c>
      <c r="K508" s="3">
        <f t="shared" si="165"/>
        <v>102</v>
      </c>
      <c r="L508" s="18">
        <f t="shared" si="166"/>
        <v>102</v>
      </c>
      <c r="M508" s="11">
        <f t="shared" si="167"/>
        <v>1.00844746</v>
      </c>
      <c r="N508" s="11">
        <f t="shared" ca="1" si="168"/>
        <v>1.0340894549999999</v>
      </c>
      <c r="O508" s="18">
        <f t="shared" si="169"/>
        <v>0</v>
      </c>
      <c r="P508" s="2">
        <f t="shared" ca="1" si="170"/>
        <v>22.726293999999999</v>
      </c>
      <c r="Q508" s="2">
        <f t="shared" si="171"/>
        <v>0</v>
      </c>
      <c r="R508" s="4" t="str">
        <f t="shared" si="172"/>
        <v>A+J=</v>
      </c>
      <c r="S508" s="101">
        <f t="shared" si="173"/>
        <v>43668</v>
      </c>
      <c r="T508" s="9" t="str">
        <f t="shared" si="174"/>
        <v>-</v>
      </c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9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</row>
    <row r="509" spans="1:198" x14ac:dyDescent="0.15">
      <c r="A509" s="99">
        <f t="shared" si="157"/>
        <v>43636</v>
      </c>
      <c r="B509" s="15">
        <f t="shared" ca="1" si="159"/>
        <v>689.61929399999997</v>
      </c>
      <c r="C509" s="2">
        <f t="shared" si="160"/>
        <v>666.66639999999995</v>
      </c>
      <c r="D509" s="12">
        <f ca="1">IF(A509&lt;$B$1,VLOOKUP(A509,[1]DI!$A$4:$B$15000,2),0)</f>
        <v>0</v>
      </c>
      <c r="E509" s="13">
        <f t="shared" ca="1" si="161"/>
        <v>1</v>
      </c>
      <c r="F509" s="13">
        <f ca="1">(TRUNC(PRODUCT($E$12:$E508),16))</f>
        <v>1.0875190885716399</v>
      </c>
      <c r="G509" s="13">
        <f t="shared" ca="1" si="162"/>
        <v>1.0602911684990499</v>
      </c>
      <c r="H509" s="13">
        <f t="shared" ca="1" si="163"/>
        <v>1.02567966</v>
      </c>
      <c r="I509" s="12">
        <f t="shared" si="158"/>
        <v>2.1000000000000001E-2</v>
      </c>
      <c r="J509" s="101">
        <f t="shared" si="164"/>
        <v>43487</v>
      </c>
      <c r="K509" s="3">
        <f t="shared" si="165"/>
        <v>102</v>
      </c>
      <c r="L509" s="18">
        <f t="shared" si="166"/>
        <v>103</v>
      </c>
      <c r="M509" s="11">
        <f t="shared" si="167"/>
        <v>1.008530631</v>
      </c>
      <c r="N509" s="11">
        <f t="shared" ca="1" si="168"/>
        <v>1.0344293550000001</v>
      </c>
      <c r="O509" s="18">
        <f t="shared" si="169"/>
        <v>0</v>
      </c>
      <c r="P509" s="2">
        <f t="shared" ca="1" si="170"/>
        <v>22.952894000000001</v>
      </c>
      <c r="Q509" s="2">
        <f t="shared" si="171"/>
        <v>0</v>
      </c>
      <c r="R509" s="4" t="str">
        <f t="shared" si="172"/>
        <v>A+J=</v>
      </c>
      <c r="S509" s="101">
        <f t="shared" si="173"/>
        <v>43668</v>
      </c>
      <c r="T509" s="9" t="str">
        <f t="shared" si="174"/>
        <v>-</v>
      </c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9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</row>
    <row r="510" spans="1:198" x14ac:dyDescent="0.15">
      <c r="A510" s="99">
        <f t="shared" si="157"/>
        <v>43637</v>
      </c>
      <c r="B510" s="15">
        <f t="shared" ca="1" si="159"/>
        <v>689.61929399999997</v>
      </c>
      <c r="C510" s="2">
        <f t="shared" si="160"/>
        <v>666.66639999999995</v>
      </c>
      <c r="D510" s="12">
        <f ca="1">IF(A510&lt;$B$1,VLOOKUP(A510,[1]DI!$A$4:$B$15000,2),0)</f>
        <v>6.4000000000000001E-2</v>
      </c>
      <c r="E510" s="13">
        <f t="shared" ca="1" si="161"/>
        <v>1.0002462000000001</v>
      </c>
      <c r="F510" s="13">
        <f ca="1">(TRUNC(PRODUCT($E$12:$E509),16))</f>
        <v>1.0875190885716399</v>
      </c>
      <c r="G510" s="13">
        <f t="shared" ca="1" si="162"/>
        <v>1.0602911684990499</v>
      </c>
      <c r="H510" s="13">
        <f t="shared" ca="1" si="163"/>
        <v>1.02567966</v>
      </c>
      <c r="I510" s="12">
        <f t="shared" si="158"/>
        <v>2.1000000000000001E-2</v>
      </c>
      <c r="J510" s="101">
        <f t="shared" si="164"/>
        <v>43487</v>
      </c>
      <c r="K510" s="3">
        <f t="shared" si="165"/>
        <v>103</v>
      </c>
      <c r="L510" s="18">
        <f t="shared" si="166"/>
        <v>103</v>
      </c>
      <c r="M510" s="11">
        <f t="shared" si="167"/>
        <v>1.008530631</v>
      </c>
      <c r="N510" s="11">
        <f t="shared" ca="1" si="168"/>
        <v>1.0344293550000001</v>
      </c>
      <c r="O510" s="18">
        <f t="shared" si="169"/>
        <v>0</v>
      </c>
      <c r="P510" s="2">
        <f t="shared" ca="1" si="170"/>
        <v>22.952894000000001</v>
      </c>
      <c r="Q510" s="2">
        <f t="shared" si="171"/>
        <v>0</v>
      </c>
      <c r="R510" s="4" t="str">
        <f t="shared" si="172"/>
        <v>A+J=</v>
      </c>
      <c r="S510" s="101">
        <f t="shared" si="173"/>
        <v>43668</v>
      </c>
      <c r="T510" s="9" t="str">
        <f t="shared" si="174"/>
        <v>-</v>
      </c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9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</row>
    <row r="511" spans="1:198" x14ac:dyDescent="0.15">
      <c r="A511" s="99">
        <f t="shared" si="157"/>
        <v>43638</v>
      </c>
      <c r="B511" s="15">
        <f t="shared" ca="1" si="159"/>
        <v>689.84597199999996</v>
      </c>
      <c r="C511" s="2">
        <f t="shared" si="160"/>
        <v>666.66639999999995</v>
      </c>
      <c r="D511" s="12">
        <f ca="1">IF(A511&lt;$B$1,VLOOKUP(A511,[1]DI!$A$4:$B$15000,2),0)</f>
        <v>0</v>
      </c>
      <c r="E511" s="13">
        <f t="shared" ca="1" si="161"/>
        <v>1</v>
      </c>
      <c r="F511" s="13">
        <f ca="1">(TRUNC(PRODUCT($E$12:$E510),16))</f>
        <v>1.0877868357712399</v>
      </c>
      <c r="G511" s="13">
        <f t="shared" ca="1" si="162"/>
        <v>1.0602911684990499</v>
      </c>
      <c r="H511" s="13">
        <f t="shared" ca="1" si="163"/>
        <v>1.02593219</v>
      </c>
      <c r="I511" s="12">
        <f t="shared" si="158"/>
        <v>2.1000000000000001E-2</v>
      </c>
      <c r="J511" s="101">
        <f t="shared" si="164"/>
        <v>43487</v>
      </c>
      <c r="K511" s="3">
        <f t="shared" si="165"/>
        <v>103</v>
      </c>
      <c r="L511" s="18">
        <f t="shared" si="166"/>
        <v>104</v>
      </c>
      <c r="M511" s="11">
        <f t="shared" si="167"/>
        <v>1.008613808</v>
      </c>
      <c r="N511" s="11">
        <f t="shared" ca="1" si="168"/>
        <v>1.034769373</v>
      </c>
      <c r="O511" s="18">
        <f t="shared" si="169"/>
        <v>0</v>
      </c>
      <c r="P511" s="2">
        <f t="shared" ca="1" si="170"/>
        <v>23.179572</v>
      </c>
      <c r="Q511" s="2">
        <f t="shared" si="171"/>
        <v>0</v>
      </c>
      <c r="R511" s="4" t="str">
        <f t="shared" si="172"/>
        <v>A+J=</v>
      </c>
      <c r="S511" s="101">
        <f t="shared" si="173"/>
        <v>43668</v>
      </c>
      <c r="T511" s="9" t="str">
        <f t="shared" si="174"/>
        <v>-</v>
      </c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9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</row>
    <row r="512" spans="1:198" x14ac:dyDescent="0.15">
      <c r="A512" s="99">
        <f t="shared" si="157"/>
        <v>43639</v>
      </c>
      <c r="B512" s="15">
        <f t="shared" ca="1" si="159"/>
        <v>689.84597199999996</v>
      </c>
      <c r="C512" s="2">
        <f t="shared" si="160"/>
        <v>666.66639999999995</v>
      </c>
      <c r="D512" s="12">
        <f ca="1">IF(A512&lt;$B$1,VLOOKUP(A512,[1]DI!$A$4:$B$15000,2),0)</f>
        <v>0</v>
      </c>
      <c r="E512" s="13">
        <f t="shared" ca="1" si="161"/>
        <v>1</v>
      </c>
      <c r="F512" s="13">
        <f ca="1">(TRUNC(PRODUCT($E$12:$E511),16))</f>
        <v>1.0877868357712399</v>
      </c>
      <c r="G512" s="13">
        <f t="shared" ca="1" si="162"/>
        <v>1.0602911684990499</v>
      </c>
      <c r="H512" s="13">
        <f t="shared" ca="1" si="163"/>
        <v>1.02593219</v>
      </c>
      <c r="I512" s="12">
        <f t="shared" si="158"/>
        <v>2.1000000000000001E-2</v>
      </c>
      <c r="J512" s="101">
        <f t="shared" si="164"/>
        <v>43487</v>
      </c>
      <c r="K512" s="3">
        <f t="shared" si="165"/>
        <v>103</v>
      </c>
      <c r="L512" s="18">
        <f t="shared" si="166"/>
        <v>104</v>
      </c>
      <c r="M512" s="11">
        <f t="shared" si="167"/>
        <v>1.008613808</v>
      </c>
      <c r="N512" s="11">
        <f t="shared" ca="1" si="168"/>
        <v>1.034769373</v>
      </c>
      <c r="O512" s="18">
        <f t="shared" si="169"/>
        <v>0</v>
      </c>
      <c r="P512" s="2">
        <f t="shared" ca="1" si="170"/>
        <v>23.179572</v>
      </c>
      <c r="Q512" s="2">
        <f t="shared" si="171"/>
        <v>0</v>
      </c>
      <c r="R512" s="4" t="str">
        <f t="shared" si="172"/>
        <v>A+J=</v>
      </c>
      <c r="S512" s="101">
        <f t="shared" si="173"/>
        <v>43668</v>
      </c>
      <c r="T512" s="9" t="str">
        <f t="shared" si="174"/>
        <v>-</v>
      </c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9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</row>
    <row r="513" spans="1:198" x14ac:dyDescent="0.15">
      <c r="A513" s="99">
        <f t="shared" si="157"/>
        <v>43640</v>
      </c>
      <c r="B513" s="15">
        <f t="shared" ca="1" si="159"/>
        <v>689.84597199999996</v>
      </c>
      <c r="C513" s="2">
        <f t="shared" si="160"/>
        <v>666.66639999999995</v>
      </c>
      <c r="D513" s="12">
        <f ca="1">IF(A513&lt;$B$1,VLOOKUP(A513,[1]DI!$A$4:$B$15000,2),0)</f>
        <v>6.4000000000000001E-2</v>
      </c>
      <c r="E513" s="13">
        <f t="shared" ca="1" si="161"/>
        <v>1.0002462000000001</v>
      </c>
      <c r="F513" s="13">
        <f ca="1">(TRUNC(PRODUCT($E$12:$E512),16))</f>
        <v>1.0877868357712399</v>
      </c>
      <c r="G513" s="13">
        <f t="shared" ca="1" si="162"/>
        <v>1.0602911684990499</v>
      </c>
      <c r="H513" s="13">
        <f t="shared" ca="1" si="163"/>
        <v>1.02593219</v>
      </c>
      <c r="I513" s="12">
        <f t="shared" si="158"/>
        <v>2.1000000000000001E-2</v>
      </c>
      <c r="J513" s="101">
        <f t="shared" si="164"/>
        <v>43487</v>
      </c>
      <c r="K513" s="3">
        <f t="shared" si="165"/>
        <v>104</v>
      </c>
      <c r="L513" s="18">
        <f t="shared" si="166"/>
        <v>104</v>
      </c>
      <c r="M513" s="11">
        <f t="shared" si="167"/>
        <v>1.008613808</v>
      </c>
      <c r="N513" s="11">
        <f t="shared" ca="1" si="168"/>
        <v>1.034769373</v>
      </c>
      <c r="O513" s="18">
        <f t="shared" si="169"/>
        <v>0</v>
      </c>
      <c r="P513" s="2">
        <f t="shared" ca="1" si="170"/>
        <v>23.179572</v>
      </c>
      <c r="Q513" s="2">
        <f t="shared" si="171"/>
        <v>0</v>
      </c>
      <c r="R513" s="4" t="str">
        <f t="shared" si="172"/>
        <v>A+J=</v>
      </c>
      <c r="S513" s="101">
        <f t="shared" si="173"/>
        <v>43668</v>
      </c>
      <c r="T513" s="9" t="str">
        <f t="shared" si="174"/>
        <v>-</v>
      </c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9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</row>
    <row r="514" spans="1:198" x14ac:dyDescent="0.15">
      <c r="A514" s="99">
        <f t="shared" si="157"/>
        <v>43641</v>
      </c>
      <c r="B514" s="15">
        <f t="shared" ca="1" si="159"/>
        <v>690.07271700000001</v>
      </c>
      <c r="C514" s="2">
        <f t="shared" si="160"/>
        <v>666.66639999999995</v>
      </c>
      <c r="D514" s="12">
        <f ca="1">IF(A514&lt;$B$1,VLOOKUP(A514,[1]DI!$A$4:$B$15000,2),0)</f>
        <v>6.4000000000000001E-2</v>
      </c>
      <c r="E514" s="13">
        <f t="shared" ca="1" si="161"/>
        <v>1.0002462000000001</v>
      </c>
      <c r="F514" s="13">
        <f ca="1">(TRUNC(PRODUCT($E$12:$E513),16))</f>
        <v>1.0880546488902101</v>
      </c>
      <c r="G514" s="13">
        <f t="shared" ca="1" si="162"/>
        <v>1.0602911684990499</v>
      </c>
      <c r="H514" s="13">
        <f t="shared" ca="1" si="163"/>
        <v>1.02618477</v>
      </c>
      <c r="I514" s="12">
        <f t="shared" si="158"/>
        <v>2.1000000000000001E-2</v>
      </c>
      <c r="J514" s="101">
        <f t="shared" si="164"/>
        <v>43487</v>
      </c>
      <c r="K514" s="3">
        <f t="shared" si="165"/>
        <v>105</v>
      </c>
      <c r="L514" s="18">
        <f t="shared" si="166"/>
        <v>105</v>
      </c>
      <c r="M514" s="11">
        <f t="shared" si="167"/>
        <v>1.008696992</v>
      </c>
      <c r="N514" s="11">
        <f t="shared" ca="1" si="168"/>
        <v>1.035109491</v>
      </c>
      <c r="O514" s="18">
        <f t="shared" si="169"/>
        <v>0</v>
      </c>
      <c r="P514" s="2">
        <f t="shared" ca="1" si="170"/>
        <v>23.406317000000001</v>
      </c>
      <c r="Q514" s="2">
        <f t="shared" si="171"/>
        <v>0</v>
      </c>
      <c r="R514" s="4" t="str">
        <f t="shared" si="172"/>
        <v>A+J=</v>
      </c>
      <c r="S514" s="101">
        <f t="shared" si="173"/>
        <v>43668</v>
      </c>
      <c r="T514" s="9" t="str">
        <f t="shared" si="174"/>
        <v>-</v>
      </c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9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</row>
    <row r="515" spans="1:198" x14ac:dyDescent="0.15">
      <c r="A515" s="99">
        <f t="shared" si="157"/>
        <v>43642</v>
      </c>
      <c r="B515" s="15">
        <f t="shared" ca="1" si="159"/>
        <v>690.29954199999997</v>
      </c>
      <c r="C515" s="2">
        <f t="shared" si="160"/>
        <v>666.66639999999995</v>
      </c>
      <c r="D515" s="12">
        <f ca="1">IF(A515&lt;$B$1,VLOOKUP(A515,[1]DI!$A$4:$B$15000,2),0)</f>
        <v>6.4000000000000001E-2</v>
      </c>
      <c r="E515" s="13">
        <f t="shared" ca="1" si="161"/>
        <v>1.0002462000000001</v>
      </c>
      <c r="F515" s="13">
        <f ca="1">(TRUNC(PRODUCT($E$12:$E514),16))</f>
        <v>1.0883225279447699</v>
      </c>
      <c r="G515" s="13">
        <f t="shared" ca="1" si="162"/>
        <v>1.0602911684990499</v>
      </c>
      <c r="H515" s="13">
        <f t="shared" ca="1" si="163"/>
        <v>1.0264374199999999</v>
      </c>
      <c r="I515" s="12">
        <f t="shared" si="158"/>
        <v>2.1000000000000001E-2</v>
      </c>
      <c r="J515" s="101">
        <f t="shared" si="164"/>
        <v>43487</v>
      </c>
      <c r="K515" s="3">
        <f t="shared" si="165"/>
        <v>106</v>
      </c>
      <c r="L515" s="18">
        <f t="shared" si="166"/>
        <v>106</v>
      </c>
      <c r="M515" s="11">
        <f t="shared" si="167"/>
        <v>1.0087801830000001</v>
      </c>
      <c r="N515" s="11">
        <f t="shared" ca="1" si="168"/>
        <v>1.0354497279999999</v>
      </c>
      <c r="O515" s="18">
        <f t="shared" si="169"/>
        <v>0</v>
      </c>
      <c r="P515" s="2">
        <f t="shared" ca="1" si="170"/>
        <v>23.633141999999999</v>
      </c>
      <c r="Q515" s="2">
        <f t="shared" si="171"/>
        <v>0</v>
      </c>
      <c r="R515" s="4" t="str">
        <f t="shared" si="172"/>
        <v>A+J=</v>
      </c>
      <c r="S515" s="101">
        <f t="shared" si="173"/>
        <v>43668</v>
      </c>
      <c r="T515" s="9" t="str">
        <f t="shared" si="174"/>
        <v>-</v>
      </c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9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</row>
    <row r="516" spans="1:198" x14ac:dyDescent="0.15">
      <c r="A516" s="99">
        <f t="shared" si="157"/>
        <v>43643</v>
      </c>
      <c r="B516" s="15">
        <f t="shared" ca="1" si="159"/>
        <v>690.52644099999998</v>
      </c>
      <c r="C516" s="2">
        <f t="shared" si="160"/>
        <v>666.66639999999995</v>
      </c>
      <c r="D516" s="12">
        <f ca="1">IF(A516&lt;$B$1,VLOOKUP(A516,[1]DI!$A$4:$B$15000,2),0)</f>
        <v>6.4000000000000001E-2</v>
      </c>
      <c r="E516" s="13">
        <f t="shared" ca="1" si="161"/>
        <v>1.0002462000000001</v>
      </c>
      <c r="F516" s="13">
        <f ca="1">(TRUNC(PRODUCT($E$12:$E515),16))</f>
        <v>1.08859047295115</v>
      </c>
      <c r="G516" s="13">
        <f t="shared" ca="1" si="162"/>
        <v>1.0602911684990499</v>
      </c>
      <c r="H516" s="13">
        <f t="shared" ca="1" si="163"/>
        <v>1.02669013</v>
      </c>
      <c r="I516" s="12">
        <f t="shared" si="158"/>
        <v>2.1000000000000001E-2</v>
      </c>
      <c r="J516" s="101">
        <f t="shared" si="164"/>
        <v>43487</v>
      </c>
      <c r="K516" s="3">
        <f t="shared" si="165"/>
        <v>107</v>
      </c>
      <c r="L516" s="18">
        <f t="shared" si="166"/>
        <v>107</v>
      </c>
      <c r="M516" s="11">
        <f t="shared" si="167"/>
        <v>1.0088633810000001</v>
      </c>
      <c r="N516" s="11">
        <f t="shared" ca="1" si="168"/>
        <v>1.0357900760000001</v>
      </c>
      <c r="O516" s="18">
        <f t="shared" si="169"/>
        <v>0</v>
      </c>
      <c r="P516" s="2">
        <f t="shared" ca="1" si="170"/>
        <v>23.860040999999999</v>
      </c>
      <c r="Q516" s="2">
        <f t="shared" si="171"/>
        <v>0</v>
      </c>
      <c r="R516" s="4" t="str">
        <f t="shared" si="172"/>
        <v>A+J=</v>
      </c>
      <c r="S516" s="101">
        <f t="shared" si="173"/>
        <v>43668</v>
      </c>
      <c r="T516" s="9" t="str">
        <f t="shared" si="174"/>
        <v>-</v>
      </c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9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</row>
    <row r="517" spans="1:198" x14ac:dyDescent="0.15">
      <c r="A517" s="99">
        <f t="shared" si="157"/>
        <v>43644</v>
      </c>
      <c r="B517" s="15">
        <f t="shared" ca="1" si="159"/>
        <v>690.75341199999991</v>
      </c>
      <c r="C517" s="2">
        <f t="shared" si="160"/>
        <v>666.66639999999995</v>
      </c>
      <c r="D517" s="12">
        <f ca="1">IF(A517&lt;$B$1,VLOOKUP(A517,[1]DI!$A$4:$B$15000,2),0)</f>
        <v>6.4000000000000001E-2</v>
      </c>
      <c r="E517" s="13">
        <f t="shared" ca="1" si="161"/>
        <v>1.0002462000000001</v>
      </c>
      <c r="F517" s="13">
        <f ca="1">(TRUNC(PRODUCT($E$12:$E516),16))</f>
        <v>1.0888584839255899</v>
      </c>
      <c r="G517" s="13">
        <f t="shared" ca="1" si="162"/>
        <v>1.0602911684990499</v>
      </c>
      <c r="H517" s="13">
        <f t="shared" ca="1" si="163"/>
        <v>1.0269429000000001</v>
      </c>
      <c r="I517" s="12">
        <f t="shared" si="158"/>
        <v>2.1000000000000001E-2</v>
      </c>
      <c r="J517" s="101">
        <f t="shared" si="164"/>
        <v>43487</v>
      </c>
      <c r="K517" s="3">
        <f t="shared" si="165"/>
        <v>108</v>
      </c>
      <c r="L517" s="18">
        <f t="shared" si="166"/>
        <v>108</v>
      </c>
      <c r="M517" s="11">
        <f t="shared" si="167"/>
        <v>1.008946586</v>
      </c>
      <c r="N517" s="11">
        <f t="shared" ca="1" si="168"/>
        <v>1.0361305329999999</v>
      </c>
      <c r="O517" s="18">
        <f t="shared" si="169"/>
        <v>0</v>
      </c>
      <c r="P517" s="2">
        <f t="shared" ca="1" si="170"/>
        <v>24.087012000000001</v>
      </c>
      <c r="Q517" s="2">
        <f t="shared" si="171"/>
        <v>0</v>
      </c>
      <c r="R517" s="4" t="str">
        <f t="shared" si="172"/>
        <v>A+J=</v>
      </c>
      <c r="S517" s="101">
        <f t="shared" si="173"/>
        <v>43668</v>
      </c>
      <c r="T517" s="9" t="str">
        <f t="shared" si="174"/>
        <v>-</v>
      </c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9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</row>
    <row r="518" spans="1:198" x14ac:dyDescent="0.15">
      <c r="A518" s="99">
        <f t="shared" si="157"/>
        <v>43645</v>
      </c>
      <c r="B518" s="15">
        <f t="shared" ca="1" si="159"/>
        <v>690.980456</v>
      </c>
      <c r="C518" s="2">
        <f t="shared" si="160"/>
        <v>666.66639999999995</v>
      </c>
      <c r="D518" s="12">
        <f ca="1">IF(A518&lt;$B$1,VLOOKUP(A518,[1]DI!$A$4:$B$15000,2),0)</f>
        <v>0</v>
      </c>
      <c r="E518" s="13">
        <f t="shared" ca="1" si="161"/>
        <v>1</v>
      </c>
      <c r="F518" s="13">
        <f ca="1">(TRUNC(PRODUCT($E$12:$E517),16))</f>
        <v>1.0891265608843299</v>
      </c>
      <c r="G518" s="13">
        <f t="shared" ca="1" si="162"/>
        <v>1.0602911684990499</v>
      </c>
      <c r="H518" s="13">
        <f t="shared" ca="1" si="163"/>
        <v>1.0271957300000001</v>
      </c>
      <c r="I518" s="12">
        <f t="shared" si="158"/>
        <v>2.1000000000000001E-2</v>
      </c>
      <c r="J518" s="101">
        <f t="shared" si="164"/>
        <v>43487</v>
      </c>
      <c r="K518" s="3">
        <f t="shared" si="165"/>
        <v>108</v>
      </c>
      <c r="L518" s="18">
        <f t="shared" si="166"/>
        <v>109</v>
      </c>
      <c r="M518" s="11">
        <f t="shared" si="167"/>
        <v>1.009029798</v>
      </c>
      <c r="N518" s="11">
        <f t="shared" ca="1" si="168"/>
        <v>1.0364711</v>
      </c>
      <c r="O518" s="18">
        <f t="shared" si="169"/>
        <v>0</v>
      </c>
      <c r="P518" s="2">
        <f t="shared" ca="1" si="170"/>
        <v>24.314056000000001</v>
      </c>
      <c r="Q518" s="2">
        <f t="shared" si="171"/>
        <v>0</v>
      </c>
      <c r="R518" s="4" t="str">
        <f t="shared" si="172"/>
        <v>A+J=</v>
      </c>
      <c r="S518" s="101">
        <f t="shared" si="173"/>
        <v>43668</v>
      </c>
      <c r="T518" s="9" t="str">
        <f t="shared" si="174"/>
        <v>-</v>
      </c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9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</row>
    <row r="519" spans="1:198" x14ac:dyDescent="0.15">
      <c r="A519" s="99">
        <f t="shared" si="157"/>
        <v>43646</v>
      </c>
      <c r="B519" s="15">
        <f t="shared" ca="1" si="159"/>
        <v>690.980456</v>
      </c>
      <c r="C519" s="2">
        <f t="shared" si="160"/>
        <v>666.66639999999995</v>
      </c>
      <c r="D519" s="12">
        <f ca="1">IF(A519&lt;$B$1,VLOOKUP(A519,[1]DI!$A$4:$B$15000,2),0)</f>
        <v>0</v>
      </c>
      <c r="E519" s="13">
        <f t="shared" ca="1" si="161"/>
        <v>1</v>
      </c>
      <c r="F519" s="13">
        <f ca="1">(TRUNC(PRODUCT($E$12:$E518),16))</f>
        <v>1.0891265608843299</v>
      </c>
      <c r="G519" s="13">
        <f t="shared" ca="1" si="162"/>
        <v>1.0602911684990499</v>
      </c>
      <c r="H519" s="13">
        <f t="shared" ca="1" si="163"/>
        <v>1.0271957300000001</v>
      </c>
      <c r="I519" s="12">
        <f t="shared" si="158"/>
        <v>2.1000000000000001E-2</v>
      </c>
      <c r="J519" s="101">
        <f t="shared" si="164"/>
        <v>43487</v>
      </c>
      <c r="K519" s="3">
        <f t="shared" si="165"/>
        <v>108</v>
      </c>
      <c r="L519" s="18">
        <f t="shared" si="166"/>
        <v>109</v>
      </c>
      <c r="M519" s="11">
        <f t="shared" si="167"/>
        <v>1.009029798</v>
      </c>
      <c r="N519" s="11">
        <f t="shared" ca="1" si="168"/>
        <v>1.0364711</v>
      </c>
      <c r="O519" s="18">
        <f t="shared" si="169"/>
        <v>0</v>
      </c>
      <c r="P519" s="2">
        <f t="shared" ca="1" si="170"/>
        <v>24.314056000000001</v>
      </c>
      <c r="Q519" s="2">
        <f t="shared" si="171"/>
        <v>0</v>
      </c>
      <c r="R519" s="4" t="str">
        <f t="shared" si="172"/>
        <v>A+J=</v>
      </c>
      <c r="S519" s="101">
        <f t="shared" si="173"/>
        <v>43668</v>
      </c>
      <c r="T519" s="9" t="str">
        <f t="shared" si="174"/>
        <v>-</v>
      </c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9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</row>
    <row r="520" spans="1:198" x14ac:dyDescent="0.15">
      <c r="A520" s="99">
        <f t="shared" si="157"/>
        <v>43647</v>
      </c>
      <c r="B520" s="15">
        <f t="shared" ca="1" si="159"/>
        <v>690.980456</v>
      </c>
      <c r="C520" s="2">
        <f t="shared" si="160"/>
        <v>666.66639999999995</v>
      </c>
      <c r="D520" s="12">
        <f ca="1">IF(A520&lt;$B$1,VLOOKUP(A520,[1]DI!$A$4:$B$15000,2),0)</f>
        <v>6.4000000000000001E-2</v>
      </c>
      <c r="E520" s="13">
        <f t="shared" ca="1" si="161"/>
        <v>1.0002462000000001</v>
      </c>
      <c r="F520" s="13">
        <f ca="1">(TRUNC(PRODUCT($E$12:$E519),16))</f>
        <v>1.0891265608843299</v>
      </c>
      <c r="G520" s="13">
        <f t="shared" ca="1" si="162"/>
        <v>1.0602911684990499</v>
      </c>
      <c r="H520" s="13">
        <f t="shared" ca="1" si="163"/>
        <v>1.0271957300000001</v>
      </c>
      <c r="I520" s="12">
        <f t="shared" si="158"/>
        <v>2.1000000000000001E-2</v>
      </c>
      <c r="J520" s="101">
        <f t="shared" si="164"/>
        <v>43487</v>
      </c>
      <c r="K520" s="3">
        <f t="shared" si="165"/>
        <v>109</v>
      </c>
      <c r="L520" s="18">
        <f t="shared" si="166"/>
        <v>109</v>
      </c>
      <c r="M520" s="11">
        <f t="shared" si="167"/>
        <v>1.009029798</v>
      </c>
      <c r="N520" s="11">
        <f t="shared" ca="1" si="168"/>
        <v>1.0364711</v>
      </c>
      <c r="O520" s="18">
        <f t="shared" si="169"/>
        <v>0</v>
      </c>
      <c r="P520" s="2">
        <f t="shared" ca="1" si="170"/>
        <v>24.314056000000001</v>
      </c>
      <c r="Q520" s="2">
        <f t="shared" si="171"/>
        <v>0</v>
      </c>
      <c r="R520" s="4" t="str">
        <f t="shared" si="172"/>
        <v>A+J=</v>
      </c>
      <c r="S520" s="101">
        <f t="shared" si="173"/>
        <v>43668</v>
      </c>
      <c r="T520" s="9" t="str">
        <f t="shared" si="174"/>
        <v>-</v>
      </c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9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</row>
    <row r="521" spans="1:198" x14ac:dyDescent="0.15">
      <c r="A521" s="99">
        <f t="shared" si="157"/>
        <v>43648</v>
      </c>
      <c r="B521" s="15">
        <f t="shared" ca="1" si="159"/>
        <v>691.20758000000001</v>
      </c>
      <c r="C521" s="2">
        <f t="shared" si="160"/>
        <v>666.66639999999995</v>
      </c>
      <c r="D521" s="12">
        <f ca="1">IF(A521&lt;$B$1,VLOOKUP(A521,[1]DI!$A$4:$B$15000,2),0)</f>
        <v>6.4000000000000001E-2</v>
      </c>
      <c r="E521" s="13">
        <f t="shared" ca="1" si="161"/>
        <v>1.0002462000000001</v>
      </c>
      <c r="F521" s="13">
        <f ca="1">(TRUNC(PRODUCT($E$12:$E520),16))</f>
        <v>1.08939470384362</v>
      </c>
      <c r="G521" s="13">
        <f t="shared" ca="1" si="162"/>
        <v>1.0602911684990499</v>
      </c>
      <c r="H521" s="13">
        <f t="shared" ca="1" si="163"/>
        <v>1.0274486300000001</v>
      </c>
      <c r="I521" s="12">
        <f t="shared" si="158"/>
        <v>2.1000000000000001E-2</v>
      </c>
      <c r="J521" s="101">
        <f t="shared" si="164"/>
        <v>43487</v>
      </c>
      <c r="K521" s="3">
        <f t="shared" si="165"/>
        <v>110</v>
      </c>
      <c r="L521" s="18">
        <f t="shared" si="166"/>
        <v>110</v>
      </c>
      <c r="M521" s="11">
        <f t="shared" si="167"/>
        <v>1.0091130159999999</v>
      </c>
      <c r="N521" s="11">
        <f t="shared" ca="1" si="168"/>
        <v>1.0368117859999999</v>
      </c>
      <c r="O521" s="18">
        <f t="shared" si="169"/>
        <v>0</v>
      </c>
      <c r="P521" s="2">
        <f t="shared" ca="1" si="170"/>
        <v>24.541180000000001</v>
      </c>
      <c r="Q521" s="2">
        <f t="shared" si="171"/>
        <v>0</v>
      </c>
      <c r="R521" s="4" t="str">
        <f t="shared" si="172"/>
        <v>A+J=</v>
      </c>
      <c r="S521" s="101">
        <f t="shared" si="173"/>
        <v>43668</v>
      </c>
      <c r="T521" s="9" t="str">
        <f t="shared" si="174"/>
        <v>-</v>
      </c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9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</row>
    <row r="522" spans="1:198" x14ac:dyDescent="0.15">
      <c r="A522" s="99">
        <f t="shared" si="157"/>
        <v>43649</v>
      </c>
      <c r="B522" s="15">
        <f t="shared" ca="1" si="159"/>
        <v>691.43477099999996</v>
      </c>
      <c r="C522" s="2">
        <f t="shared" si="160"/>
        <v>666.66639999999995</v>
      </c>
      <c r="D522" s="12">
        <f ca="1">IF(A522&lt;$B$1,VLOOKUP(A522,[1]DI!$A$4:$B$15000,2),0)</f>
        <v>6.4000000000000001E-2</v>
      </c>
      <c r="E522" s="13">
        <f t="shared" ca="1" si="161"/>
        <v>1.0002462000000001</v>
      </c>
      <c r="F522" s="13">
        <f ca="1">(TRUNC(PRODUCT($E$12:$E521),16))</f>
        <v>1.08966291281971</v>
      </c>
      <c r="G522" s="13">
        <f t="shared" ca="1" si="162"/>
        <v>1.0602911684990499</v>
      </c>
      <c r="H522" s="13">
        <f t="shared" ca="1" si="163"/>
        <v>1.02770158</v>
      </c>
      <c r="I522" s="12">
        <f t="shared" si="158"/>
        <v>2.1000000000000001E-2</v>
      </c>
      <c r="J522" s="101">
        <f t="shared" si="164"/>
        <v>43487</v>
      </c>
      <c r="K522" s="3">
        <f t="shared" si="165"/>
        <v>111</v>
      </c>
      <c r="L522" s="18">
        <f t="shared" si="166"/>
        <v>111</v>
      </c>
      <c r="M522" s="11">
        <f t="shared" si="167"/>
        <v>1.009196242</v>
      </c>
      <c r="N522" s="11">
        <f t="shared" ca="1" si="168"/>
        <v>1.0371525720000001</v>
      </c>
      <c r="O522" s="18">
        <f t="shared" si="169"/>
        <v>0</v>
      </c>
      <c r="P522" s="2">
        <f t="shared" ca="1" si="170"/>
        <v>24.768370999999998</v>
      </c>
      <c r="Q522" s="2">
        <f t="shared" si="171"/>
        <v>0</v>
      </c>
      <c r="R522" s="4" t="str">
        <f t="shared" si="172"/>
        <v>A+J=</v>
      </c>
      <c r="S522" s="101">
        <f t="shared" si="173"/>
        <v>43668</v>
      </c>
      <c r="T522" s="9" t="str">
        <f t="shared" si="174"/>
        <v>-</v>
      </c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9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</row>
    <row r="523" spans="1:198" x14ac:dyDescent="0.15">
      <c r="A523" s="99">
        <f t="shared" si="157"/>
        <v>43650</v>
      </c>
      <c r="B523" s="15">
        <f t="shared" ca="1" si="159"/>
        <v>691.66204199999993</v>
      </c>
      <c r="C523" s="2">
        <f t="shared" si="160"/>
        <v>666.66639999999995</v>
      </c>
      <c r="D523" s="12">
        <f ca="1">IF(A523&lt;$B$1,VLOOKUP(A523,[1]DI!$A$4:$B$15000,2),0)</f>
        <v>6.4000000000000001E-2</v>
      </c>
      <c r="E523" s="13">
        <f t="shared" ca="1" si="161"/>
        <v>1.0002462000000001</v>
      </c>
      <c r="F523" s="13">
        <f ca="1">(TRUNC(PRODUCT($E$12:$E522),16))</f>
        <v>1.08993118782884</v>
      </c>
      <c r="G523" s="13">
        <f t="shared" ca="1" si="162"/>
        <v>1.0602911684990499</v>
      </c>
      <c r="H523" s="13">
        <f t="shared" ca="1" si="163"/>
        <v>1.0279545999999999</v>
      </c>
      <c r="I523" s="12">
        <f t="shared" si="158"/>
        <v>2.1000000000000001E-2</v>
      </c>
      <c r="J523" s="101">
        <f t="shared" si="164"/>
        <v>43487</v>
      </c>
      <c r="K523" s="3">
        <f t="shared" si="165"/>
        <v>112</v>
      </c>
      <c r="L523" s="18">
        <f t="shared" si="166"/>
        <v>112</v>
      </c>
      <c r="M523" s="11">
        <f t="shared" si="167"/>
        <v>1.009279474</v>
      </c>
      <c r="N523" s="11">
        <f t="shared" ca="1" si="168"/>
        <v>1.037493478</v>
      </c>
      <c r="O523" s="18">
        <f t="shared" si="169"/>
        <v>0</v>
      </c>
      <c r="P523" s="2">
        <f t="shared" ca="1" si="170"/>
        <v>24.995642</v>
      </c>
      <c r="Q523" s="2">
        <f t="shared" si="171"/>
        <v>0</v>
      </c>
      <c r="R523" s="4" t="str">
        <f t="shared" si="172"/>
        <v>A+J=</v>
      </c>
      <c r="S523" s="101">
        <f t="shared" si="173"/>
        <v>43668</v>
      </c>
      <c r="T523" s="9" t="str">
        <f t="shared" si="174"/>
        <v>-</v>
      </c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9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</row>
    <row r="524" spans="1:198" x14ac:dyDescent="0.15">
      <c r="A524" s="99">
        <f t="shared" si="157"/>
        <v>43651</v>
      </c>
      <c r="B524" s="15">
        <f t="shared" ca="1" si="159"/>
        <v>691.88939199999993</v>
      </c>
      <c r="C524" s="2">
        <f t="shared" si="160"/>
        <v>666.66639999999995</v>
      </c>
      <c r="D524" s="12">
        <f ca="1">IF(A524&lt;$B$1,VLOOKUP(A524,[1]DI!$A$4:$B$15000,2),0)</f>
        <v>6.4000000000000001E-2</v>
      </c>
      <c r="E524" s="13">
        <f t="shared" ca="1" si="161"/>
        <v>1.0002462000000001</v>
      </c>
      <c r="F524" s="13">
        <f ca="1">(TRUNC(PRODUCT($E$12:$E523),16))</f>
        <v>1.0901995288872901</v>
      </c>
      <c r="G524" s="13">
        <f t="shared" ca="1" si="162"/>
        <v>1.0602911684990499</v>
      </c>
      <c r="H524" s="13">
        <f t="shared" ca="1" si="163"/>
        <v>1.0282076899999999</v>
      </c>
      <c r="I524" s="12">
        <f t="shared" si="158"/>
        <v>2.1000000000000001E-2</v>
      </c>
      <c r="J524" s="101">
        <f t="shared" si="164"/>
        <v>43487</v>
      </c>
      <c r="K524" s="3">
        <f t="shared" si="165"/>
        <v>113</v>
      </c>
      <c r="L524" s="18">
        <f t="shared" si="166"/>
        <v>113</v>
      </c>
      <c r="M524" s="11">
        <f t="shared" si="167"/>
        <v>1.009362713</v>
      </c>
      <c r="N524" s="11">
        <f t="shared" ca="1" si="168"/>
        <v>1.0378345040000001</v>
      </c>
      <c r="O524" s="18">
        <f t="shared" si="169"/>
        <v>0</v>
      </c>
      <c r="P524" s="2">
        <f t="shared" ca="1" si="170"/>
        <v>25.222992000000001</v>
      </c>
      <c r="Q524" s="2">
        <f t="shared" si="171"/>
        <v>0</v>
      </c>
      <c r="R524" s="4" t="str">
        <f t="shared" si="172"/>
        <v>A+J=</v>
      </c>
      <c r="S524" s="101">
        <f t="shared" si="173"/>
        <v>43668</v>
      </c>
      <c r="T524" s="9" t="str">
        <f t="shared" si="174"/>
        <v>-</v>
      </c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9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</row>
    <row r="525" spans="1:198" x14ac:dyDescent="0.15">
      <c r="A525" s="99">
        <f t="shared" ref="A525:A588" si="175">(A524+1)</f>
        <v>43652</v>
      </c>
      <c r="B525" s="15">
        <f t="shared" ca="1" si="159"/>
        <v>692.11680899999999</v>
      </c>
      <c r="C525" s="2">
        <f t="shared" si="160"/>
        <v>666.66639999999995</v>
      </c>
      <c r="D525" s="12">
        <f ca="1">IF(A525&lt;$B$1,VLOOKUP(A525,[1]DI!$A$4:$B$15000,2),0)</f>
        <v>0</v>
      </c>
      <c r="E525" s="13">
        <f t="shared" ca="1" si="161"/>
        <v>1</v>
      </c>
      <c r="F525" s="13">
        <f ca="1">(TRUNC(PRODUCT($E$12:$E524),16))</f>
        <v>1.0904679360113001</v>
      </c>
      <c r="G525" s="13">
        <f t="shared" ca="1" si="162"/>
        <v>1.0602911684990499</v>
      </c>
      <c r="H525" s="13">
        <f t="shared" ca="1" si="163"/>
        <v>1.02846083</v>
      </c>
      <c r="I525" s="12">
        <f t="shared" ref="I525:I588" si="176">I524</f>
        <v>2.1000000000000001E-2</v>
      </c>
      <c r="J525" s="101">
        <f t="shared" si="164"/>
        <v>43487</v>
      </c>
      <c r="K525" s="3">
        <f t="shared" si="165"/>
        <v>113</v>
      </c>
      <c r="L525" s="18">
        <f t="shared" si="166"/>
        <v>114</v>
      </c>
      <c r="M525" s="11">
        <f t="shared" si="167"/>
        <v>1.009445959</v>
      </c>
      <c r="N525" s="11">
        <f t="shared" ca="1" si="168"/>
        <v>1.0381756289999999</v>
      </c>
      <c r="O525" s="18">
        <f t="shared" si="169"/>
        <v>0</v>
      </c>
      <c r="P525" s="2">
        <f t="shared" ca="1" si="170"/>
        <v>25.450409000000001</v>
      </c>
      <c r="Q525" s="2">
        <f t="shared" si="171"/>
        <v>0</v>
      </c>
      <c r="R525" s="4" t="str">
        <f t="shared" si="172"/>
        <v>A+J=</v>
      </c>
      <c r="S525" s="101">
        <f t="shared" si="173"/>
        <v>43668</v>
      </c>
      <c r="T525" s="9" t="str">
        <f t="shared" si="174"/>
        <v>-</v>
      </c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9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</row>
    <row r="526" spans="1:198" x14ac:dyDescent="0.15">
      <c r="A526" s="99">
        <f t="shared" si="175"/>
        <v>43653</v>
      </c>
      <c r="B526" s="15">
        <f t="shared" ca="1" si="159"/>
        <v>692.11680899999999</v>
      </c>
      <c r="C526" s="2">
        <f t="shared" si="160"/>
        <v>666.66639999999995</v>
      </c>
      <c r="D526" s="12">
        <f ca="1">IF(A526&lt;$B$1,VLOOKUP(A526,[1]DI!$A$4:$B$15000,2),0)</f>
        <v>0</v>
      </c>
      <c r="E526" s="13">
        <f t="shared" ca="1" si="161"/>
        <v>1</v>
      </c>
      <c r="F526" s="13">
        <f ca="1">(TRUNC(PRODUCT($E$12:$E525),16))</f>
        <v>1.0904679360113001</v>
      </c>
      <c r="G526" s="13">
        <f t="shared" ca="1" si="162"/>
        <v>1.0602911684990499</v>
      </c>
      <c r="H526" s="13">
        <f t="shared" ca="1" si="163"/>
        <v>1.02846083</v>
      </c>
      <c r="I526" s="12">
        <f t="shared" si="176"/>
        <v>2.1000000000000001E-2</v>
      </c>
      <c r="J526" s="101">
        <f t="shared" si="164"/>
        <v>43487</v>
      </c>
      <c r="K526" s="3">
        <f t="shared" si="165"/>
        <v>113</v>
      </c>
      <c r="L526" s="18">
        <f t="shared" si="166"/>
        <v>114</v>
      </c>
      <c r="M526" s="11">
        <f t="shared" si="167"/>
        <v>1.009445959</v>
      </c>
      <c r="N526" s="11">
        <f t="shared" ca="1" si="168"/>
        <v>1.0381756289999999</v>
      </c>
      <c r="O526" s="18">
        <f t="shared" si="169"/>
        <v>0</v>
      </c>
      <c r="P526" s="2">
        <f t="shared" ca="1" si="170"/>
        <v>25.450409000000001</v>
      </c>
      <c r="Q526" s="2">
        <f t="shared" si="171"/>
        <v>0</v>
      </c>
      <c r="R526" s="4" t="str">
        <f t="shared" si="172"/>
        <v>A+J=</v>
      </c>
      <c r="S526" s="101">
        <f t="shared" si="173"/>
        <v>43668</v>
      </c>
      <c r="T526" s="9" t="str">
        <f t="shared" si="174"/>
        <v>-</v>
      </c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9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</row>
    <row r="527" spans="1:198" x14ac:dyDescent="0.15">
      <c r="A527" s="99">
        <f t="shared" si="175"/>
        <v>43654</v>
      </c>
      <c r="B527" s="15">
        <f t="shared" ca="1" si="159"/>
        <v>692.11680899999999</v>
      </c>
      <c r="C527" s="2">
        <f t="shared" si="160"/>
        <v>666.66639999999995</v>
      </c>
      <c r="D527" s="12">
        <f ca="1">IF(A527&lt;$B$1,VLOOKUP(A527,[1]DI!$A$4:$B$15000,2),0)</f>
        <v>6.4000000000000001E-2</v>
      </c>
      <c r="E527" s="13">
        <f t="shared" ca="1" si="161"/>
        <v>1.0002462000000001</v>
      </c>
      <c r="F527" s="13">
        <f ca="1">(TRUNC(PRODUCT($E$12:$E526),16))</f>
        <v>1.0904679360113001</v>
      </c>
      <c r="G527" s="13">
        <f t="shared" ca="1" si="162"/>
        <v>1.0602911684990499</v>
      </c>
      <c r="H527" s="13">
        <f t="shared" ca="1" si="163"/>
        <v>1.02846083</v>
      </c>
      <c r="I527" s="12">
        <f t="shared" si="176"/>
        <v>2.1000000000000001E-2</v>
      </c>
      <c r="J527" s="101">
        <f t="shared" si="164"/>
        <v>43487</v>
      </c>
      <c r="K527" s="3">
        <f t="shared" si="165"/>
        <v>114</v>
      </c>
      <c r="L527" s="18">
        <f t="shared" si="166"/>
        <v>114</v>
      </c>
      <c r="M527" s="11">
        <f t="shared" si="167"/>
        <v>1.009445959</v>
      </c>
      <c r="N527" s="11">
        <f t="shared" ca="1" si="168"/>
        <v>1.0381756289999999</v>
      </c>
      <c r="O527" s="18">
        <f t="shared" si="169"/>
        <v>0</v>
      </c>
      <c r="P527" s="2">
        <f t="shared" ca="1" si="170"/>
        <v>25.450409000000001</v>
      </c>
      <c r="Q527" s="2">
        <f t="shared" si="171"/>
        <v>0</v>
      </c>
      <c r="R527" s="4" t="str">
        <f t="shared" si="172"/>
        <v>A+J=</v>
      </c>
      <c r="S527" s="101">
        <f t="shared" si="173"/>
        <v>43668</v>
      </c>
      <c r="T527" s="9" t="str">
        <f t="shared" si="174"/>
        <v>-</v>
      </c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9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</row>
    <row r="528" spans="1:198" x14ac:dyDescent="0.15">
      <c r="A528" s="99">
        <f t="shared" si="175"/>
        <v>43655</v>
      </c>
      <c r="B528" s="15">
        <f t="shared" ca="1" si="159"/>
        <v>692.34430499999996</v>
      </c>
      <c r="C528" s="2">
        <f t="shared" si="160"/>
        <v>666.66639999999995</v>
      </c>
      <c r="D528" s="12">
        <f ca="1">IF(A528&lt;$B$1,VLOOKUP(A528,[1]DI!$A$4:$B$15000,2),0)</f>
        <v>6.4000000000000001E-2</v>
      </c>
      <c r="E528" s="13">
        <f t="shared" ca="1" si="161"/>
        <v>1.0002462000000001</v>
      </c>
      <c r="F528" s="13">
        <f ca="1">(TRUNC(PRODUCT($E$12:$E527),16))</f>
        <v>1.0907364092171501</v>
      </c>
      <c r="G528" s="13">
        <f t="shared" ca="1" si="162"/>
        <v>1.0602911684990499</v>
      </c>
      <c r="H528" s="13">
        <f t="shared" ca="1" si="163"/>
        <v>1.0287140400000001</v>
      </c>
      <c r="I528" s="12">
        <f t="shared" si="176"/>
        <v>2.1000000000000001E-2</v>
      </c>
      <c r="J528" s="101">
        <f t="shared" si="164"/>
        <v>43487</v>
      </c>
      <c r="K528" s="3">
        <f t="shared" si="165"/>
        <v>115</v>
      </c>
      <c r="L528" s="18">
        <f t="shared" si="166"/>
        <v>115</v>
      </c>
      <c r="M528" s="11">
        <f t="shared" si="167"/>
        <v>1.0095292119999999</v>
      </c>
      <c r="N528" s="11">
        <f t="shared" ca="1" si="168"/>
        <v>1.0385168739999999</v>
      </c>
      <c r="O528" s="18">
        <f t="shared" si="169"/>
        <v>0</v>
      </c>
      <c r="P528" s="2">
        <f t="shared" ca="1" si="170"/>
        <v>25.677904999999999</v>
      </c>
      <c r="Q528" s="2">
        <f t="shared" si="171"/>
        <v>0</v>
      </c>
      <c r="R528" s="4" t="str">
        <f t="shared" si="172"/>
        <v>A+J=</v>
      </c>
      <c r="S528" s="101">
        <f t="shared" si="173"/>
        <v>43668</v>
      </c>
      <c r="T528" s="9" t="str">
        <f t="shared" si="174"/>
        <v>-</v>
      </c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9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</row>
    <row r="529" spans="1:198" x14ac:dyDescent="0.15">
      <c r="A529" s="99">
        <f t="shared" si="175"/>
        <v>43656</v>
      </c>
      <c r="B529" s="15">
        <f t="shared" ca="1" si="159"/>
        <v>692.57187499999998</v>
      </c>
      <c r="C529" s="2">
        <f t="shared" si="160"/>
        <v>666.66639999999995</v>
      </c>
      <c r="D529" s="12">
        <f ca="1">IF(A529&lt;$B$1,VLOOKUP(A529,[1]DI!$A$4:$B$15000,2),0)</f>
        <v>6.4000000000000001E-2</v>
      </c>
      <c r="E529" s="13">
        <f t="shared" ca="1" si="161"/>
        <v>1.0002462000000001</v>
      </c>
      <c r="F529" s="13">
        <f ca="1">(TRUNC(PRODUCT($E$12:$E528),16))</f>
        <v>1.0910049485211</v>
      </c>
      <c r="G529" s="13">
        <f t="shared" ca="1" si="162"/>
        <v>1.0602911684990499</v>
      </c>
      <c r="H529" s="13">
        <f t="shared" ca="1" si="163"/>
        <v>1.0289673100000001</v>
      </c>
      <c r="I529" s="12">
        <f t="shared" si="176"/>
        <v>2.1000000000000001E-2</v>
      </c>
      <c r="J529" s="101">
        <f t="shared" si="164"/>
        <v>43487</v>
      </c>
      <c r="K529" s="3">
        <f t="shared" si="165"/>
        <v>116</v>
      </c>
      <c r="L529" s="18">
        <f t="shared" si="166"/>
        <v>116</v>
      </c>
      <c r="M529" s="11">
        <f t="shared" si="167"/>
        <v>1.0096124719999999</v>
      </c>
      <c r="N529" s="11">
        <f t="shared" ca="1" si="168"/>
        <v>1.0388582289999999</v>
      </c>
      <c r="O529" s="18">
        <f t="shared" si="169"/>
        <v>0</v>
      </c>
      <c r="P529" s="2">
        <f t="shared" ca="1" si="170"/>
        <v>25.905474999999999</v>
      </c>
      <c r="Q529" s="2">
        <f t="shared" si="171"/>
        <v>0</v>
      </c>
      <c r="R529" s="4" t="str">
        <f t="shared" si="172"/>
        <v>A+J=</v>
      </c>
      <c r="S529" s="101">
        <f t="shared" si="173"/>
        <v>43668</v>
      </c>
      <c r="T529" s="9" t="str">
        <f t="shared" si="174"/>
        <v>-</v>
      </c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9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</row>
    <row r="530" spans="1:198" x14ac:dyDescent="0.15">
      <c r="A530" s="99">
        <f t="shared" si="175"/>
        <v>43657</v>
      </c>
      <c r="B530" s="15">
        <f t="shared" ca="1" si="159"/>
        <v>692.79951799999992</v>
      </c>
      <c r="C530" s="2">
        <f t="shared" si="160"/>
        <v>666.66639999999995</v>
      </c>
      <c r="D530" s="12">
        <f ca="1">IF(A530&lt;$B$1,VLOOKUP(A530,[1]DI!$A$4:$B$15000,2),0)</f>
        <v>6.4000000000000001E-2</v>
      </c>
      <c r="E530" s="13">
        <f t="shared" ca="1" si="161"/>
        <v>1.0002462000000001</v>
      </c>
      <c r="F530" s="13">
        <f ca="1">(TRUNC(PRODUCT($E$12:$E529),16))</f>
        <v>1.09127355393942</v>
      </c>
      <c r="G530" s="13">
        <f t="shared" ca="1" si="162"/>
        <v>1.0602911684990499</v>
      </c>
      <c r="H530" s="13">
        <f t="shared" ca="1" si="163"/>
        <v>1.0292206399999999</v>
      </c>
      <c r="I530" s="12">
        <f t="shared" si="176"/>
        <v>2.1000000000000001E-2</v>
      </c>
      <c r="J530" s="101">
        <f t="shared" si="164"/>
        <v>43487</v>
      </c>
      <c r="K530" s="3">
        <f t="shared" si="165"/>
        <v>117</v>
      </c>
      <c r="L530" s="18">
        <f t="shared" si="166"/>
        <v>117</v>
      </c>
      <c r="M530" s="11">
        <f t="shared" si="167"/>
        <v>1.009695738</v>
      </c>
      <c r="N530" s="11">
        <f t="shared" ca="1" si="168"/>
        <v>1.0391996939999999</v>
      </c>
      <c r="O530" s="18">
        <f t="shared" si="169"/>
        <v>0</v>
      </c>
      <c r="P530" s="2">
        <f t="shared" ca="1" si="170"/>
        <v>26.133118</v>
      </c>
      <c r="Q530" s="2">
        <f t="shared" si="171"/>
        <v>0</v>
      </c>
      <c r="R530" s="4" t="str">
        <f t="shared" si="172"/>
        <v>A+J=</v>
      </c>
      <c r="S530" s="101">
        <f t="shared" si="173"/>
        <v>43668</v>
      </c>
      <c r="T530" s="9" t="str">
        <f t="shared" si="174"/>
        <v>-</v>
      </c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9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</row>
    <row r="531" spans="1:198" x14ac:dyDescent="0.15">
      <c r="A531" s="99">
        <f t="shared" si="175"/>
        <v>43658</v>
      </c>
      <c r="B531" s="15">
        <f t="shared" ca="1" si="159"/>
        <v>693.02723499999991</v>
      </c>
      <c r="C531" s="2">
        <f t="shared" si="160"/>
        <v>666.66639999999995</v>
      </c>
      <c r="D531" s="12">
        <f ca="1">IF(A531&lt;$B$1,VLOOKUP(A531,[1]DI!$A$4:$B$15000,2),0)</f>
        <v>6.4000000000000001E-2</v>
      </c>
      <c r="E531" s="13">
        <f t="shared" ca="1" si="161"/>
        <v>1.0002462000000001</v>
      </c>
      <c r="F531" s="13">
        <f ca="1">(TRUNC(PRODUCT($E$12:$E530),16))</f>
        <v>1.0915422254884</v>
      </c>
      <c r="G531" s="13">
        <f t="shared" ca="1" si="162"/>
        <v>1.0602911684990499</v>
      </c>
      <c r="H531" s="13">
        <f t="shared" ca="1" si="163"/>
        <v>1.02947403</v>
      </c>
      <c r="I531" s="12">
        <f t="shared" si="176"/>
        <v>2.1000000000000001E-2</v>
      </c>
      <c r="J531" s="101">
        <f t="shared" si="164"/>
        <v>43487</v>
      </c>
      <c r="K531" s="3">
        <f t="shared" si="165"/>
        <v>118</v>
      </c>
      <c r="L531" s="18">
        <f t="shared" si="166"/>
        <v>118</v>
      </c>
      <c r="M531" s="11">
        <f t="shared" si="167"/>
        <v>1.0097790120000001</v>
      </c>
      <c r="N531" s="11">
        <f t="shared" ca="1" si="168"/>
        <v>1.0395412690000001</v>
      </c>
      <c r="O531" s="18">
        <f t="shared" si="169"/>
        <v>0</v>
      </c>
      <c r="P531" s="2">
        <f t="shared" ca="1" si="170"/>
        <v>26.360835000000002</v>
      </c>
      <c r="Q531" s="2">
        <f t="shared" si="171"/>
        <v>0</v>
      </c>
      <c r="R531" s="4" t="str">
        <f t="shared" si="172"/>
        <v>A+J=</v>
      </c>
      <c r="S531" s="101">
        <f t="shared" si="173"/>
        <v>43668</v>
      </c>
      <c r="T531" s="9" t="str">
        <f t="shared" si="174"/>
        <v>-</v>
      </c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9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</row>
    <row r="532" spans="1:198" x14ac:dyDescent="0.15">
      <c r="A532" s="99">
        <f t="shared" si="175"/>
        <v>43659</v>
      </c>
      <c r="B532" s="15">
        <f t="shared" ca="1" si="159"/>
        <v>693.25503099999992</v>
      </c>
      <c r="C532" s="2">
        <f t="shared" si="160"/>
        <v>666.66639999999995</v>
      </c>
      <c r="D532" s="12">
        <f ca="1">IF(A532&lt;$B$1,VLOOKUP(A532,[1]DI!$A$4:$B$15000,2),0)</f>
        <v>0</v>
      </c>
      <c r="E532" s="13">
        <f t="shared" ca="1" si="161"/>
        <v>1</v>
      </c>
      <c r="F532" s="13">
        <f ca="1">(TRUNC(PRODUCT($E$12:$E531),16))</f>
        <v>1.09181096318432</v>
      </c>
      <c r="G532" s="13">
        <f t="shared" ca="1" si="162"/>
        <v>1.0602911684990499</v>
      </c>
      <c r="H532" s="13">
        <f t="shared" ca="1" si="163"/>
        <v>1.02972749</v>
      </c>
      <c r="I532" s="12">
        <f t="shared" si="176"/>
        <v>2.1000000000000001E-2</v>
      </c>
      <c r="J532" s="101">
        <f t="shared" si="164"/>
        <v>43487</v>
      </c>
      <c r="K532" s="3">
        <f t="shared" si="165"/>
        <v>118</v>
      </c>
      <c r="L532" s="18">
        <f t="shared" si="166"/>
        <v>119</v>
      </c>
      <c r="M532" s="11">
        <f t="shared" si="167"/>
        <v>1.009862292</v>
      </c>
      <c r="N532" s="11">
        <f t="shared" ca="1" si="168"/>
        <v>1.0398829629999999</v>
      </c>
      <c r="O532" s="18">
        <f t="shared" si="169"/>
        <v>0</v>
      </c>
      <c r="P532" s="2">
        <f t="shared" ca="1" si="170"/>
        <v>26.588630999999999</v>
      </c>
      <c r="Q532" s="2">
        <f t="shared" si="171"/>
        <v>0</v>
      </c>
      <c r="R532" s="4" t="str">
        <f t="shared" si="172"/>
        <v>A+J=</v>
      </c>
      <c r="S532" s="101">
        <f t="shared" si="173"/>
        <v>43668</v>
      </c>
      <c r="T532" s="9" t="str">
        <f t="shared" si="174"/>
        <v>-</v>
      </c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9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</row>
    <row r="533" spans="1:198" x14ac:dyDescent="0.15">
      <c r="A533" s="99">
        <f t="shared" si="175"/>
        <v>43660</v>
      </c>
      <c r="B533" s="15">
        <f t="shared" ca="1" si="159"/>
        <v>693.25503099999992</v>
      </c>
      <c r="C533" s="2">
        <f t="shared" si="160"/>
        <v>666.66639999999995</v>
      </c>
      <c r="D533" s="12">
        <f ca="1">IF(A533&lt;$B$1,VLOOKUP(A533,[1]DI!$A$4:$B$15000,2),0)</f>
        <v>0</v>
      </c>
      <c r="E533" s="13">
        <f t="shared" ca="1" si="161"/>
        <v>1</v>
      </c>
      <c r="F533" s="13">
        <f ca="1">(TRUNC(PRODUCT($E$12:$E532),16))</f>
        <v>1.09181096318432</v>
      </c>
      <c r="G533" s="13">
        <f t="shared" ca="1" si="162"/>
        <v>1.0602911684990499</v>
      </c>
      <c r="H533" s="13">
        <f t="shared" ca="1" si="163"/>
        <v>1.02972749</v>
      </c>
      <c r="I533" s="12">
        <f t="shared" si="176"/>
        <v>2.1000000000000001E-2</v>
      </c>
      <c r="J533" s="101">
        <f t="shared" si="164"/>
        <v>43487</v>
      </c>
      <c r="K533" s="3">
        <f t="shared" si="165"/>
        <v>118</v>
      </c>
      <c r="L533" s="18">
        <f t="shared" si="166"/>
        <v>119</v>
      </c>
      <c r="M533" s="11">
        <f t="shared" si="167"/>
        <v>1.009862292</v>
      </c>
      <c r="N533" s="11">
        <f t="shared" ca="1" si="168"/>
        <v>1.0398829629999999</v>
      </c>
      <c r="O533" s="18">
        <f t="shared" si="169"/>
        <v>0</v>
      </c>
      <c r="P533" s="2">
        <f t="shared" ca="1" si="170"/>
        <v>26.588630999999999</v>
      </c>
      <c r="Q533" s="2">
        <f t="shared" si="171"/>
        <v>0</v>
      </c>
      <c r="R533" s="4" t="str">
        <f t="shared" si="172"/>
        <v>A+J=</v>
      </c>
      <c r="S533" s="101">
        <f t="shared" si="173"/>
        <v>43668</v>
      </c>
      <c r="T533" s="9" t="str">
        <f t="shared" si="174"/>
        <v>-</v>
      </c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9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</row>
    <row r="534" spans="1:198" x14ac:dyDescent="0.15">
      <c r="A534" s="99">
        <f t="shared" si="175"/>
        <v>43661</v>
      </c>
      <c r="B534" s="15">
        <f t="shared" ca="1" si="159"/>
        <v>693.25503099999992</v>
      </c>
      <c r="C534" s="2">
        <f t="shared" si="160"/>
        <v>666.66639999999995</v>
      </c>
      <c r="D534" s="12">
        <f ca="1">IF(A534&lt;$B$1,VLOOKUP(A534,[1]DI!$A$4:$B$15000,2),0)</f>
        <v>6.4000000000000001E-2</v>
      </c>
      <c r="E534" s="13">
        <f t="shared" ca="1" si="161"/>
        <v>1.0002462000000001</v>
      </c>
      <c r="F534" s="13">
        <f ca="1">(TRUNC(PRODUCT($E$12:$E533),16))</f>
        <v>1.09181096318432</v>
      </c>
      <c r="G534" s="13">
        <f t="shared" ca="1" si="162"/>
        <v>1.0602911684990499</v>
      </c>
      <c r="H534" s="13">
        <f t="shared" ca="1" si="163"/>
        <v>1.02972749</v>
      </c>
      <c r="I534" s="12">
        <f t="shared" si="176"/>
        <v>2.1000000000000001E-2</v>
      </c>
      <c r="J534" s="101">
        <f t="shared" si="164"/>
        <v>43487</v>
      </c>
      <c r="K534" s="3">
        <f t="shared" si="165"/>
        <v>119</v>
      </c>
      <c r="L534" s="18">
        <f t="shared" si="166"/>
        <v>119</v>
      </c>
      <c r="M534" s="11">
        <f t="shared" si="167"/>
        <v>1.009862292</v>
      </c>
      <c r="N534" s="11">
        <f t="shared" ca="1" si="168"/>
        <v>1.0398829629999999</v>
      </c>
      <c r="O534" s="18">
        <f t="shared" si="169"/>
        <v>0</v>
      </c>
      <c r="P534" s="2">
        <f t="shared" ca="1" si="170"/>
        <v>26.588630999999999</v>
      </c>
      <c r="Q534" s="2">
        <f t="shared" si="171"/>
        <v>0</v>
      </c>
      <c r="R534" s="4" t="str">
        <f t="shared" si="172"/>
        <v>A+J=</v>
      </c>
      <c r="S534" s="101">
        <f t="shared" si="173"/>
        <v>43668</v>
      </c>
      <c r="T534" s="9" t="str">
        <f t="shared" si="174"/>
        <v>-</v>
      </c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9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</row>
    <row r="535" spans="1:198" x14ac:dyDescent="0.15">
      <c r="A535" s="99">
        <f t="shared" si="175"/>
        <v>43662</v>
      </c>
      <c r="B535" s="15">
        <f t="shared" ca="1" si="159"/>
        <v>693.48290099999997</v>
      </c>
      <c r="C535" s="2">
        <f t="shared" si="160"/>
        <v>666.66639999999995</v>
      </c>
      <c r="D535" s="12">
        <f ca="1">IF(A535&lt;$B$1,VLOOKUP(A535,[1]DI!$A$4:$B$15000,2),0)</f>
        <v>6.4000000000000001E-2</v>
      </c>
      <c r="E535" s="13">
        <f t="shared" ca="1" si="161"/>
        <v>1.0002462000000001</v>
      </c>
      <c r="F535" s="13">
        <f ca="1">(TRUNC(PRODUCT($E$12:$E534),16))</f>
        <v>1.0920797670434499</v>
      </c>
      <c r="G535" s="13">
        <f t="shared" ca="1" si="162"/>
        <v>1.0602911684990499</v>
      </c>
      <c r="H535" s="13">
        <f t="shared" ca="1" si="163"/>
        <v>1.02998101</v>
      </c>
      <c r="I535" s="12">
        <f t="shared" si="176"/>
        <v>2.1000000000000001E-2</v>
      </c>
      <c r="J535" s="101">
        <f t="shared" si="164"/>
        <v>43487</v>
      </c>
      <c r="K535" s="3">
        <f t="shared" si="165"/>
        <v>120</v>
      </c>
      <c r="L535" s="18">
        <f t="shared" si="166"/>
        <v>120</v>
      </c>
      <c r="M535" s="11">
        <f t="shared" si="167"/>
        <v>1.009945579</v>
      </c>
      <c r="N535" s="11">
        <f t="shared" ca="1" si="168"/>
        <v>1.0402247680000001</v>
      </c>
      <c r="O535" s="18">
        <f t="shared" si="169"/>
        <v>0</v>
      </c>
      <c r="P535" s="2">
        <f t="shared" ca="1" si="170"/>
        <v>26.816500999999999</v>
      </c>
      <c r="Q535" s="2">
        <f t="shared" si="171"/>
        <v>0</v>
      </c>
      <c r="R535" s="4" t="str">
        <f t="shared" si="172"/>
        <v>A+J=</v>
      </c>
      <c r="S535" s="101">
        <f t="shared" si="173"/>
        <v>43668</v>
      </c>
      <c r="T535" s="9" t="str">
        <f t="shared" si="174"/>
        <v>-</v>
      </c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9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</row>
    <row r="536" spans="1:198" x14ac:dyDescent="0.15">
      <c r="A536" s="99">
        <f t="shared" si="175"/>
        <v>43663</v>
      </c>
      <c r="B536" s="15">
        <f t="shared" ca="1" si="159"/>
        <v>693.71084299999995</v>
      </c>
      <c r="C536" s="2">
        <f t="shared" si="160"/>
        <v>666.66639999999995</v>
      </c>
      <c r="D536" s="12">
        <f ca="1">IF(A536&lt;$B$1,VLOOKUP(A536,[1]DI!$A$4:$B$15000,2),0)</f>
        <v>6.4000000000000001E-2</v>
      </c>
      <c r="E536" s="13">
        <f t="shared" ca="1" si="161"/>
        <v>1.0002462000000001</v>
      </c>
      <c r="F536" s="13">
        <f ca="1">(TRUNC(PRODUCT($E$12:$E535),16))</f>
        <v>1.0923486370821001</v>
      </c>
      <c r="G536" s="13">
        <f t="shared" ca="1" si="162"/>
        <v>1.0602911684990499</v>
      </c>
      <c r="H536" s="13">
        <f t="shared" ca="1" si="163"/>
        <v>1.0302345900000001</v>
      </c>
      <c r="I536" s="12">
        <f t="shared" si="176"/>
        <v>2.1000000000000001E-2</v>
      </c>
      <c r="J536" s="101">
        <f t="shared" si="164"/>
        <v>43487</v>
      </c>
      <c r="K536" s="3">
        <f t="shared" si="165"/>
        <v>121</v>
      </c>
      <c r="L536" s="18">
        <f t="shared" si="166"/>
        <v>121</v>
      </c>
      <c r="M536" s="11">
        <f t="shared" si="167"/>
        <v>1.010028873</v>
      </c>
      <c r="N536" s="11">
        <f t="shared" ca="1" si="168"/>
        <v>1.0405666819999999</v>
      </c>
      <c r="O536" s="18">
        <f t="shared" si="169"/>
        <v>0</v>
      </c>
      <c r="P536" s="2">
        <f t="shared" ca="1" si="170"/>
        <v>27.044443000000001</v>
      </c>
      <c r="Q536" s="2">
        <f t="shared" si="171"/>
        <v>0</v>
      </c>
      <c r="R536" s="4" t="str">
        <f t="shared" si="172"/>
        <v>A+J=</v>
      </c>
      <c r="S536" s="101">
        <f t="shared" si="173"/>
        <v>43668</v>
      </c>
      <c r="T536" s="9" t="str">
        <f t="shared" si="174"/>
        <v>-</v>
      </c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9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</row>
    <row r="537" spans="1:198" x14ac:dyDescent="0.15">
      <c r="A537" s="99">
        <f t="shared" si="175"/>
        <v>43664</v>
      </c>
      <c r="B537" s="15">
        <f t="shared" ca="1" si="159"/>
        <v>693.93885899999998</v>
      </c>
      <c r="C537" s="2">
        <f t="shared" si="160"/>
        <v>666.66639999999995</v>
      </c>
      <c r="D537" s="12">
        <f ca="1">IF(A537&lt;$B$1,VLOOKUP(A537,[1]DI!$A$4:$B$15000,2),0)</f>
        <v>6.4000000000000001E-2</v>
      </c>
      <c r="E537" s="13">
        <f t="shared" ca="1" si="161"/>
        <v>1.0002462000000001</v>
      </c>
      <c r="F537" s="13">
        <f ca="1">(TRUNC(PRODUCT($E$12:$E536),16))</f>
        <v>1.09261757331655</v>
      </c>
      <c r="G537" s="13">
        <f t="shared" ca="1" si="162"/>
        <v>1.0602911684990499</v>
      </c>
      <c r="H537" s="13">
        <f t="shared" ca="1" si="163"/>
        <v>1.03048823</v>
      </c>
      <c r="I537" s="12">
        <f t="shared" si="176"/>
        <v>2.1000000000000001E-2</v>
      </c>
      <c r="J537" s="101">
        <f t="shared" si="164"/>
        <v>43487</v>
      </c>
      <c r="K537" s="3">
        <f t="shared" si="165"/>
        <v>122</v>
      </c>
      <c r="L537" s="18">
        <f t="shared" si="166"/>
        <v>122</v>
      </c>
      <c r="M537" s="11">
        <f t="shared" si="167"/>
        <v>1.0101121740000001</v>
      </c>
      <c r="N537" s="11">
        <f t="shared" ca="1" si="168"/>
        <v>1.040908706</v>
      </c>
      <c r="O537" s="18">
        <f t="shared" si="169"/>
        <v>0</v>
      </c>
      <c r="P537" s="2">
        <f t="shared" ca="1" si="170"/>
        <v>27.272459000000001</v>
      </c>
      <c r="Q537" s="2">
        <f t="shared" si="171"/>
        <v>0</v>
      </c>
      <c r="R537" s="4" t="str">
        <f t="shared" si="172"/>
        <v>A+J=</v>
      </c>
      <c r="S537" s="101">
        <f t="shared" si="173"/>
        <v>43668</v>
      </c>
      <c r="T537" s="9" t="str">
        <f t="shared" si="174"/>
        <v>-</v>
      </c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9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</row>
    <row r="538" spans="1:198" x14ac:dyDescent="0.15">
      <c r="A538" s="99">
        <f t="shared" si="175"/>
        <v>43665</v>
      </c>
      <c r="B538" s="15">
        <f t="shared" ca="1" si="159"/>
        <v>694.16695599999991</v>
      </c>
      <c r="C538" s="2">
        <f t="shared" si="160"/>
        <v>666.66639999999995</v>
      </c>
      <c r="D538" s="12">
        <f ca="1">IF(A538&lt;$B$1,VLOOKUP(A538,[1]DI!$A$4:$B$15000,2),0)</f>
        <v>6.4000000000000001E-2</v>
      </c>
      <c r="E538" s="13">
        <f t="shared" ca="1" si="161"/>
        <v>1.0002462000000001</v>
      </c>
      <c r="F538" s="13">
        <f ca="1">(TRUNC(PRODUCT($E$12:$E537),16))</f>
        <v>1.0928865757631001</v>
      </c>
      <c r="G538" s="13">
        <f t="shared" ca="1" si="162"/>
        <v>1.0602911684990499</v>
      </c>
      <c r="H538" s="13">
        <f t="shared" ca="1" si="163"/>
        <v>1.03074194</v>
      </c>
      <c r="I538" s="12">
        <f t="shared" si="176"/>
        <v>2.1000000000000001E-2</v>
      </c>
      <c r="J538" s="101">
        <f t="shared" si="164"/>
        <v>43487</v>
      </c>
      <c r="K538" s="3">
        <f t="shared" si="165"/>
        <v>123</v>
      </c>
      <c r="L538" s="18">
        <f t="shared" si="166"/>
        <v>123</v>
      </c>
      <c r="M538" s="11">
        <f t="shared" si="167"/>
        <v>1.0101954820000001</v>
      </c>
      <c r="N538" s="11">
        <f t="shared" ca="1" si="168"/>
        <v>1.041250851</v>
      </c>
      <c r="O538" s="18">
        <f t="shared" si="169"/>
        <v>0</v>
      </c>
      <c r="P538" s="2">
        <f t="shared" ca="1" si="170"/>
        <v>27.500556</v>
      </c>
      <c r="Q538" s="2">
        <f t="shared" si="171"/>
        <v>0</v>
      </c>
      <c r="R538" s="4" t="str">
        <f t="shared" si="172"/>
        <v>A+J=</v>
      </c>
      <c r="S538" s="101">
        <f t="shared" si="173"/>
        <v>43668</v>
      </c>
      <c r="T538" s="9" t="str">
        <f t="shared" si="174"/>
        <v>-</v>
      </c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9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</row>
    <row r="539" spans="1:198" x14ac:dyDescent="0.15">
      <c r="A539" s="99">
        <f t="shared" si="175"/>
        <v>43666</v>
      </c>
      <c r="B539" s="15">
        <f t="shared" ca="1" si="159"/>
        <v>694.39512500000001</v>
      </c>
      <c r="C539" s="2">
        <f t="shared" si="160"/>
        <v>666.66639999999995</v>
      </c>
      <c r="D539" s="12">
        <f ca="1">IF(A539&lt;$B$1,VLOOKUP(A539,[1]DI!$A$4:$B$15000,2),0)</f>
        <v>0</v>
      </c>
      <c r="E539" s="13">
        <f t="shared" ca="1" si="161"/>
        <v>1</v>
      </c>
      <c r="F539" s="13">
        <f ca="1">(TRUNC(PRODUCT($E$12:$E538),16))</f>
        <v>1.0931556444380499</v>
      </c>
      <c r="G539" s="13">
        <f t="shared" ca="1" si="162"/>
        <v>1.0602911684990499</v>
      </c>
      <c r="H539" s="13">
        <f t="shared" ca="1" si="163"/>
        <v>1.03099571</v>
      </c>
      <c r="I539" s="12">
        <f t="shared" si="176"/>
        <v>2.1000000000000001E-2</v>
      </c>
      <c r="J539" s="101">
        <f t="shared" si="164"/>
        <v>43487</v>
      </c>
      <c r="K539" s="3">
        <f t="shared" si="165"/>
        <v>123</v>
      </c>
      <c r="L539" s="18">
        <f t="shared" si="166"/>
        <v>124</v>
      </c>
      <c r="M539" s="11">
        <f t="shared" si="167"/>
        <v>1.0102787959999999</v>
      </c>
      <c r="N539" s="11">
        <f t="shared" ca="1" si="168"/>
        <v>1.041593105</v>
      </c>
      <c r="O539" s="18">
        <f t="shared" si="169"/>
        <v>0</v>
      </c>
      <c r="P539" s="2">
        <f t="shared" ca="1" si="170"/>
        <v>27.728725000000001</v>
      </c>
      <c r="Q539" s="2">
        <f t="shared" si="171"/>
        <v>0</v>
      </c>
      <c r="R539" s="4" t="str">
        <f t="shared" si="172"/>
        <v>A+J=</v>
      </c>
      <c r="S539" s="101">
        <f t="shared" si="173"/>
        <v>43668</v>
      </c>
      <c r="T539" s="9" t="str">
        <f t="shared" si="174"/>
        <v>-</v>
      </c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9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</row>
    <row r="540" spans="1:198" x14ac:dyDescent="0.15">
      <c r="A540" s="99">
        <f t="shared" si="175"/>
        <v>43667</v>
      </c>
      <c r="B540" s="15">
        <f t="shared" ca="1" si="159"/>
        <v>694.39512500000001</v>
      </c>
      <c r="C540" s="2">
        <f t="shared" si="160"/>
        <v>666.66639999999995</v>
      </c>
      <c r="D540" s="12">
        <f ca="1">IF(A540&lt;$B$1,VLOOKUP(A540,[1]DI!$A$4:$B$15000,2),0)</f>
        <v>0</v>
      </c>
      <c r="E540" s="13">
        <f t="shared" ca="1" si="161"/>
        <v>1</v>
      </c>
      <c r="F540" s="13">
        <f ca="1">(TRUNC(PRODUCT($E$12:$E539),16))</f>
        <v>1.0931556444380499</v>
      </c>
      <c r="G540" s="13">
        <f t="shared" ca="1" si="162"/>
        <v>1.0602911684990499</v>
      </c>
      <c r="H540" s="13">
        <f t="shared" ca="1" si="163"/>
        <v>1.03099571</v>
      </c>
      <c r="I540" s="12">
        <f t="shared" si="176"/>
        <v>2.1000000000000001E-2</v>
      </c>
      <c r="J540" s="101">
        <f t="shared" si="164"/>
        <v>43487</v>
      </c>
      <c r="K540" s="3">
        <f t="shared" si="165"/>
        <v>123</v>
      </c>
      <c r="L540" s="18">
        <f t="shared" si="166"/>
        <v>124</v>
      </c>
      <c r="M540" s="11">
        <f t="shared" si="167"/>
        <v>1.0102787959999999</v>
      </c>
      <c r="N540" s="11">
        <f t="shared" ca="1" si="168"/>
        <v>1.041593105</v>
      </c>
      <c r="O540" s="18">
        <f t="shared" si="169"/>
        <v>0</v>
      </c>
      <c r="P540" s="2">
        <f t="shared" ca="1" si="170"/>
        <v>27.728725000000001</v>
      </c>
      <c r="Q540" s="2">
        <f t="shared" si="171"/>
        <v>0</v>
      </c>
      <c r="R540" s="4" t="str">
        <f t="shared" si="172"/>
        <v>A+J=</v>
      </c>
      <c r="S540" s="101">
        <f t="shared" si="173"/>
        <v>43668</v>
      </c>
      <c r="T540" s="9" t="str">
        <f t="shared" si="174"/>
        <v>-</v>
      </c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9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</row>
    <row r="541" spans="1:198" x14ac:dyDescent="0.15">
      <c r="A541" s="142">
        <f t="shared" si="175"/>
        <v>43668</v>
      </c>
      <c r="B541" s="143">
        <f t="shared" ca="1" si="159"/>
        <v>694.39512500000001</v>
      </c>
      <c r="C541" s="144">
        <f t="shared" si="160"/>
        <v>666.66639999999995</v>
      </c>
      <c r="D541" s="145">
        <f ca="1">IF(A541&lt;$B$1,VLOOKUP(A541,[1]DI!$A$4:$B$15000,2),0)</f>
        <v>6.4000000000000001E-2</v>
      </c>
      <c r="E541" s="146">
        <f t="shared" ca="1" si="161"/>
        <v>1.0002462000000001</v>
      </c>
      <c r="F541" s="146">
        <f ca="1">(TRUNC(PRODUCT($E$12:$E540),16))</f>
        <v>1.0931556444380499</v>
      </c>
      <c r="G541" s="146">
        <f t="shared" ca="1" si="162"/>
        <v>1.0602911684990499</v>
      </c>
      <c r="H541" s="146">
        <f t="shared" ca="1" si="163"/>
        <v>1.03099571</v>
      </c>
      <c r="I541" s="145">
        <f t="shared" si="176"/>
        <v>2.1000000000000001E-2</v>
      </c>
      <c r="J541" s="147">
        <f t="shared" si="164"/>
        <v>43487</v>
      </c>
      <c r="K541" s="148">
        <f t="shared" si="165"/>
        <v>124</v>
      </c>
      <c r="L541" s="149">
        <f t="shared" si="166"/>
        <v>124</v>
      </c>
      <c r="M541" s="150">
        <f t="shared" si="167"/>
        <v>1.0102787959999999</v>
      </c>
      <c r="N541" s="150">
        <f t="shared" ca="1" si="168"/>
        <v>1.041593105</v>
      </c>
      <c r="O541" s="149">
        <f t="shared" si="169"/>
        <v>3</v>
      </c>
      <c r="P541" s="144">
        <f t="shared" ca="1" si="170"/>
        <v>27.728725000000001</v>
      </c>
      <c r="Q541" s="144">
        <f t="shared" si="171"/>
        <v>166.66659999999999</v>
      </c>
      <c r="R541" s="151" t="str">
        <f t="shared" si="172"/>
        <v>A+J=</v>
      </c>
      <c r="S541" s="147">
        <f t="shared" si="173"/>
        <v>43668</v>
      </c>
      <c r="T541" s="152">
        <f t="shared" ca="1" si="174"/>
        <v>11663719.5</v>
      </c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9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</row>
    <row r="542" spans="1:198" x14ac:dyDescent="0.15">
      <c r="A542" s="99">
        <f t="shared" si="175"/>
        <v>43669</v>
      </c>
      <c r="B542" s="15">
        <f t="shared" ca="1" si="159"/>
        <v>500.16414599999996</v>
      </c>
      <c r="C542" s="2">
        <f t="shared" si="160"/>
        <v>499.99979999999994</v>
      </c>
      <c r="D542" s="12">
        <f ca="1">IF(A542&lt;$B$1,VLOOKUP(A542,[1]DI!$A$4:$B$15000,2),0)</f>
        <v>6.4000000000000001E-2</v>
      </c>
      <c r="E542" s="13">
        <f t="shared" ca="1" si="161"/>
        <v>1.0002462000000001</v>
      </c>
      <c r="F542" s="13">
        <f ca="1">(TRUNC(PRODUCT($E$12:$E541),16))</f>
        <v>1.0934247793577101</v>
      </c>
      <c r="G542" s="13">
        <f t="shared" ca="1" si="162"/>
        <v>1.0931556444380499</v>
      </c>
      <c r="H542" s="13">
        <f t="shared" ca="1" si="163"/>
        <v>1.0002462000000001</v>
      </c>
      <c r="I542" s="12">
        <f t="shared" si="176"/>
        <v>2.1000000000000001E-2</v>
      </c>
      <c r="J542" s="101">
        <f t="shared" si="164"/>
        <v>43668</v>
      </c>
      <c r="K542" s="3">
        <f t="shared" si="165"/>
        <v>1</v>
      </c>
      <c r="L542" s="18">
        <f t="shared" si="166"/>
        <v>1</v>
      </c>
      <c r="M542" s="11">
        <f t="shared" si="167"/>
        <v>1.0000824740000001</v>
      </c>
      <c r="N542" s="11">
        <f t="shared" ca="1" si="168"/>
        <v>1.000328694</v>
      </c>
      <c r="O542" s="18">
        <f t="shared" si="169"/>
        <v>0</v>
      </c>
      <c r="P542" s="2">
        <f t="shared" ca="1" si="170"/>
        <v>0.16434599999999999</v>
      </c>
      <c r="Q542" s="2">
        <f t="shared" si="171"/>
        <v>0</v>
      </c>
      <c r="R542" s="4" t="str">
        <f t="shared" si="172"/>
        <v>A+J=</v>
      </c>
      <c r="S542" s="101">
        <f t="shared" si="173"/>
        <v>43726</v>
      </c>
      <c r="T542" s="9" t="str">
        <f t="shared" si="174"/>
        <v>-</v>
      </c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9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</row>
    <row r="543" spans="1:198" x14ac:dyDescent="0.15">
      <c r="A543" s="99">
        <f t="shared" si="175"/>
        <v>43670</v>
      </c>
      <c r="B543" s="15">
        <f t="shared" ca="1" si="159"/>
        <v>500.32854699999996</v>
      </c>
      <c r="C543" s="2">
        <f t="shared" si="160"/>
        <v>499.99979999999994</v>
      </c>
      <c r="D543" s="12">
        <f ca="1">IF(A543&lt;$B$1,VLOOKUP(A543,[1]DI!$A$4:$B$15000,2),0)</f>
        <v>6.4000000000000001E-2</v>
      </c>
      <c r="E543" s="13">
        <f t="shared" ca="1" si="161"/>
        <v>1.0002462000000001</v>
      </c>
      <c r="F543" s="13">
        <f ca="1">(TRUNC(PRODUCT($E$12:$E542),16))</f>
        <v>1.0936939805383901</v>
      </c>
      <c r="G543" s="13">
        <f t="shared" ca="1" si="162"/>
        <v>1.0931556444380499</v>
      </c>
      <c r="H543" s="13">
        <f t="shared" ca="1" si="163"/>
        <v>1.00049246</v>
      </c>
      <c r="I543" s="12">
        <f t="shared" si="176"/>
        <v>2.1000000000000001E-2</v>
      </c>
      <c r="J543" s="101">
        <f t="shared" si="164"/>
        <v>43668</v>
      </c>
      <c r="K543" s="3">
        <f t="shared" si="165"/>
        <v>2</v>
      </c>
      <c r="L543" s="18">
        <f t="shared" si="166"/>
        <v>2</v>
      </c>
      <c r="M543" s="11">
        <f t="shared" si="167"/>
        <v>1.0001649539999999</v>
      </c>
      <c r="N543" s="11">
        <f t="shared" ca="1" si="168"/>
        <v>1.000657495</v>
      </c>
      <c r="O543" s="18">
        <f t="shared" si="169"/>
        <v>0</v>
      </c>
      <c r="P543" s="2">
        <f t="shared" ca="1" si="170"/>
        <v>0.32874700000000001</v>
      </c>
      <c r="Q543" s="2">
        <f t="shared" si="171"/>
        <v>0</v>
      </c>
      <c r="R543" s="4" t="str">
        <f t="shared" si="172"/>
        <v>A+J=</v>
      </c>
      <c r="S543" s="101">
        <f t="shared" si="173"/>
        <v>43726</v>
      </c>
      <c r="T543" s="9" t="str">
        <f t="shared" si="174"/>
        <v>-</v>
      </c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9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</row>
    <row r="544" spans="1:198" x14ac:dyDescent="0.15">
      <c r="A544" s="99">
        <f t="shared" si="175"/>
        <v>43671</v>
      </c>
      <c r="B544" s="15">
        <f t="shared" ca="1" si="159"/>
        <v>500.49300199999993</v>
      </c>
      <c r="C544" s="2">
        <f t="shared" si="160"/>
        <v>499.99979999999994</v>
      </c>
      <c r="D544" s="12">
        <f ca="1">IF(A544&lt;$B$1,VLOOKUP(A544,[1]DI!$A$4:$B$15000,2),0)</f>
        <v>6.4000000000000001E-2</v>
      </c>
      <c r="E544" s="13">
        <f t="shared" ca="1" si="161"/>
        <v>1.0002462000000001</v>
      </c>
      <c r="F544" s="13">
        <f ca="1">(TRUNC(PRODUCT($E$12:$E543),16))</f>
        <v>1.0939632479964001</v>
      </c>
      <c r="G544" s="13">
        <f t="shared" ca="1" si="162"/>
        <v>1.0931556444380499</v>
      </c>
      <c r="H544" s="13">
        <f t="shared" ca="1" si="163"/>
        <v>1.00073878</v>
      </c>
      <c r="I544" s="12">
        <f t="shared" si="176"/>
        <v>2.1000000000000001E-2</v>
      </c>
      <c r="J544" s="101">
        <f t="shared" si="164"/>
        <v>43668</v>
      </c>
      <c r="K544" s="3">
        <f t="shared" si="165"/>
        <v>3</v>
      </c>
      <c r="L544" s="18">
        <f t="shared" si="166"/>
        <v>3</v>
      </c>
      <c r="M544" s="11">
        <f t="shared" si="167"/>
        <v>1.000247442</v>
      </c>
      <c r="N544" s="11">
        <f t="shared" ca="1" si="168"/>
        <v>1.0009864049999999</v>
      </c>
      <c r="O544" s="18">
        <f t="shared" si="169"/>
        <v>0</v>
      </c>
      <c r="P544" s="2">
        <f t="shared" ca="1" si="170"/>
        <v>0.49320199999999997</v>
      </c>
      <c r="Q544" s="2">
        <f t="shared" si="171"/>
        <v>0</v>
      </c>
      <c r="R544" s="4" t="str">
        <f t="shared" si="172"/>
        <v>A+J=</v>
      </c>
      <c r="S544" s="101">
        <f t="shared" si="173"/>
        <v>43726</v>
      </c>
      <c r="T544" s="9" t="str">
        <f t="shared" si="174"/>
        <v>-</v>
      </c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9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</row>
    <row r="545" spans="1:198" x14ac:dyDescent="0.15">
      <c r="A545" s="99">
        <f t="shared" si="175"/>
        <v>43672</v>
      </c>
      <c r="B545" s="15">
        <f t="shared" ca="1" si="159"/>
        <v>500.65750999999995</v>
      </c>
      <c r="C545" s="2">
        <f t="shared" si="160"/>
        <v>499.99979999999994</v>
      </c>
      <c r="D545" s="12">
        <f ca="1">IF(A545&lt;$B$1,VLOOKUP(A545,[1]DI!$A$4:$B$15000,2),0)</f>
        <v>6.4000000000000001E-2</v>
      </c>
      <c r="E545" s="13">
        <f t="shared" ca="1" si="161"/>
        <v>1.0002462000000001</v>
      </c>
      <c r="F545" s="13">
        <f ca="1">(TRUNC(PRODUCT($E$12:$E544),16))</f>
        <v>1.09423258174806</v>
      </c>
      <c r="G545" s="13">
        <f t="shared" ca="1" si="162"/>
        <v>1.0931556444380499</v>
      </c>
      <c r="H545" s="13">
        <f t="shared" ca="1" si="163"/>
        <v>1.0009851599999999</v>
      </c>
      <c r="I545" s="12">
        <f t="shared" si="176"/>
        <v>2.1000000000000001E-2</v>
      </c>
      <c r="J545" s="101">
        <f t="shared" si="164"/>
        <v>43668</v>
      </c>
      <c r="K545" s="3">
        <f t="shared" si="165"/>
        <v>4</v>
      </c>
      <c r="L545" s="18">
        <f t="shared" si="166"/>
        <v>4</v>
      </c>
      <c r="M545" s="11">
        <f t="shared" si="167"/>
        <v>1.000329936</v>
      </c>
      <c r="N545" s="11">
        <f t="shared" ca="1" si="168"/>
        <v>1.0013154209999999</v>
      </c>
      <c r="O545" s="18">
        <f t="shared" si="169"/>
        <v>0</v>
      </c>
      <c r="P545" s="2">
        <f t="shared" ca="1" si="170"/>
        <v>0.65771000000000002</v>
      </c>
      <c r="Q545" s="2">
        <f t="shared" si="171"/>
        <v>0</v>
      </c>
      <c r="R545" s="4" t="str">
        <f t="shared" si="172"/>
        <v>A+J=</v>
      </c>
      <c r="S545" s="101">
        <f t="shared" si="173"/>
        <v>43726</v>
      </c>
      <c r="T545" s="9" t="str">
        <f t="shared" si="174"/>
        <v>-</v>
      </c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9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</row>
    <row r="546" spans="1:198" x14ac:dyDescent="0.15">
      <c r="A546" s="99">
        <f t="shared" si="175"/>
        <v>43673</v>
      </c>
      <c r="B546" s="15">
        <f t="shared" ca="1" si="159"/>
        <v>500.82207699999992</v>
      </c>
      <c r="C546" s="2">
        <f t="shared" si="160"/>
        <v>499.99979999999994</v>
      </c>
      <c r="D546" s="12">
        <f ca="1">IF(A546&lt;$B$1,VLOOKUP(A546,[1]DI!$A$4:$B$15000,2),0)</f>
        <v>0</v>
      </c>
      <c r="E546" s="13">
        <f t="shared" ca="1" si="161"/>
        <v>1</v>
      </c>
      <c r="F546" s="13">
        <f ca="1">(TRUNC(PRODUCT($E$12:$E545),16))</f>
        <v>1.0945019818096799</v>
      </c>
      <c r="G546" s="13">
        <f t="shared" ca="1" si="162"/>
        <v>1.0931556444380499</v>
      </c>
      <c r="H546" s="13">
        <f t="shared" ca="1" si="163"/>
        <v>1.00123161</v>
      </c>
      <c r="I546" s="12">
        <f t="shared" si="176"/>
        <v>2.1000000000000001E-2</v>
      </c>
      <c r="J546" s="101">
        <f t="shared" si="164"/>
        <v>43668</v>
      </c>
      <c r="K546" s="3">
        <f t="shared" si="165"/>
        <v>4</v>
      </c>
      <c r="L546" s="18">
        <f t="shared" si="166"/>
        <v>5</v>
      </c>
      <c r="M546" s="11">
        <f t="shared" si="167"/>
        <v>1.000412437</v>
      </c>
      <c r="N546" s="11">
        <f t="shared" ca="1" si="168"/>
        <v>1.0016445549999999</v>
      </c>
      <c r="O546" s="18">
        <f t="shared" si="169"/>
        <v>0</v>
      </c>
      <c r="P546" s="2">
        <f t="shared" ca="1" si="170"/>
        <v>0.82227700000000004</v>
      </c>
      <c r="Q546" s="2">
        <f t="shared" si="171"/>
        <v>0</v>
      </c>
      <c r="R546" s="4" t="str">
        <f t="shared" si="172"/>
        <v>A+J=</v>
      </c>
      <c r="S546" s="101">
        <f t="shared" si="173"/>
        <v>43726</v>
      </c>
      <c r="T546" s="9" t="str">
        <f t="shared" si="174"/>
        <v>-</v>
      </c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9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</row>
    <row r="547" spans="1:198" x14ac:dyDescent="0.15">
      <c r="A547" s="99">
        <f t="shared" si="175"/>
        <v>43674</v>
      </c>
      <c r="B547" s="15">
        <f t="shared" ca="1" si="159"/>
        <v>500.82207699999992</v>
      </c>
      <c r="C547" s="2">
        <f t="shared" si="160"/>
        <v>499.99979999999994</v>
      </c>
      <c r="D547" s="12">
        <f ca="1">IF(A547&lt;$B$1,VLOOKUP(A547,[1]DI!$A$4:$B$15000,2),0)</f>
        <v>0</v>
      </c>
      <c r="E547" s="13">
        <f t="shared" ca="1" si="161"/>
        <v>1</v>
      </c>
      <c r="F547" s="13">
        <f ca="1">(TRUNC(PRODUCT($E$12:$E546),16))</f>
        <v>1.0945019818096799</v>
      </c>
      <c r="G547" s="13">
        <f t="shared" ca="1" si="162"/>
        <v>1.0931556444380499</v>
      </c>
      <c r="H547" s="13">
        <f t="shared" ca="1" si="163"/>
        <v>1.00123161</v>
      </c>
      <c r="I547" s="12">
        <f t="shared" si="176"/>
        <v>2.1000000000000001E-2</v>
      </c>
      <c r="J547" s="101">
        <f t="shared" si="164"/>
        <v>43668</v>
      </c>
      <c r="K547" s="3">
        <f t="shared" si="165"/>
        <v>4</v>
      </c>
      <c r="L547" s="18">
        <f t="shared" si="166"/>
        <v>5</v>
      </c>
      <c r="M547" s="11">
        <f t="shared" si="167"/>
        <v>1.000412437</v>
      </c>
      <c r="N547" s="11">
        <f t="shared" ca="1" si="168"/>
        <v>1.0016445549999999</v>
      </c>
      <c r="O547" s="18">
        <f t="shared" si="169"/>
        <v>0</v>
      </c>
      <c r="P547" s="2">
        <f t="shared" ca="1" si="170"/>
        <v>0.82227700000000004</v>
      </c>
      <c r="Q547" s="2">
        <f t="shared" si="171"/>
        <v>0</v>
      </c>
      <c r="R547" s="4" t="str">
        <f t="shared" si="172"/>
        <v>A+J=</v>
      </c>
      <c r="S547" s="101">
        <f t="shared" si="173"/>
        <v>43726</v>
      </c>
      <c r="T547" s="9" t="str">
        <f t="shared" si="174"/>
        <v>-</v>
      </c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9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</row>
    <row r="548" spans="1:198" x14ac:dyDescent="0.15">
      <c r="A548" s="99">
        <f t="shared" si="175"/>
        <v>43675</v>
      </c>
      <c r="B548" s="15">
        <f t="shared" ca="1" si="159"/>
        <v>500.82207699999992</v>
      </c>
      <c r="C548" s="2">
        <f t="shared" si="160"/>
        <v>499.99979999999994</v>
      </c>
      <c r="D548" s="12">
        <f ca="1">IF(A548&lt;$B$1,VLOOKUP(A548,[1]DI!$A$4:$B$15000,2),0)</f>
        <v>6.4000000000000001E-2</v>
      </c>
      <c r="E548" s="13">
        <f t="shared" ca="1" si="161"/>
        <v>1.0002462000000001</v>
      </c>
      <c r="F548" s="13">
        <f ca="1">(TRUNC(PRODUCT($E$12:$E547),16))</f>
        <v>1.0945019818096799</v>
      </c>
      <c r="G548" s="13">
        <f t="shared" ca="1" si="162"/>
        <v>1.0931556444380499</v>
      </c>
      <c r="H548" s="13">
        <f t="shared" ca="1" si="163"/>
        <v>1.00123161</v>
      </c>
      <c r="I548" s="12">
        <f t="shared" si="176"/>
        <v>2.1000000000000001E-2</v>
      </c>
      <c r="J548" s="101">
        <f t="shared" si="164"/>
        <v>43668</v>
      </c>
      <c r="K548" s="3">
        <f t="shared" si="165"/>
        <v>5</v>
      </c>
      <c r="L548" s="18">
        <f t="shared" si="166"/>
        <v>5</v>
      </c>
      <c r="M548" s="11">
        <f t="shared" si="167"/>
        <v>1.000412437</v>
      </c>
      <c r="N548" s="11">
        <f t="shared" ca="1" si="168"/>
        <v>1.0016445549999999</v>
      </c>
      <c r="O548" s="18">
        <f t="shared" si="169"/>
        <v>0</v>
      </c>
      <c r="P548" s="2">
        <f t="shared" ca="1" si="170"/>
        <v>0.82227700000000004</v>
      </c>
      <c r="Q548" s="2">
        <f t="shared" si="171"/>
        <v>0</v>
      </c>
      <c r="R548" s="4" t="str">
        <f t="shared" si="172"/>
        <v>A+J=</v>
      </c>
      <c r="S548" s="101">
        <f t="shared" si="173"/>
        <v>43726</v>
      </c>
      <c r="T548" s="9" t="str">
        <f t="shared" si="174"/>
        <v>-</v>
      </c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9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</row>
    <row r="549" spans="1:198" x14ac:dyDescent="0.15">
      <c r="A549" s="99">
        <f t="shared" si="175"/>
        <v>43676</v>
      </c>
      <c r="B549" s="15">
        <f t="shared" ca="1" si="159"/>
        <v>500.98669299999995</v>
      </c>
      <c r="C549" s="2">
        <f t="shared" si="160"/>
        <v>499.99979999999994</v>
      </c>
      <c r="D549" s="12">
        <f ca="1">IF(A549&lt;$B$1,VLOOKUP(A549,[1]DI!$A$4:$B$15000,2),0)</f>
        <v>6.4000000000000001E-2</v>
      </c>
      <c r="E549" s="13">
        <f t="shared" ca="1" si="161"/>
        <v>1.0002462000000001</v>
      </c>
      <c r="F549" s="13">
        <f ca="1">(TRUNC(PRODUCT($E$12:$E548),16))</f>
        <v>1.0947714481976001</v>
      </c>
      <c r="G549" s="13">
        <f t="shared" ca="1" si="162"/>
        <v>1.0931556444380499</v>
      </c>
      <c r="H549" s="13">
        <f t="shared" ca="1" si="163"/>
        <v>1.0014781100000001</v>
      </c>
      <c r="I549" s="12">
        <f t="shared" si="176"/>
        <v>2.1000000000000001E-2</v>
      </c>
      <c r="J549" s="101">
        <f t="shared" si="164"/>
        <v>43668</v>
      </c>
      <c r="K549" s="3">
        <f t="shared" si="165"/>
        <v>6</v>
      </c>
      <c r="L549" s="18">
        <f t="shared" si="166"/>
        <v>6</v>
      </c>
      <c r="M549" s="11">
        <f t="shared" si="167"/>
        <v>1.000494945</v>
      </c>
      <c r="N549" s="11">
        <f t="shared" ca="1" si="168"/>
        <v>1.0019737870000001</v>
      </c>
      <c r="O549" s="18">
        <f t="shared" si="169"/>
        <v>0</v>
      </c>
      <c r="P549" s="2">
        <f t="shared" ca="1" si="170"/>
        <v>0.98689300000000002</v>
      </c>
      <c r="Q549" s="2">
        <f t="shared" si="171"/>
        <v>0</v>
      </c>
      <c r="R549" s="4" t="str">
        <f t="shared" si="172"/>
        <v>A+J=</v>
      </c>
      <c r="S549" s="101">
        <f t="shared" si="173"/>
        <v>43726</v>
      </c>
      <c r="T549" s="9" t="str">
        <f t="shared" si="174"/>
        <v>-</v>
      </c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9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</row>
    <row r="550" spans="1:198" x14ac:dyDescent="0.15">
      <c r="A550" s="99">
        <f t="shared" si="175"/>
        <v>43677</v>
      </c>
      <c r="B550" s="15">
        <f t="shared" ca="1" si="159"/>
        <v>501.15136199999995</v>
      </c>
      <c r="C550" s="2">
        <f t="shared" si="160"/>
        <v>499.99979999999994</v>
      </c>
      <c r="D550" s="12">
        <f ca="1">IF(A550&lt;$B$1,VLOOKUP(A550,[1]DI!$A$4:$B$15000,2),0)</f>
        <v>6.4000000000000001E-2</v>
      </c>
      <c r="E550" s="13">
        <f t="shared" ca="1" si="161"/>
        <v>1.0002462000000001</v>
      </c>
      <c r="F550" s="13">
        <f ca="1">(TRUNC(PRODUCT($E$12:$E549),16))</f>
        <v>1.0950409809281501</v>
      </c>
      <c r="G550" s="13">
        <f t="shared" ca="1" si="162"/>
        <v>1.0931556444380499</v>
      </c>
      <c r="H550" s="13">
        <f t="shared" ca="1" si="163"/>
        <v>1.00172467</v>
      </c>
      <c r="I550" s="12">
        <f t="shared" si="176"/>
        <v>2.1000000000000001E-2</v>
      </c>
      <c r="J550" s="101">
        <f t="shared" si="164"/>
        <v>43668</v>
      </c>
      <c r="K550" s="3">
        <f t="shared" si="165"/>
        <v>7</v>
      </c>
      <c r="L550" s="18">
        <f t="shared" si="166"/>
        <v>7</v>
      </c>
      <c r="M550" s="11">
        <f t="shared" si="167"/>
        <v>1.0005774590000001</v>
      </c>
      <c r="N550" s="11">
        <f t="shared" ca="1" si="168"/>
        <v>1.0023031250000001</v>
      </c>
      <c r="O550" s="18">
        <f t="shared" si="169"/>
        <v>0</v>
      </c>
      <c r="P550" s="2">
        <f t="shared" ca="1" si="170"/>
        <v>1.151562</v>
      </c>
      <c r="Q550" s="2">
        <f t="shared" si="171"/>
        <v>0</v>
      </c>
      <c r="R550" s="4" t="str">
        <f t="shared" si="172"/>
        <v>A+J=</v>
      </c>
      <c r="S550" s="101">
        <f t="shared" si="173"/>
        <v>43726</v>
      </c>
      <c r="T550" s="9" t="str">
        <f t="shared" si="174"/>
        <v>-</v>
      </c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9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</row>
    <row r="551" spans="1:198" x14ac:dyDescent="0.15">
      <c r="A551" s="99">
        <f t="shared" si="175"/>
        <v>43678</v>
      </c>
      <c r="B551" s="15">
        <f t="shared" ca="1" si="159"/>
        <v>501.31608999999992</v>
      </c>
      <c r="C551" s="2">
        <f t="shared" si="160"/>
        <v>499.99979999999994</v>
      </c>
      <c r="D551" s="12">
        <f ca="1">IF(A551&lt;$B$1,VLOOKUP(A551,[1]DI!$A$4:$B$15000,2),0)</f>
        <v>5.8999999999999997E-2</v>
      </c>
      <c r="E551" s="13">
        <f t="shared" ca="1" si="161"/>
        <v>1.00022751</v>
      </c>
      <c r="F551" s="13">
        <f ca="1">(TRUNC(PRODUCT($E$12:$E550),16))</f>
        <v>1.0953105800176599</v>
      </c>
      <c r="G551" s="13">
        <f t="shared" ca="1" si="162"/>
        <v>1.0931556444380499</v>
      </c>
      <c r="H551" s="13">
        <f t="shared" ca="1" si="163"/>
        <v>1.0019712999999999</v>
      </c>
      <c r="I551" s="12">
        <f t="shared" si="176"/>
        <v>2.1000000000000001E-2</v>
      </c>
      <c r="J551" s="101">
        <f t="shared" si="164"/>
        <v>43668</v>
      </c>
      <c r="K551" s="3">
        <f t="shared" si="165"/>
        <v>8</v>
      </c>
      <c r="L551" s="18">
        <f t="shared" si="166"/>
        <v>8</v>
      </c>
      <c r="M551" s="11">
        <f t="shared" si="167"/>
        <v>1.0006599810000001</v>
      </c>
      <c r="N551" s="11">
        <f t="shared" ca="1" si="168"/>
        <v>1.0026325819999999</v>
      </c>
      <c r="O551" s="18">
        <f t="shared" si="169"/>
        <v>0</v>
      </c>
      <c r="P551" s="2">
        <f t="shared" ca="1" si="170"/>
        <v>1.31629</v>
      </c>
      <c r="Q551" s="2">
        <f t="shared" si="171"/>
        <v>0</v>
      </c>
      <c r="R551" s="4" t="str">
        <f t="shared" si="172"/>
        <v>A+J=</v>
      </c>
      <c r="S551" s="101">
        <f t="shared" si="173"/>
        <v>43726</v>
      </c>
      <c r="T551" s="9" t="str">
        <f t="shared" si="174"/>
        <v>-</v>
      </c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9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</row>
    <row r="552" spans="1:198" x14ac:dyDescent="0.15">
      <c r="A552" s="99">
        <f t="shared" si="175"/>
        <v>43679</v>
      </c>
      <c r="B552" s="15">
        <f t="shared" ca="1" si="159"/>
        <v>501.47149999999993</v>
      </c>
      <c r="C552" s="2">
        <f t="shared" si="160"/>
        <v>499.99979999999994</v>
      </c>
      <c r="D552" s="12">
        <f ca="1">IF(A552&lt;$B$1,VLOOKUP(A552,[1]DI!$A$4:$B$15000,2),0)</f>
        <v>5.8999999999999997E-2</v>
      </c>
      <c r="E552" s="13">
        <f t="shared" ca="1" si="161"/>
        <v>1.00022751</v>
      </c>
      <c r="F552" s="13">
        <f ca="1">(TRUNC(PRODUCT($E$12:$E551),16))</f>
        <v>1.0955597741277201</v>
      </c>
      <c r="G552" s="13">
        <f t="shared" ca="1" si="162"/>
        <v>1.0931556444380499</v>
      </c>
      <c r="H552" s="13">
        <f t="shared" ca="1" si="163"/>
        <v>1.00219926</v>
      </c>
      <c r="I552" s="12">
        <f t="shared" si="176"/>
        <v>2.1000000000000001E-2</v>
      </c>
      <c r="J552" s="101">
        <f t="shared" si="164"/>
        <v>43668</v>
      </c>
      <c r="K552" s="3">
        <f t="shared" si="165"/>
        <v>9</v>
      </c>
      <c r="L552" s="18">
        <f t="shared" si="166"/>
        <v>9</v>
      </c>
      <c r="M552" s="11">
        <f t="shared" si="167"/>
        <v>1.0007425089999999</v>
      </c>
      <c r="N552" s="11">
        <f t="shared" ca="1" si="168"/>
        <v>1.0029434020000001</v>
      </c>
      <c r="O552" s="18">
        <f t="shared" si="169"/>
        <v>0</v>
      </c>
      <c r="P552" s="2">
        <f t="shared" ca="1" si="170"/>
        <v>1.4717</v>
      </c>
      <c r="Q552" s="2">
        <f t="shared" si="171"/>
        <v>0</v>
      </c>
      <c r="R552" s="4" t="str">
        <f t="shared" si="172"/>
        <v>A+J=</v>
      </c>
      <c r="S552" s="101">
        <f t="shared" si="173"/>
        <v>43726</v>
      </c>
      <c r="T552" s="9" t="str">
        <f t="shared" si="174"/>
        <v>-</v>
      </c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9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</row>
    <row r="553" spans="1:198" x14ac:dyDescent="0.15">
      <c r="A553" s="99">
        <f t="shared" si="175"/>
        <v>43680</v>
      </c>
      <c r="B553" s="15">
        <f t="shared" ca="1" si="159"/>
        <v>501.62695699999995</v>
      </c>
      <c r="C553" s="2">
        <f t="shared" si="160"/>
        <v>499.99979999999994</v>
      </c>
      <c r="D553" s="12">
        <f ca="1">IF(A553&lt;$B$1,VLOOKUP(A553,[1]DI!$A$4:$B$15000,2),0)</f>
        <v>0</v>
      </c>
      <c r="E553" s="13">
        <f t="shared" ca="1" si="161"/>
        <v>1</v>
      </c>
      <c r="F553" s="13">
        <f ca="1">(TRUNC(PRODUCT($E$12:$E552),16))</f>
        <v>1.0958090249319301</v>
      </c>
      <c r="G553" s="13">
        <f t="shared" ca="1" si="162"/>
        <v>1.0931556444380499</v>
      </c>
      <c r="H553" s="13">
        <f t="shared" ca="1" si="163"/>
        <v>1.0024272700000001</v>
      </c>
      <c r="I553" s="12">
        <f t="shared" si="176"/>
        <v>2.1000000000000001E-2</v>
      </c>
      <c r="J553" s="101">
        <f t="shared" si="164"/>
        <v>43668</v>
      </c>
      <c r="K553" s="3">
        <f t="shared" si="165"/>
        <v>9</v>
      </c>
      <c r="L553" s="18">
        <f t="shared" si="166"/>
        <v>10</v>
      </c>
      <c r="M553" s="11">
        <f t="shared" si="167"/>
        <v>1.0008250439999999</v>
      </c>
      <c r="N553" s="11">
        <f t="shared" ca="1" si="168"/>
        <v>1.0032543169999999</v>
      </c>
      <c r="O553" s="18">
        <f t="shared" si="169"/>
        <v>0</v>
      </c>
      <c r="P553" s="2">
        <f t="shared" ca="1" si="170"/>
        <v>1.627157</v>
      </c>
      <c r="Q553" s="2">
        <f t="shared" si="171"/>
        <v>0</v>
      </c>
      <c r="R553" s="4" t="str">
        <f t="shared" si="172"/>
        <v>A+J=</v>
      </c>
      <c r="S553" s="101">
        <f t="shared" si="173"/>
        <v>43726</v>
      </c>
      <c r="T553" s="9" t="str">
        <f t="shared" si="174"/>
        <v>-</v>
      </c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9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</row>
    <row r="554" spans="1:198" x14ac:dyDescent="0.15">
      <c r="A554" s="99">
        <f t="shared" si="175"/>
        <v>43681</v>
      </c>
      <c r="B554" s="15">
        <f t="shared" ca="1" si="159"/>
        <v>501.62695699999995</v>
      </c>
      <c r="C554" s="2">
        <f t="shared" si="160"/>
        <v>499.99979999999994</v>
      </c>
      <c r="D554" s="12">
        <f ca="1">IF(A554&lt;$B$1,VLOOKUP(A554,[1]DI!$A$4:$B$15000,2),0)</f>
        <v>0</v>
      </c>
      <c r="E554" s="13">
        <f t="shared" ca="1" si="161"/>
        <v>1</v>
      </c>
      <c r="F554" s="13">
        <f ca="1">(TRUNC(PRODUCT($E$12:$E553),16))</f>
        <v>1.0958090249319301</v>
      </c>
      <c r="G554" s="13">
        <f t="shared" ca="1" si="162"/>
        <v>1.0931556444380499</v>
      </c>
      <c r="H554" s="13">
        <f t="shared" ca="1" si="163"/>
        <v>1.0024272700000001</v>
      </c>
      <c r="I554" s="12">
        <f t="shared" si="176"/>
        <v>2.1000000000000001E-2</v>
      </c>
      <c r="J554" s="101">
        <f t="shared" si="164"/>
        <v>43668</v>
      </c>
      <c r="K554" s="3">
        <f t="shared" si="165"/>
        <v>9</v>
      </c>
      <c r="L554" s="18">
        <f t="shared" si="166"/>
        <v>10</v>
      </c>
      <c r="M554" s="11">
        <f t="shared" si="167"/>
        <v>1.0008250439999999</v>
      </c>
      <c r="N554" s="11">
        <f t="shared" ca="1" si="168"/>
        <v>1.0032543169999999</v>
      </c>
      <c r="O554" s="18">
        <f t="shared" si="169"/>
        <v>0</v>
      </c>
      <c r="P554" s="2">
        <f t="shared" ca="1" si="170"/>
        <v>1.627157</v>
      </c>
      <c r="Q554" s="2">
        <f t="shared" si="171"/>
        <v>0</v>
      </c>
      <c r="R554" s="4" t="str">
        <f t="shared" si="172"/>
        <v>A+J=</v>
      </c>
      <c r="S554" s="101">
        <f t="shared" si="173"/>
        <v>43726</v>
      </c>
      <c r="T554" s="9" t="str">
        <f t="shared" si="174"/>
        <v>-</v>
      </c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9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</row>
    <row r="555" spans="1:198" x14ac:dyDescent="0.15">
      <c r="A555" s="99">
        <f t="shared" si="175"/>
        <v>43682</v>
      </c>
      <c r="B555" s="15">
        <f t="shared" ca="1" si="159"/>
        <v>501.62695699999995</v>
      </c>
      <c r="C555" s="2">
        <f t="shared" si="160"/>
        <v>499.99979999999994</v>
      </c>
      <c r="D555" s="12">
        <f ca="1">IF(A555&lt;$B$1,VLOOKUP(A555,[1]DI!$A$4:$B$15000,2),0)</f>
        <v>5.8999999999999997E-2</v>
      </c>
      <c r="E555" s="13">
        <f t="shared" ca="1" si="161"/>
        <v>1.00022751</v>
      </c>
      <c r="F555" s="13">
        <f ca="1">(TRUNC(PRODUCT($E$12:$E554),16))</f>
        <v>1.0958090249319301</v>
      </c>
      <c r="G555" s="13">
        <f t="shared" ca="1" si="162"/>
        <v>1.0931556444380499</v>
      </c>
      <c r="H555" s="13">
        <f t="shared" ca="1" si="163"/>
        <v>1.0024272700000001</v>
      </c>
      <c r="I555" s="12">
        <f t="shared" si="176"/>
        <v>2.1000000000000001E-2</v>
      </c>
      <c r="J555" s="101">
        <f t="shared" si="164"/>
        <v>43668</v>
      </c>
      <c r="K555" s="3">
        <f t="shared" si="165"/>
        <v>10</v>
      </c>
      <c r="L555" s="18">
        <f t="shared" si="166"/>
        <v>10</v>
      </c>
      <c r="M555" s="11">
        <f t="shared" si="167"/>
        <v>1.0008250439999999</v>
      </c>
      <c r="N555" s="11">
        <f t="shared" ca="1" si="168"/>
        <v>1.0032543169999999</v>
      </c>
      <c r="O555" s="18">
        <f t="shared" si="169"/>
        <v>0</v>
      </c>
      <c r="P555" s="2">
        <f t="shared" ca="1" si="170"/>
        <v>1.627157</v>
      </c>
      <c r="Q555" s="2">
        <f t="shared" si="171"/>
        <v>0</v>
      </c>
      <c r="R555" s="4" t="str">
        <f t="shared" si="172"/>
        <v>A+J=</v>
      </c>
      <c r="S555" s="101">
        <f t="shared" si="173"/>
        <v>43726</v>
      </c>
      <c r="T555" s="9" t="str">
        <f t="shared" si="174"/>
        <v>-</v>
      </c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9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</row>
    <row r="556" spans="1:198" x14ac:dyDescent="0.15">
      <c r="A556" s="99">
        <f t="shared" si="175"/>
        <v>43683</v>
      </c>
      <c r="B556" s="15">
        <f t="shared" ca="1" si="159"/>
        <v>501.78246199999995</v>
      </c>
      <c r="C556" s="2">
        <f t="shared" si="160"/>
        <v>499.99979999999994</v>
      </c>
      <c r="D556" s="12">
        <f ca="1">IF(A556&lt;$B$1,VLOOKUP(A556,[1]DI!$A$4:$B$15000,2),0)</f>
        <v>5.8999999999999997E-2</v>
      </c>
      <c r="E556" s="13">
        <f t="shared" ca="1" si="161"/>
        <v>1.00022751</v>
      </c>
      <c r="F556" s="13">
        <f ca="1">(TRUNC(PRODUCT($E$12:$E555),16))</f>
        <v>1.0960583324431901</v>
      </c>
      <c r="G556" s="13">
        <f t="shared" ca="1" si="162"/>
        <v>1.0931556444380499</v>
      </c>
      <c r="H556" s="13">
        <f t="shared" ca="1" si="163"/>
        <v>1.0026553300000001</v>
      </c>
      <c r="I556" s="12">
        <f t="shared" si="176"/>
        <v>2.1000000000000001E-2</v>
      </c>
      <c r="J556" s="101">
        <f t="shared" si="164"/>
        <v>43668</v>
      </c>
      <c r="K556" s="3">
        <f t="shared" si="165"/>
        <v>11</v>
      </c>
      <c r="L556" s="18">
        <f t="shared" si="166"/>
        <v>11</v>
      </c>
      <c r="M556" s="11">
        <f t="shared" si="167"/>
        <v>1.0009075860000001</v>
      </c>
      <c r="N556" s="11">
        <f t="shared" ca="1" si="168"/>
        <v>1.0035653259999999</v>
      </c>
      <c r="O556" s="18">
        <f t="shared" si="169"/>
        <v>0</v>
      </c>
      <c r="P556" s="2">
        <f t="shared" ca="1" si="170"/>
        <v>1.782662</v>
      </c>
      <c r="Q556" s="2">
        <f t="shared" si="171"/>
        <v>0</v>
      </c>
      <c r="R556" s="4" t="str">
        <f t="shared" si="172"/>
        <v>A+J=</v>
      </c>
      <c r="S556" s="101">
        <f t="shared" si="173"/>
        <v>43726</v>
      </c>
      <c r="T556" s="9" t="str">
        <f t="shared" si="174"/>
        <v>-</v>
      </c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9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</row>
    <row r="557" spans="1:198" x14ac:dyDescent="0.15">
      <c r="A557" s="99">
        <f t="shared" si="175"/>
        <v>43684</v>
      </c>
      <c r="B557" s="15">
        <f t="shared" ca="1" si="159"/>
        <v>501.93801399999995</v>
      </c>
      <c r="C557" s="2">
        <f t="shared" si="160"/>
        <v>499.99979999999994</v>
      </c>
      <c r="D557" s="12">
        <f ca="1">IF(A557&lt;$B$1,VLOOKUP(A557,[1]DI!$A$4:$B$15000,2),0)</f>
        <v>5.8999999999999997E-2</v>
      </c>
      <c r="E557" s="13">
        <f t="shared" ca="1" si="161"/>
        <v>1.00022751</v>
      </c>
      <c r="F557" s="13">
        <f ca="1">(TRUNC(PRODUCT($E$12:$E556),16))</f>
        <v>1.0963076966744001</v>
      </c>
      <c r="G557" s="13">
        <f t="shared" ca="1" si="162"/>
        <v>1.0931556444380499</v>
      </c>
      <c r="H557" s="13">
        <f t="shared" ca="1" si="163"/>
        <v>1.00288344</v>
      </c>
      <c r="I557" s="12">
        <f t="shared" si="176"/>
        <v>2.1000000000000001E-2</v>
      </c>
      <c r="J557" s="101">
        <f t="shared" si="164"/>
        <v>43668</v>
      </c>
      <c r="K557" s="3">
        <f t="shared" si="165"/>
        <v>12</v>
      </c>
      <c r="L557" s="18">
        <f t="shared" si="166"/>
        <v>12</v>
      </c>
      <c r="M557" s="11">
        <f t="shared" si="167"/>
        <v>1.0009901349999999</v>
      </c>
      <c r="N557" s="11">
        <f t="shared" ca="1" si="168"/>
        <v>1.00387643</v>
      </c>
      <c r="O557" s="18">
        <f t="shared" si="169"/>
        <v>0</v>
      </c>
      <c r="P557" s="2">
        <f t="shared" ca="1" si="170"/>
        <v>1.9382140000000001</v>
      </c>
      <c r="Q557" s="2">
        <f t="shared" si="171"/>
        <v>0</v>
      </c>
      <c r="R557" s="4" t="str">
        <f t="shared" si="172"/>
        <v>A+J=</v>
      </c>
      <c r="S557" s="101">
        <f t="shared" si="173"/>
        <v>43726</v>
      </c>
      <c r="T557" s="9" t="str">
        <f t="shared" si="174"/>
        <v>-</v>
      </c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9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</row>
    <row r="558" spans="1:198" x14ac:dyDescent="0.15">
      <c r="A558" s="99">
        <f t="shared" si="175"/>
        <v>43685</v>
      </c>
      <c r="B558" s="15">
        <f t="shared" ca="1" si="159"/>
        <v>502.09361799999994</v>
      </c>
      <c r="C558" s="2">
        <f t="shared" si="160"/>
        <v>499.99979999999994</v>
      </c>
      <c r="D558" s="12">
        <f ca="1">IF(A558&lt;$B$1,VLOOKUP(A558,[1]DI!$A$4:$B$15000,2),0)</f>
        <v>5.8999999999999997E-2</v>
      </c>
      <c r="E558" s="13">
        <f t="shared" ca="1" si="161"/>
        <v>1.00022751</v>
      </c>
      <c r="F558" s="13">
        <f ca="1">(TRUNC(PRODUCT($E$12:$E557),16))</f>
        <v>1.0965571176384701</v>
      </c>
      <c r="G558" s="13">
        <f t="shared" ca="1" si="162"/>
        <v>1.0931556444380499</v>
      </c>
      <c r="H558" s="13">
        <f t="shared" ca="1" si="163"/>
        <v>1.0031116099999999</v>
      </c>
      <c r="I558" s="12">
        <f t="shared" si="176"/>
        <v>2.1000000000000001E-2</v>
      </c>
      <c r="J558" s="101">
        <f t="shared" si="164"/>
        <v>43668</v>
      </c>
      <c r="K558" s="3">
        <f t="shared" si="165"/>
        <v>13</v>
      </c>
      <c r="L558" s="18">
        <f t="shared" si="166"/>
        <v>13</v>
      </c>
      <c r="M558" s="11">
        <f t="shared" si="167"/>
        <v>1.00107269</v>
      </c>
      <c r="N558" s="11">
        <f t="shared" ca="1" si="168"/>
        <v>1.0041876380000001</v>
      </c>
      <c r="O558" s="18">
        <f t="shared" si="169"/>
        <v>0</v>
      </c>
      <c r="P558" s="2">
        <f t="shared" ca="1" si="170"/>
        <v>2.0938180000000002</v>
      </c>
      <c r="Q558" s="2">
        <f t="shared" si="171"/>
        <v>0</v>
      </c>
      <c r="R558" s="4" t="str">
        <f t="shared" si="172"/>
        <v>A+J=</v>
      </c>
      <c r="S558" s="101">
        <f t="shared" si="173"/>
        <v>43726</v>
      </c>
      <c r="T558" s="9" t="str">
        <f t="shared" si="174"/>
        <v>-</v>
      </c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9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</row>
    <row r="559" spans="1:198" x14ac:dyDescent="0.15">
      <c r="A559" s="99">
        <f t="shared" si="175"/>
        <v>43686</v>
      </c>
      <c r="B559" s="15">
        <f t="shared" ca="1" si="159"/>
        <v>502.24926899999991</v>
      </c>
      <c r="C559" s="2">
        <f t="shared" si="160"/>
        <v>499.99979999999994</v>
      </c>
      <c r="D559" s="12">
        <f ca="1">IF(A559&lt;$B$1,VLOOKUP(A559,[1]DI!$A$4:$B$15000,2),0)</f>
        <v>5.8999999999999997E-2</v>
      </c>
      <c r="E559" s="13">
        <f t="shared" ca="1" si="161"/>
        <v>1.00022751</v>
      </c>
      <c r="F559" s="13">
        <f ca="1">(TRUNC(PRODUCT($E$12:$E558),16))</f>
        <v>1.0968065953483099</v>
      </c>
      <c r="G559" s="13">
        <f t="shared" ca="1" si="162"/>
        <v>1.0931556444380499</v>
      </c>
      <c r="H559" s="13">
        <f t="shared" ca="1" si="163"/>
        <v>1.00333983</v>
      </c>
      <c r="I559" s="12">
        <f t="shared" si="176"/>
        <v>2.1000000000000001E-2</v>
      </c>
      <c r="J559" s="101">
        <f t="shared" si="164"/>
        <v>43668</v>
      </c>
      <c r="K559" s="3">
        <f t="shared" si="165"/>
        <v>14</v>
      </c>
      <c r="L559" s="18">
        <f t="shared" si="166"/>
        <v>14</v>
      </c>
      <c r="M559" s="11">
        <f t="shared" si="167"/>
        <v>1.001155252</v>
      </c>
      <c r="N559" s="11">
        <f t="shared" ca="1" si="168"/>
        <v>1.00449894</v>
      </c>
      <c r="O559" s="18">
        <f t="shared" si="169"/>
        <v>0</v>
      </c>
      <c r="P559" s="2">
        <f t="shared" ca="1" si="170"/>
        <v>2.2494689999999999</v>
      </c>
      <c r="Q559" s="2">
        <f t="shared" si="171"/>
        <v>0</v>
      </c>
      <c r="R559" s="4" t="str">
        <f t="shared" si="172"/>
        <v>A+J=</v>
      </c>
      <c r="S559" s="101">
        <f t="shared" si="173"/>
        <v>43726</v>
      </c>
      <c r="T559" s="9" t="str">
        <f t="shared" si="174"/>
        <v>-</v>
      </c>
      <c r="U559" s="29"/>
      <c r="V559" s="29"/>
      <c r="W559" s="29"/>
      <c r="X559" s="29"/>
      <c r="Y559" s="31"/>
      <c r="Z559" s="29"/>
      <c r="AA559" s="29"/>
      <c r="AB559" s="29"/>
      <c r="AC559" s="29"/>
      <c r="AD559" s="29"/>
      <c r="AE559" s="33"/>
      <c r="AF559" s="29"/>
      <c r="AG559" s="29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</row>
    <row r="560" spans="1:198" x14ac:dyDescent="0.15">
      <c r="A560" s="126">
        <f t="shared" si="175"/>
        <v>43687</v>
      </c>
      <c r="B560" s="127">
        <f t="shared" ca="1" si="159"/>
        <v>502.40496799999994</v>
      </c>
      <c r="C560" s="128">
        <f t="shared" si="160"/>
        <v>499.99979999999994</v>
      </c>
      <c r="D560" s="129">
        <f ca="1">IF(A560&lt;$B$1,VLOOKUP(A560,[1]DI!$A$4:$B$15000,2),0)</f>
        <v>0</v>
      </c>
      <c r="E560" s="130">
        <f t="shared" ca="1" si="161"/>
        <v>1</v>
      </c>
      <c r="F560" s="130">
        <f ca="1">(TRUNC(PRODUCT($E$12:$E559),16))</f>
        <v>1.09705612981682</v>
      </c>
      <c r="G560" s="130">
        <f t="shared" ca="1" si="162"/>
        <v>1.0931556444380499</v>
      </c>
      <c r="H560" s="130">
        <f t="shared" ca="1" si="163"/>
        <v>1.0035681000000001</v>
      </c>
      <c r="I560" s="129">
        <f t="shared" si="176"/>
        <v>2.1000000000000001E-2</v>
      </c>
      <c r="J560" s="131">
        <f t="shared" si="164"/>
        <v>43668</v>
      </c>
      <c r="K560" s="132">
        <f t="shared" si="165"/>
        <v>14</v>
      </c>
      <c r="L560" s="133">
        <f t="shared" si="166"/>
        <v>15</v>
      </c>
      <c r="M560" s="134">
        <f t="shared" si="167"/>
        <v>1.0012378209999999</v>
      </c>
      <c r="N560" s="134">
        <f t="shared" ca="1" si="168"/>
        <v>1.004810338</v>
      </c>
      <c r="O560" s="133">
        <f t="shared" si="169"/>
        <v>0</v>
      </c>
      <c r="P560" s="128">
        <f t="shared" ca="1" si="170"/>
        <v>2.4051680000000002</v>
      </c>
      <c r="Q560" s="128">
        <f t="shared" si="171"/>
        <v>0</v>
      </c>
      <c r="R560" s="135" t="str">
        <f t="shared" si="172"/>
        <v>A+J=</v>
      </c>
      <c r="S560" s="131">
        <f t="shared" si="173"/>
        <v>43726</v>
      </c>
      <c r="T560" s="136" t="str">
        <f t="shared" si="174"/>
        <v>-</v>
      </c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9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</row>
    <row r="561" spans="1:198" x14ac:dyDescent="0.15">
      <c r="A561" s="99">
        <f t="shared" si="175"/>
        <v>43688</v>
      </c>
      <c r="B561" s="15">
        <f t="shared" ca="1" si="159"/>
        <v>502.40496799999994</v>
      </c>
      <c r="C561" s="2">
        <f t="shared" si="160"/>
        <v>499.99979999999994</v>
      </c>
      <c r="D561" s="12">
        <f ca="1">IF(A561&lt;$B$1,VLOOKUP(A561,[1]DI!$A$4:$B$15000,2),0)</f>
        <v>0</v>
      </c>
      <c r="E561" s="13">
        <f t="shared" ca="1" si="161"/>
        <v>1</v>
      </c>
      <c r="F561" s="13">
        <f ca="1">(TRUNC(PRODUCT($E$12:$E560),16))</f>
        <v>1.09705612981682</v>
      </c>
      <c r="G561" s="13">
        <f t="shared" ca="1" si="162"/>
        <v>1.0931556444380499</v>
      </c>
      <c r="H561" s="13">
        <f t="shared" ca="1" si="163"/>
        <v>1.0035681000000001</v>
      </c>
      <c r="I561" s="12">
        <f t="shared" si="176"/>
        <v>2.1000000000000001E-2</v>
      </c>
      <c r="J561" s="101">
        <f t="shared" si="164"/>
        <v>43668</v>
      </c>
      <c r="K561" s="3">
        <f t="shared" si="165"/>
        <v>14</v>
      </c>
      <c r="L561" s="18">
        <f t="shared" si="166"/>
        <v>15</v>
      </c>
      <c r="M561" s="11">
        <f t="shared" si="167"/>
        <v>1.0012378209999999</v>
      </c>
      <c r="N561" s="11">
        <f t="shared" ca="1" si="168"/>
        <v>1.004810338</v>
      </c>
      <c r="O561" s="18">
        <f t="shared" si="169"/>
        <v>0</v>
      </c>
      <c r="P561" s="2">
        <f t="shared" ca="1" si="170"/>
        <v>2.4051680000000002</v>
      </c>
      <c r="Q561" s="2">
        <f t="shared" si="171"/>
        <v>0</v>
      </c>
      <c r="R561" s="4" t="str">
        <f t="shared" si="172"/>
        <v>A+J=</v>
      </c>
      <c r="S561" s="101">
        <f t="shared" si="173"/>
        <v>43726</v>
      </c>
      <c r="T561" s="9" t="str">
        <f t="shared" si="174"/>
        <v>-</v>
      </c>
      <c r="U561" s="29"/>
      <c r="V561" s="29"/>
      <c r="W561" s="29"/>
      <c r="X561" s="29"/>
      <c r="Y561" s="31"/>
      <c r="Z561" s="29"/>
      <c r="AA561" s="29"/>
      <c r="AB561" s="29"/>
      <c r="AC561" s="29"/>
      <c r="AD561" s="29"/>
      <c r="AE561" s="33"/>
      <c r="AF561" s="29"/>
      <c r="AG561" s="29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</row>
    <row r="562" spans="1:198" x14ac:dyDescent="0.15">
      <c r="A562" s="99">
        <f t="shared" si="175"/>
        <v>43689</v>
      </c>
      <c r="B562" s="15">
        <f t="shared" ca="1" si="159"/>
        <v>502.40496799999994</v>
      </c>
      <c r="C562" s="2">
        <f t="shared" si="160"/>
        <v>499.99979999999994</v>
      </c>
      <c r="D562" s="12">
        <f ca="1">IF(A562&lt;$B$1,VLOOKUP(A562,[1]DI!$A$4:$B$15000,2),0)</f>
        <v>5.8999999999999997E-2</v>
      </c>
      <c r="E562" s="13">
        <f t="shared" ca="1" si="161"/>
        <v>1.00022751</v>
      </c>
      <c r="F562" s="13">
        <f ca="1">(TRUNC(PRODUCT($E$12:$E561),16))</f>
        <v>1.09705612981682</v>
      </c>
      <c r="G562" s="13">
        <f t="shared" ca="1" si="162"/>
        <v>1.0931556444380499</v>
      </c>
      <c r="H562" s="13">
        <f t="shared" ca="1" si="163"/>
        <v>1.0035681000000001</v>
      </c>
      <c r="I562" s="12">
        <f t="shared" si="176"/>
        <v>2.1000000000000001E-2</v>
      </c>
      <c r="J562" s="101">
        <f t="shared" si="164"/>
        <v>43668</v>
      </c>
      <c r="K562" s="3">
        <f t="shared" si="165"/>
        <v>15</v>
      </c>
      <c r="L562" s="18">
        <f t="shared" si="166"/>
        <v>15</v>
      </c>
      <c r="M562" s="11">
        <f t="shared" si="167"/>
        <v>1.0012378209999999</v>
      </c>
      <c r="N562" s="11">
        <f t="shared" ca="1" si="168"/>
        <v>1.004810338</v>
      </c>
      <c r="O562" s="18">
        <f t="shared" si="169"/>
        <v>0</v>
      </c>
      <c r="P562" s="2">
        <f t="shared" ca="1" si="170"/>
        <v>2.4051680000000002</v>
      </c>
      <c r="Q562" s="2">
        <f t="shared" si="171"/>
        <v>0</v>
      </c>
      <c r="R562" s="4" t="str">
        <f t="shared" si="172"/>
        <v>A+J=</v>
      </c>
      <c r="S562" s="101">
        <f t="shared" si="173"/>
        <v>43726</v>
      </c>
      <c r="T562" s="9" t="str">
        <f t="shared" si="174"/>
        <v>-</v>
      </c>
      <c r="U562" s="29"/>
      <c r="V562" s="29"/>
      <c r="W562" s="29"/>
      <c r="X562" s="29"/>
      <c r="Y562" s="31"/>
      <c r="Z562" s="29"/>
      <c r="AA562" s="29"/>
      <c r="AB562" s="29"/>
      <c r="AC562" s="29"/>
      <c r="AD562" s="29"/>
      <c r="AE562" s="33"/>
      <c r="AF562" s="29"/>
      <c r="AG562" s="29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</row>
    <row r="563" spans="1:198" x14ac:dyDescent="0.15">
      <c r="A563" s="99">
        <f t="shared" si="175"/>
        <v>43690</v>
      </c>
      <c r="B563" s="15">
        <f t="shared" ca="1" si="159"/>
        <v>502.56071299999996</v>
      </c>
      <c r="C563" s="2">
        <f t="shared" si="160"/>
        <v>499.99979999999994</v>
      </c>
      <c r="D563" s="12">
        <f ca="1">IF(A563&lt;$B$1,VLOOKUP(A563,[1]DI!$A$4:$B$15000,2),0)</f>
        <v>5.8999999999999997E-2</v>
      </c>
      <c r="E563" s="13">
        <f t="shared" ca="1" si="161"/>
        <v>1.00022751</v>
      </c>
      <c r="F563" s="13">
        <f ca="1">(TRUNC(PRODUCT($E$12:$E562),16))</f>
        <v>1.0973057210569099</v>
      </c>
      <c r="G563" s="13">
        <f t="shared" ca="1" si="162"/>
        <v>1.0931556444380499</v>
      </c>
      <c r="H563" s="13">
        <f t="shared" ca="1" si="163"/>
        <v>1.00379642</v>
      </c>
      <c r="I563" s="12">
        <f t="shared" si="176"/>
        <v>2.1000000000000001E-2</v>
      </c>
      <c r="J563" s="101">
        <f t="shared" si="164"/>
        <v>43668</v>
      </c>
      <c r="K563" s="3">
        <f t="shared" si="165"/>
        <v>16</v>
      </c>
      <c r="L563" s="18">
        <f t="shared" si="166"/>
        <v>16</v>
      </c>
      <c r="M563" s="11">
        <f t="shared" si="167"/>
        <v>1.001320397</v>
      </c>
      <c r="N563" s="11">
        <f t="shared" ca="1" si="168"/>
        <v>1.00512183</v>
      </c>
      <c r="O563" s="18">
        <f t="shared" si="169"/>
        <v>0</v>
      </c>
      <c r="P563" s="2">
        <f t="shared" ca="1" si="170"/>
        <v>2.5609130000000002</v>
      </c>
      <c r="Q563" s="2">
        <f t="shared" si="171"/>
        <v>0</v>
      </c>
      <c r="R563" s="4" t="str">
        <f t="shared" si="172"/>
        <v>A+J=</v>
      </c>
      <c r="S563" s="101">
        <f t="shared" si="173"/>
        <v>43726</v>
      </c>
      <c r="T563" s="9" t="str">
        <f t="shared" si="174"/>
        <v>-</v>
      </c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9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</row>
    <row r="564" spans="1:198" x14ac:dyDescent="0.15">
      <c r="A564" s="99">
        <f t="shared" si="175"/>
        <v>43691</v>
      </c>
      <c r="B564" s="15">
        <f t="shared" ca="1" si="159"/>
        <v>502.71650699999992</v>
      </c>
      <c r="C564" s="2">
        <f t="shared" si="160"/>
        <v>499.99979999999994</v>
      </c>
      <c r="D564" s="12">
        <f ca="1">IF(A564&lt;$B$1,VLOOKUP(A564,[1]DI!$A$4:$B$15000,2),0)</f>
        <v>5.8999999999999997E-2</v>
      </c>
      <c r="E564" s="13">
        <f t="shared" ca="1" si="161"/>
        <v>1.00022751</v>
      </c>
      <c r="F564" s="13">
        <f ca="1">(TRUNC(PRODUCT($E$12:$E563),16))</f>
        <v>1.0975553690815101</v>
      </c>
      <c r="G564" s="13">
        <f t="shared" ca="1" si="162"/>
        <v>1.0931556444380499</v>
      </c>
      <c r="H564" s="13">
        <f t="shared" ca="1" si="163"/>
        <v>1.0040247899999999</v>
      </c>
      <c r="I564" s="12">
        <f t="shared" si="176"/>
        <v>2.1000000000000001E-2</v>
      </c>
      <c r="J564" s="101">
        <f t="shared" si="164"/>
        <v>43668</v>
      </c>
      <c r="K564" s="3">
        <f t="shared" si="165"/>
        <v>17</v>
      </c>
      <c r="L564" s="18">
        <f t="shared" si="166"/>
        <v>17</v>
      </c>
      <c r="M564" s="11">
        <f t="shared" si="167"/>
        <v>1.0014029799999999</v>
      </c>
      <c r="N564" s="11">
        <f t="shared" ca="1" si="168"/>
        <v>1.0054334170000001</v>
      </c>
      <c r="O564" s="18">
        <f t="shared" si="169"/>
        <v>0</v>
      </c>
      <c r="P564" s="2">
        <f t="shared" ca="1" si="170"/>
        <v>2.716707</v>
      </c>
      <c r="Q564" s="2">
        <f t="shared" si="171"/>
        <v>0</v>
      </c>
      <c r="R564" s="4" t="str">
        <f t="shared" si="172"/>
        <v>A+J=</v>
      </c>
      <c r="S564" s="101">
        <f t="shared" si="173"/>
        <v>43726</v>
      </c>
      <c r="T564" s="9" t="str">
        <f t="shared" si="174"/>
        <v>-</v>
      </c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9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</row>
    <row r="565" spans="1:198" x14ac:dyDescent="0.15">
      <c r="A565" s="99">
        <f t="shared" si="175"/>
        <v>43692</v>
      </c>
      <c r="B565" s="15">
        <f t="shared" ca="1" si="159"/>
        <v>502.87235199999992</v>
      </c>
      <c r="C565" s="2">
        <f t="shared" si="160"/>
        <v>499.99979999999994</v>
      </c>
      <c r="D565" s="12">
        <f ca="1">IF(A565&lt;$B$1,VLOOKUP(A565,[1]DI!$A$4:$B$15000,2),0)</f>
        <v>5.8999999999999997E-2</v>
      </c>
      <c r="E565" s="13">
        <f t="shared" ca="1" si="161"/>
        <v>1.00022751</v>
      </c>
      <c r="F565" s="13">
        <f ca="1">(TRUNC(PRODUCT($E$12:$E564),16))</f>
        <v>1.0978050739035301</v>
      </c>
      <c r="G565" s="13">
        <f t="shared" ca="1" si="162"/>
        <v>1.0931556444380499</v>
      </c>
      <c r="H565" s="13">
        <f t="shared" ca="1" si="163"/>
        <v>1.0042532200000001</v>
      </c>
      <c r="I565" s="12">
        <f t="shared" si="176"/>
        <v>2.1000000000000001E-2</v>
      </c>
      <c r="J565" s="101">
        <f t="shared" si="164"/>
        <v>43668</v>
      </c>
      <c r="K565" s="3">
        <f t="shared" si="165"/>
        <v>18</v>
      </c>
      <c r="L565" s="18">
        <f t="shared" si="166"/>
        <v>18</v>
      </c>
      <c r="M565" s="11">
        <f t="shared" si="167"/>
        <v>1.001485569</v>
      </c>
      <c r="N565" s="11">
        <f t="shared" ca="1" si="168"/>
        <v>1.0057451070000001</v>
      </c>
      <c r="O565" s="18">
        <f t="shared" si="169"/>
        <v>0</v>
      </c>
      <c r="P565" s="2">
        <f t="shared" ca="1" si="170"/>
        <v>2.8725520000000002</v>
      </c>
      <c r="Q565" s="2">
        <f t="shared" si="171"/>
        <v>0</v>
      </c>
      <c r="R565" s="4" t="str">
        <f t="shared" si="172"/>
        <v>A+J=</v>
      </c>
      <c r="S565" s="101">
        <f t="shared" si="173"/>
        <v>43726</v>
      </c>
      <c r="T565" s="9" t="str">
        <f t="shared" si="174"/>
        <v>-</v>
      </c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9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</row>
    <row r="566" spans="1:198" x14ac:dyDescent="0.15">
      <c r="A566" s="99">
        <f t="shared" si="175"/>
        <v>43693</v>
      </c>
      <c r="B566" s="15">
        <f t="shared" ca="1" si="159"/>
        <v>503.02824499999991</v>
      </c>
      <c r="C566" s="2">
        <f t="shared" si="160"/>
        <v>499.99979999999994</v>
      </c>
      <c r="D566" s="12">
        <f ca="1">IF(A566&lt;$B$1,VLOOKUP(A566,[1]DI!$A$4:$B$15000,2),0)</f>
        <v>5.8999999999999997E-2</v>
      </c>
      <c r="E566" s="13">
        <f t="shared" ca="1" si="161"/>
        <v>1.00022751</v>
      </c>
      <c r="F566" s="13">
        <f ca="1">(TRUNC(PRODUCT($E$12:$E565),16))</f>
        <v>1.0980548355358899</v>
      </c>
      <c r="G566" s="13">
        <f t="shared" ca="1" si="162"/>
        <v>1.0931556444380499</v>
      </c>
      <c r="H566" s="13">
        <f t="shared" ca="1" si="163"/>
        <v>1.0044816999999999</v>
      </c>
      <c r="I566" s="12">
        <f t="shared" si="176"/>
        <v>2.1000000000000001E-2</v>
      </c>
      <c r="J566" s="101">
        <f t="shared" si="164"/>
        <v>43668</v>
      </c>
      <c r="K566" s="3">
        <f t="shared" si="165"/>
        <v>19</v>
      </c>
      <c r="L566" s="18">
        <f t="shared" si="166"/>
        <v>19</v>
      </c>
      <c r="M566" s="11">
        <f t="shared" si="167"/>
        <v>1.001568166</v>
      </c>
      <c r="N566" s="11">
        <f t="shared" ca="1" si="168"/>
        <v>1.0060568940000001</v>
      </c>
      <c r="O566" s="18">
        <f t="shared" si="169"/>
        <v>0</v>
      </c>
      <c r="P566" s="2">
        <f t="shared" ca="1" si="170"/>
        <v>3.0284450000000001</v>
      </c>
      <c r="Q566" s="2">
        <f t="shared" si="171"/>
        <v>0</v>
      </c>
      <c r="R566" s="4" t="str">
        <f t="shared" si="172"/>
        <v>A+J=</v>
      </c>
      <c r="S566" s="101">
        <f t="shared" si="173"/>
        <v>43726</v>
      </c>
      <c r="T566" s="9" t="str">
        <f t="shared" si="174"/>
        <v>-</v>
      </c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9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</row>
    <row r="567" spans="1:198" x14ac:dyDescent="0.15">
      <c r="A567" s="99">
        <f t="shared" si="175"/>
        <v>43694</v>
      </c>
      <c r="B567" s="15">
        <f t="shared" ca="1" si="159"/>
        <v>503.18418599999995</v>
      </c>
      <c r="C567" s="2">
        <f t="shared" si="160"/>
        <v>499.99979999999994</v>
      </c>
      <c r="D567" s="12">
        <f ca="1">IF(A567&lt;$B$1,VLOOKUP(A567,[1]DI!$A$4:$B$15000,2),0)</f>
        <v>0</v>
      </c>
      <c r="E567" s="13">
        <f t="shared" ca="1" si="161"/>
        <v>1</v>
      </c>
      <c r="F567" s="13">
        <f ca="1">(TRUNC(PRODUCT($E$12:$E566),16))</f>
        <v>1.09830465399152</v>
      </c>
      <c r="G567" s="13">
        <f t="shared" ca="1" si="162"/>
        <v>1.0931556444380499</v>
      </c>
      <c r="H567" s="13">
        <f t="shared" ca="1" si="163"/>
        <v>1.0047102299999999</v>
      </c>
      <c r="I567" s="12">
        <f t="shared" si="176"/>
        <v>2.1000000000000001E-2</v>
      </c>
      <c r="J567" s="101">
        <f t="shared" si="164"/>
        <v>43668</v>
      </c>
      <c r="K567" s="3">
        <f t="shared" si="165"/>
        <v>19</v>
      </c>
      <c r="L567" s="18">
        <f t="shared" si="166"/>
        <v>20</v>
      </c>
      <c r="M567" s="11">
        <f t="shared" si="167"/>
        <v>1.0016507690000001</v>
      </c>
      <c r="N567" s="11">
        <f t="shared" ca="1" si="168"/>
        <v>1.0063687750000001</v>
      </c>
      <c r="O567" s="18">
        <f t="shared" si="169"/>
        <v>0</v>
      </c>
      <c r="P567" s="2">
        <f t="shared" ca="1" si="170"/>
        <v>3.1843859999999999</v>
      </c>
      <c r="Q567" s="2">
        <f t="shared" si="171"/>
        <v>0</v>
      </c>
      <c r="R567" s="4" t="str">
        <f t="shared" si="172"/>
        <v>A+J=</v>
      </c>
      <c r="S567" s="101">
        <f t="shared" si="173"/>
        <v>43726</v>
      </c>
      <c r="T567" s="9" t="str">
        <f t="shared" si="174"/>
        <v>-</v>
      </c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9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</row>
    <row r="568" spans="1:198" x14ac:dyDescent="0.15">
      <c r="A568" s="99">
        <f t="shared" si="175"/>
        <v>43695</v>
      </c>
      <c r="B568" s="15">
        <f t="shared" ca="1" si="159"/>
        <v>503.18418599999995</v>
      </c>
      <c r="C568" s="2">
        <f t="shared" si="160"/>
        <v>499.99979999999994</v>
      </c>
      <c r="D568" s="12">
        <f ca="1">IF(A568&lt;$B$1,VLOOKUP(A568,[1]DI!$A$4:$B$15000,2),0)</f>
        <v>0</v>
      </c>
      <c r="E568" s="13">
        <f t="shared" ca="1" si="161"/>
        <v>1</v>
      </c>
      <c r="F568" s="13">
        <f ca="1">(TRUNC(PRODUCT($E$12:$E567),16))</f>
        <v>1.09830465399152</v>
      </c>
      <c r="G568" s="13">
        <f t="shared" ca="1" si="162"/>
        <v>1.0931556444380499</v>
      </c>
      <c r="H568" s="13">
        <f t="shared" ca="1" si="163"/>
        <v>1.0047102299999999</v>
      </c>
      <c r="I568" s="12">
        <f t="shared" si="176"/>
        <v>2.1000000000000001E-2</v>
      </c>
      <c r="J568" s="101">
        <f t="shared" si="164"/>
        <v>43668</v>
      </c>
      <c r="K568" s="3">
        <f t="shared" si="165"/>
        <v>19</v>
      </c>
      <c r="L568" s="18">
        <f t="shared" si="166"/>
        <v>20</v>
      </c>
      <c r="M568" s="11">
        <f t="shared" si="167"/>
        <v>1.0016507690000001</v>
      </c>
      <c r="N568" s="11">
        <f t="shared" ca="1" si="168"/>
        <v>1.0063687750000001</v>
      </c>
      <c r="O568" s="18">
        <f t="shared" si="169"/>
        <v>0</v>
      </c>
      <c r="P568" s="2">
        <f t="shared" ca="1" si="170"/>
        <v>3.1843859999999999</v>
      </c>
      <c r="Q568" s="2">
        <f t="shared" si="171"/>
        <v>0</v>
      </c>
      <c r="R568" s="4" t="str">
        <f t="shared" si="172"/>
        <v>A+J=</v>
      </c>
      <c r="S568" s="101">
        <f t="shared" si="173"/>
        <v>43726</v>
      </c>
      <c r="T568" s="9" t="str">
        <f t="shared" si="174"/>
        <v>-</v>
      </c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9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</row>
    <row r="569" spans="1:198" x14ac:dyDescent="0.15">
      <c r="A569" s="99">
        <f t="shared" si="175"/>
        <v>43696</v>
      </c>
      <c r="B569" s="15">
        <f t="shared" ca="1" si="159"/>
        <v>503.18418599999995</v>
      </c>
      <c r="C569" s="2">
        <f t="shared" si="160"/>
        <v>499.99979999999994</v>
      </c>
      <c r="D569" s="12">
        <f ca="1">IF(A569&lt;$B$1,VLOOKUP(A569,[1]DI!$A$4:$B$15000,2),0)</f>
        <v>5.8999999999999997E-2</v>
      </c>
      <c r="E569" s="13">
        <f t="shared" ca="1" si="161"/>
        <v>1.00022751</v>
      </c>
      <c r="F569" s="13">
        <f ca="1">(TRUNC(PRODUCT($E$12:$E568),16))</f>
        <v>1.09830465399152</v>
      </c>
      <c r="G569" s="13">
        <f t="shared" ca="1" si="162"/>
        <v>1.0931556444380499</v>
      </c>
      <c r="H569" s="13">
        <f t="shared" ca="1" si="163"/>
        <v>1.0047102299999999</v>
      </c>
      <c r="I569" s="12">
        <f t="shared" si="176"/>
        <v>2.1000000000000001E-2</v>
      </c>
      <c r="J569" s="101">
        <f t="shared" si="164"/>
        <v>43668</v>
      </c>
      <c r="K569" s="3">
        <f t="shared" si="165"/>
        <v>20</v>
      </c>
      <c r="L569" s="18">
        <f t="shared" si="166"/>
        <v>20</v>
      </c>
      <c r="M569" s="11">
        <f t="shared" si="167"/>
        <v>1.0016507690000001</v>
      </c>
      <c r="N569" s="11">
        <f t="shared" ca="1" si="168"/>
        <v>1.0063687750000001</v>
      </c>
      <c r="O569" s="18">
        <f t="shared" si="169"/>
        <v>0</v>
      </c>
      <c r="P569" s="2">
        <f t="shared" ca="1" si="170"/>
        <v>3.1843859999999999</v>
      </c>
      <c r="Q569" s="2">
        <f t="shared" si="171"/>
        <v>0</v>
      </c>
      <c r="R569" s="4" t="str">
        <f t="shared" si="172"/>
        <v>A+J=</v>
      </c>
      <c r="S569" s="101">
        <f t="shared" si="173"/>
        <v>43726</v>
      </c>
      <c r="T569" s="9" t="str">
        <f t="shared" si="174"/>
        <v>-</v>
      </c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9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</row>
    <row r="570" spans="1:198" x14ac:dyDescent="0.15">
      <c r="A570" s="99">
        <f t="shared" si="175"/>
        <v>43697</v>
      </c>
      <c r="B570" s="15">
        <f t="shared" ref="B570:B633" ca="1" si="177">IF(A570&lt;=TODAY(),C570+P570,IF(AND(A570&gt;TODAY(),A570&lt;=$B$1),IF(VLOOKUP(TODAY(),$A$10:$D$10000,4,FALSE)=0,"n.d",C570+P570),"n.d"))</f>
        <v>503.34017299999994</v>
      </c>
      <c r="C570" s="2">
        <f t="shared" ref="C570:C633" si="178">(C569-Q569)</f>
        <v>499.99979999999994</v>
      </c>
      <c r="D570" s="12">
        <f ca="1">IF(A570&lt;$B$1,VLOOKUP(A570,[1]DI!$A$4:$B$15000,2),0)</f>
        <v>5.8999999999999997E-2</v>
      </c>
      <c r="E570" s="13">
        <f t="shared" ref="E570:E633" ca="1" si="179">IF(A570&lt;A$10,1,ROUND(((1+D570)^(1/252)),8))</f>
        <v>1.00022751</v>
      </c>
      <c r="F570" s="13">
        <f ca="1">(TRUNC(PRODUCT($E$12:$E569),16))</f>
        <v>1.0985545292833501</v>
      </c>
      <c r="G570" s="13">
        <f t="shared" ref="G570:G633" ca="1" si="180">IF(O569&gt;0,F569,G569)</f>
        <v>1.0931556444380499</v>
      </c>
      <c r="H570" s="13">
        <f t="shared" ref="H570:H633" ca="1" si="181">ROUND(F570/G570,8)</f>
        <v>1.0049388100000001</v>
      </c>
      <c r="I570" s="12">
        <f t="shared" si="176"/>
        <v>2.1000000000000001E-2</v>
      </c>
      <c r="J570" s="101">
        <f t="shared" ref="J570:J633" si="182">IF(O569&gt;0,VLOOKUP(O569,V$12:AF$48,2),J569)</f>
        <v>43668</v>
      </c>
      <c r="K570" s="3">
        <f t="shared" ref="K570:K633" si="183">IF(A570&gt;J570,IF(NETWORKDAYS(J570,A570,$V$52:$V$436)-1=0,1,NETWORKDAYS(J570,A570,$V$52:$V$436)-1),0)</f>
        <v>21</v>
      </c>
      <c r="L570" s="18">
        <f t="shared" ref="L570:L633" si="184">IF(AND(K570=1,K569=1),1,IF(K570&gt;0,IF(K570=K569,K570+1,K570),0))</f>
        <v>21</v>
      </c>
      <c r="M570" s="11">
        <f t="shared" ref="M570:M633" si="185">ROUND((I570+1)^(L570/252),9)</f>
        <v>1.001733379</v>
      </c>
      <c r="N570" s="11">
        <f t="shared" ref="N570:N633" ca="1" si="186">ROUND(H570*M570,9)</f>
        <v>1.0066807499999999</v>
      </c>
      <c r="O570" s="18">
        <f t="shared" ref="O570:O633" si="187">IF(VLOOKUP(A570,W$12:AD$48,8)=VLOOKUP(A569,W$12:AD$48,8),0,VLOOKUP(A570,W$12:AD$48,8))</f>
        <v>0</v>
      </c>
      <c r="P570" s="2">
        <f t="shared" ref="P570:P633" ca="1" si="188">TRUNC(((N570-1)*C570),6)</f>
        <v>3.340373</v>
      </c>
      <c r="Q570" s="2">
        <f t="shared" ref="Q570:Q633" si="189">IF(O570&gt;0,VLOOKUP(O570,$V$12:$AA$48,6),0)</f>
        <v>0</v>
      </c>
      <c r="R570" s="4" t="str">
        <f t="shared" ref="R570:R633" si="190">IF(O569&gt;0,VLOOKUP(O569,V$12:AF$48,10),R569)</f>
        <v>A+J=</v>
      </c>
      <c r="S570" s="101">
        <f t="shared" ref="S570:S633" si="191">IF(O569&gt;0,VLOOKUP(O569,V$12:AF$48,11),S569)</f>
        <v>43726</v>
      </c>
      <c r="T570" s="9" t="str">
        <f t="shared" ref="T570:T633" si="192">IF(O570&gt;0,(P570+Q570)*T$9,"-")</f>
        <v>-</v>
      </c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9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</row>
    <row r="571" spans="1:198" x14ac:dyDescent="0.15">
      <c r="A571" s="99">
        <f t="shared" si="175"/>
        <v>43698</v>
      </c>
      <c r="B571" s="15">
        <f t="shared" ca="1" si="177"/>
        <v>503.49620799999991</v>
      </c>
      <c r="C571" s="2">
        <f t="shared" si="178"/>
        <v>499.99979999999994</v>
      </c>
      <c r="D571" s="12">
        <f ca="1">IF(A571&lt;$B$1,VLOOKUP(A571,[1]DI!$A$4:$B$15000,2),0)</f>
        <v>5.8999999999999997E-2</v>
      </c>
      <c r="E571" s="13">
        <f t="shared" ca="1" si="179"/>
        <v>1.00022751</v>
      </c>
      <c r="F571" s="13">
        <f ca="1">(TRUNC(PRODUCT($E$12:$E570),16))</f>
        <v>1.09880446142431</v>
      </c>
      <c r="G571" s="13">
        <f t="shared" ca="1" si="180"/>
        <v>1.0931556444380499</v>
      </c>
      <c r="H571" s="13">
        <f t="shared" ca="1" si="181"/>
        <v>1.0051674399999999</v>
      </c>
      <c r="I571" s="12">
        <f t="shared" si="176"/>
        <v>2.1000000000000001E-2</v>
      </c>
      <c r="J571" s="101">
        <f t="shared" si="182"/>
        <v>43668</v>
      </c>
      <c r="K571" s="3">
        <f t="shared" si="183"/>
        <v>22</v>
      </c>
      <c r="L571" s="18">
        <f t="shared" si="184"/>
        <v>22</v>
      </c>
      <c r="M571" s="11">
        <f t="shared" si="185"/>
        <v>1.0018159959999999</v>
      </c>
      <c r="N571" s="11">
        <f t="shared" ca="1" si="186"/>
        <v>1.00699282</v>
      </c>
      <c r="O571" s="18">
        <f t="shared" si="187"/>
        <v>0</v>
      </c>
      <c r="P571" s="2">
        <f t="shared" ca="1" si="188"/>
        <v>3.4964080000000002</v>
      </c>
      <c r="Q571" s="2">
        <f t="shared" si="189"/>
        <v>0</v>
      </c>
      <c r="R571" s="4" t="str">
        <f t="shared" si="190"/>
        <v>A+J=</v>
      </c>
      <c r="S571" s="101">
        <f t="shared" si="191"/>
        <v>43726</v>
      </c>
      <c r="T571" s="9" t="str">
        <f t="shared" si="192"/>
        <v>-</v>
      </c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9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</row>
    <row r="572" spans="1:198" x14ac:dyDescent="0.15">
      <c r="A572" s="99">
        <f t="shared" si="175"/>
        <v>43699</v>
      </c>
      <c r="B572" s="15">
        <f t="shared" ca="1" si="177"/>
        <v>503.65229499999992</v>
      </c>
      <c r="C572" s="2">
        <f t="shared" si="178"/>
        <v>499.99979999999994</v>
      </c>
      <c r="D572" s="12">
        <f ca="1">IF(A572&lt;$B$1,VLOOKUP(A572,[1]DI!$A$4:$B$15000,2),0)</f>
        <v>5.8999999999999997E-2</v>
      </c>
      <c r="E572" s="13">
        <f t="shared" ca="1" si="179"/>
        <v>1.00022751</v>
      </c>
      <c r="F572" s="13">
        <f ca="1">(TRUNC(PRODUCT($E$12:$E571),16))</f>
        <v>1.0990544504273301</v>
      </c>
      <c r="G572" s="13">
        <f t="shared" ca="1" si="180"/>
        <v>1.0931556444380499</v>
      </c>
      <c r="H572" s="13">
        <f t="shared" ca="1" si="181"/>
        <v>1.0053961300000001</v>
      </c>
      <c r="I572" s="12">
        <f t="shared" si="176"/>
        <v>2.1000000000000001E-2</v>
      </c>
      <c r="J572" s="101">
        <f t="shared" si="182"/>
        <v>43668</v>
      </c>
      <c r="K572" s="3">
        <f t="shared" si="183"/>
        <v>23</v>
      </c>
      <c r="L572" s="18">
        <f t="shared" si="184"/>
        <v>23</v>
      </c>
      <c r="M572" s="11">
        <f t="shared" si="185"/>
        <v>1.0018986190000001</v>
      </c>
      <c r="N572" s="11">
        <f t="shared" ca="1" si="186"/>
        <v>1.0073049940000001</v>
      </c>
      <c r="O572" s="18">
        <f t="shared" si="187"/>
        <v>0</v>
      </c>
      <c r="P572" s="2">
        <f t="shared" ca="1" si="188"/>
        <v>3.652495</v>
      </c>
      <c r="Q572" s="2">
        <f t="shared" si="189"/>
        <v>0</v>
      </c>
      <c r="R572" s="4" t="str">
        <f t="shared" si="190"/>
        <v>A+J=</v>
      </c>
      <c r="S572" s="101">
        <f t="shared" si="191"/>
        <v>43726</v>
      </c>
      <c r="T572" s="9" t="str">
        <f t="shared" si="192"/>
        <v>-</v>
      </c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9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</row>
    <row r="573" spans="1:198" x14ac:dyDescent="0.15">
      <c r="A573" s="99">
        <f t="shared" si="175"/>
        <v>43700</v>
      </c>
      <c r="B573" s="15">
        <f t="shared" ca="1" si="177"/>
        <v>503.80842499999994</v>
      </c>
      <c r="C573" s="2">
        <f t="shared" si="178"/>
        <v>499.99979999999994</v>
      </c>
      <c r="D573" s="12">
        <f ca="1">IF(A573&lt;$B$1,VLOOKUP(A573,[1]DI!$A$4:$B$15000,2),0)</f>
        <v>5.8999999999999997E-2</v>
      </c>
      <c r="E573" s="13">
        <f t="shared" ca="1" si="179"/>
        <v>1.00022751</v>
      </c>
      <c r="F573" s="13">
        <f ca="1">(TRUNC(PRODUCT($E$12:$E572),16))</f>
        <v>1.09930449630535</v>
      </c>
      <c r="G573" s="13">
        <f t="shared" ca="1" si="180"/>
        <v>1.0931556444380499</v>
      </c>
      <c r="H573" s="13">
        <f t="shared" ca="1" si="181"/>
        <v>1.00562486</v>
      </c>
      <c r="I573" s="12">
        <f t="shared" si="176"/>
        <v>2.1000000000000001E-2</v>
      </c>
      <c r="J573" s="101">
        <f t="shared" si="182"/>
        <v>43668</v>
      </c>
      <c r="K573" s="3">
        <f t="shared" si="183"/>
        <v>24</v>
      </c>
      <c r="L573" s="18">
        <f t="shared" si="184"/>
        <v>24</v>
      </c>
      <c r="M573" s="11">
        <f t="shared" si="185"/>
        <v>1.00198125</v>
      </c>
      <c r="N573" s="11">
        <f t="shared" ca="1" si="186"/>
        <v>1.0076172539999999</v>
      </c>
      <c r="O573" s="18">
        <f t="shared" si="187"/>
        <v>0</v>
      </c>
      <c r="P573" s="2">
        <f t="shared" ca="1" si="188"/>
        <v>3.8086250000000001</v>
      </c>
      <c r="Q573" s="2">
        <f t="shared" si="189"/>
        <v>0</v>
      </c>
      <c r="R573" s="4" t="str">
        <f t="shared" si="190"/>
        <v>A+J=</v>
      </c>
      <c r="S573" s="101">
        <f t="shared" si="191"/>
        <v>43726</v>
      </c>
      <c r="T573" s="9" t="str">
        <f t="shared" si="192"/>
        <v>-</v>
      </c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9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</row>
    <row r="574" spans="1:198" x14ac:dyDescent="0.15">
      <c r="A574" s="99">
        <f t="shared" si="175"/>
        <v>43701</v>
      </c>
      <c r="B574" s="15">
        <f t="shared" ca="1" si="177"/>
        <v>503.96460699999994</v>
      </c>
      <c r="C574" s="2">
        <f t="shared" si="178"/>
        <v>499.99979999999994</v>
      </c>
      <c r="D574" s="12">
        <f ca="1">IF(A574&lt;$B$1,VLOOKUP(A574,[1]DI!$A$4:$B$15000,2),0)</f>
        <v>0</v>
      </c>
      <c r="E574" s="13">
        <f t="shared" ca="1" si="179"/>
        <v>1</v>
      </c>
      <c r="F574" s="13">
        <f ca="1">(TRUNC(PRODUCT($E$12:$E573),16))</f>
        <v>1.0995545990713</v>
      </c>
      <c r="G574" s="13">
        <f t="shared" ca="1" si="180"/>
        <v>1.0931556444380499</v>
      </c>
      <c r="H574" s="13">
        <f t="shared" ca="1" si="181"/>
        <v>1.0058536499999999</v>
      </c>
      <c r="I574" s="12">
        <f t="shared" si="176"/>
        <v>2.1000000000000001E-2</v>
      </c>
      <c r="J574" s="101">
        <f t="shared" si="182"/>
        <v>43668</v>
      </c>
      <c r="K574" s="3">
        <f t="shared" si="183"/>
        <v>24</v>
      </c>
      <c r="L574" s="18">
        <f t="shared" si="184"/>
        <v>25</v>
      </c>
      <c r="M574" s="11">
        <f t="shared" si="185"/>
        <v>1.002063887</v>
      </c>
      <c r="N574" s="11">
        <f t="shared" ca="1" si="186"/>
        <v>1.0079296179999999</v>
      </c>
      <c r="O574" s="18">
        <f t="shared" si="187"/>
        <v>0</v>
      </c>
      <c r="P574" s="2">
        <f t="shared" ca="1" si="188"/>
        <v>3.964807</v>
      </c>
      <c r="Q574" s="2">
        <f t="shared" si="189"/>
        <v>0</v>
      </c>
      <c r="R574" s="4" t="str">
        <f t="shared" si="190"/>
        <v>A+J=</v>
      </c>
      <c r="S574" s="101">
        <f t="shared" si="191"/>
        <v>43726</v>
      </c>
      <c r="T574" s="9" t="str">
        <f t="shared" si="192"/>
        <v>-</v>
      </c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9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</row>
    <row r="575" spans="1:198" x14ac:dyDescent="0.15">
      <c r="A575" s="99">
        <f t="shared" si="175"/>
        <v>43702</v>
      </c>
      <c r="B575" s="15">
        <f t="shared" ca="1" si="177"/>
        <v>503.96460699999994</v>
      </c>
      <c r="C575" s="2">
        <f t="shared" si="178"/>
        <v>499.99979999999994</v>
      </c>
      <c r="D575" s="12">
        <f ca="1">IF(A575&lt;$B$1,VLOOKUP(A575,[1]DI!$A$4:$B$15000,2),0)</f>
        <v>0</v>
      </c>
      <c r="E575" s="13">
        <f t="shared" ca="1" si="179"/>
        <v>1</v>
      </c>
      <c r="F575" s="13">
        <f ca="1">(TRUNC(PRODUCT($E$12:$E574),16))</f>
        <v>1.0995545990713</v>
      </c>
      <c r="G575" s="13">
        <f t="shared" ca="1" si="180"/>
        <v>1.0931556444380499</v>
      </c>
      <c r="H575" s="13">
        <f t="shared" ca="1" si="181"/>
        <v>1.0058536499999999</v>
      </c>
      <c r="I575" s="12">
        <f t="shared" si="176"/>
        <v>2.1000000000000001E-2</v>
      </c>
      <c r="J575" s="101">
        <f t="shared" si="182"/>
        <v>43668</v>
      </c>
      <c r="K575" s="3">
        <f t="shared" si="183"/>
        <v>24</v>
      </c>
      <c r="L575" s="18">
        <f t="shared" si="184"/>
        <v>25</v>
      </c>
      <c r="M575" s="11">
        <f t="shared" si="185"/>
        <v>1.002063887</v>
      </c>
      <c r="N575" s="11">
        <f t="shared" ca="1" si="186"/>
        <v>1.0079296179999999</v>
      </c>
      <c r="O575" s="18">
        <f t="shared" si="187"/>
        <v>0</v>
      </c>
      <c r="P575" s="2">
        <f t="shared" ca="1" si="188"/>
        <v>3.964807</v>
      </c>
      <c r="Q575" s="2">
        <f t="shared" si="189"/>
        <v>0</v>
      </c>
      <c r="R575" s="4" t="str">
        <f t="shared" si="190"/>
        <v>A+J=</v>
      </c>
      <c r="S575" s="101">
        <f t="shared" si="191"/>
        <v>43726</v>
      </c>
      <c r="T575" s="9" t="str">
        <f t="shared" si="192"/>
        <v>-</v>
      </c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9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</row>
    <row r="576" spans="1:198" x14ac:dyDescent="0.15">
      <c r="A576" s="99">
        <f t="shared" si="175"/>
        <v>43703</v>
      </c>
      <c r="B576" s="15">
        <f t="shared" ca="1" si="177"/>
        <v>503.96460699999994</v>
      </c>
      <c r="C576" s="2">
        <f t="shared" si="178"/>
        <v>499.99979999999994</v>
      </c>
      <c r="D576" s="12">
        <f ca="1">IF(A576&lt;$B$1,VLOOKUP(A576,[1]DI!$A$4:$B$15000,2),0)</f>
        <v>5.8999999999999997E-2</v>
      </c>
      <c r="E576" s="13">
        <f t="shared" ca="1" si="179"/>
        <v>1.00022751</v>
      </c>
      <c r="F576" s="13">
        <f ca="1">(TRUNC(PRODUCT($E$12:$E575),16))</f>
        <v>1.0995545990713</v>
      </c>
      <c r="G576" s="13">
        <f t="shared" ca="1" si="180"/>
        <v>1.0931556444380499</v>
      </c>
      <c r="H576" s="13">
        <f t="shared" ca="1" si="181"/>
        <v>1.0058536499999999</v>
      </c>
      <c r="I576" s="12">
        <f t="shared" si="176"/>
        <v>2.1000000000000001E-2</v>
      </c>
      <c r="J576" s="101">
        <f t="shared" si="182"/>
        <v>43668</v>
      </c>
      <c r="K576" s="3">
        <f t="shared" si="183"/>
        <v>25</v>
      </c>
      <c r="L576" s="18">
        <f t="shared" si="184"/>
        <v>25</v>
      </c>
      <c r="M576" s="11">
        <f t="shared" si="185"/>
        <v>1.002063887</v>
      </c>
      <c r="N576" s="11">
        <f t="shared" ca="1" si="186"/>
        <v>1.0079296179999999</v>
      </c>
      <c r="O576" s="18">
        <f t="shared" si="187"/>
        <v>0</v>
      </c>
      <c r="P576" s="2">
        <f t="shared" ca="1" si="188"/>
        <v>3.964807</v>
      </c>
      <c r="Q576" s="2">
        <f t="shared" si="189"/>
        <v>0</v>
      </c>
      <c r="R576" s="4" t="str">
        <f t="shared" si="190"/>
        <v>A+J=</v>
      </c>
      <c r="S576" s="101">
        <f t="shared" si="191"/>
        <v>43726</v>
      </c>
      <c r="T576" s="9" t="str">
        <f t="shared" si="192"/>
        <v>-</v>
      </c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9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</row>
    <row r="577" spans="1:198" x14ac:dyDescent="0.15">
      <c r="A577" s="99">
        <f t="shared" si="175"/>
        <v>43704</v>
      </c>
      <c r="B577" s="15">
        <f t="shared" ca="1" si="177"/>
        <v>504.12084099999993</v>
      </c>
      <c r="C577" s="2">
        <f t="shared" si="178"/>
        <v>499.99979999999994</v>
      </c>
      <c r="D577" s="12">
        <f ca="1">IF(A577&lt;$B$1,VLOOKUP(A577,[1]DI!$A$4:$B$15000,2),0)</f>
        <v>5.8999999999999997E-2</v>
      </c>
      <c r="E577" s="13">
        <f t="shared" ca="1" si="179"/>
        <v>1.00022751</v>
      </c>
      <c r="F577" s="13">
        <f ca="1">(TRUNC(PRODUCT($E$12:$E576),16))</f>
        <v>1.0998047587381401</v>
      </c>
      <c r="G577" s="13">
        <f t="shared" ca="1" si="180"/>
        <v>1.0931556444380499</v>
      </c>
      <c r="H577" s="13">
        <f t="shared" ca="1" si="181"/>
        <v>1.0060825</v>
      </c>
      <c r="I577" s="12">
        <f t="shared" si="176"/>
        <v>2.1000000000000001E-2</v>
      </c>
      <c r="J577" s="101">
        <f t="shared" si="182"/>
        <v>43668</v>
      </c>
      <c r="K577" s="3">
        <f t="shared" si="183"/>
        <v>26</v>
      </c>
      <c r="L577" s="18">
        <f t="shared" si="184"/>
        <v>26</v>
      </c>
      <c r="M577" s="11">
        <f t="shared" si="185"/>
        <v>1.002146531</v>
      </c>
      <c r="N577" s="11">
        <f t="shared" ca="1" si="186"/>
        <v>1.008242087</v>
      </c>
      <c r="O577" s="18">
        <f t="shared" si="187"/>
        <v>0</v>
      </c>
      <c r="P577" s="2">
        <f t="shared" ca="1" si="188"/>
        <v>4.121041</v>
      </c>
      <c r="Q577" s="2">
        <f t="shared" si="189"/>
        <v>0</v>
      </c>
      <c r="R577" s="4" t="str">
        <f t="shared" si="190"/>
        <v>A+J=</v>
      </c>
      <c r="S577" s="101">
        <f t="shared" si="191"/>
        <v>43726</v>
      </c>
      <c r="T577" s="9" t="str">
        <f t="shared" si="192"/>
        <v>-</v>
      </c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9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</row>
    <row r="578" spans="1:198" x14ac:dyDescent="0.15">
      <c r="A578" s="99">
        <f t="shared" si="175"/>
        <v>43705</v>
      </c>
      <c r="B578" s="15">
        <f t="shared" ca="1" si="177"/>
        <v>504.27711799999992</v>
      </c>
      <c r="C578" s="2">
        <f t="shared" si="178"/>
        <v>499.99979999999994</v>
      </c>
      <c r="D578" s="12">
        <f ca="1">IF(A578&lt;$B$1,VLOOKUP(A578,[1]DI!$A$4:$B$15000,2),0)</f>
        <v>5.8999999999999997E-2</v>
      </c>
      <c r="E578" s="13">
        <f t="shared" ca="1" si="179"/>
        <v>1.00022751</v>
      </c>
      <c r="F578" s="13">
        <f ca="1">(TRUNC(PRODUCT($E$12:$E577),16))</f>
        <v>1.1000549753188</v>
      </c>
      <c r="G578" s="13">
        <f t="shared" ca="1" si="180"/>
        <v>1.0931556444380499</v>
      </c>
      <c r="H578" s="13">
        <f t="shared" ca="1" si="181"/>
        <v>1.00631139</v>
      </c>
      <c r="I578" s="12">
        <f t="shared" si="176"/>
        <v>2.1000000000000001E-2</v>
      </c>
      <c r="J578" s="101">
        <f t="shared" si="182"/>
        <v>43668</v>
      </c>
      <c r="K578" s="3">
        <f t="shared" si="183"/>
        <v>27</v>
      </c>
      <c r="L578" s="18">
        <f t="shared" si="184"/>
        <v>27</v>
      </c>
      <c r="M578" s="11">
        <f t="shared" si="185"/>
        <v>1.002229182</v>
      </c>
      <c r="N578" s="11">
        <f t="shared" ca="1" si="186"/>
        <v>1.0085546409999999</v>
      </c>
      <c r="O578" s="18">
        <f t="shared" si="187"/>
        <v>0</v>
      </c>
      <c r="P578" s="2">
        <f t="shared" ca="1" si="188"/>
        <v>4.2773180000000002</v>
      </c>
      <c r="Q578" s="2">
        <f t="shared" si="189"/>
        <v>0</v>
      </c>
      <c r="R578" s="4" t="str">
        <f t="shared" si="190"/>
        <v>A+J=</v>
      </c>
      <c r="S578" s="101">
        <f t="shared" si="191"/>
        <v>43726</v>
      </c>
      <c r="T578" s="9" t="str">
        <f t="shared" si="192"/>
        <v>-</v>
      </c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9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</row>
    <row r="579" spans="1:198" x14ac:dyDescent="0.15">
      <c r="A579" s="99">
        <f t="shared" si="175"/>
        <v>43706</v>
      </c>
      <c r="B579" s="15">
        <f t="shared" ca="1" si="177"/>
        <v>504.43344699999994</v>
      </c>
      <c r="C579" s="2">
        <f t="shared" si="178"/>
        <v>499.99979999999994</v>
      </c>
      <c r="D579" s="12">
        <f ca="1">IF(A579&lt;$B$1,VLOOKUP(A579,[1]DI!$A$4:$B$15000,2),0)</f>
        <v>5.8999999999999997E-2</v>
      </c>
      <c r="E579" s="13">
        <f t="shared" ca="1" si="179"/>
        <v>1.00022751</v>
      </c>
      <c r="F579" s="13">
        <f ca="1">(TRUNC(PRODUCT($E$12:$E578),16))</f>
        <v>1.1003052488262299</v>
      </c>
      <c r="G579" s="13">
        <f t="shared" ca="1" si="180"/>
        <v>1.0931556444380499</v>
      </c>
      <c r="H579" s="13">
        <f t="shared" ca="1" si="181"/>
        <v>1.0065403399999999</v>
      </c>
      <c r="I579" s="12">
        <f t="shared" si="176"/>
        <v>2.1000000000000001E-2</v>
      </c>
      <c r="J579" s="101">
        <f t="shared" si="182"/>
        <v>43668</v>
      </c>
      <c r="K579" s="3">
        <f t="shared" si="183"/>
        <v>28</v>
      </c>
      <c r="L579" s="18">
        <f t="shared" si="184"/>
        <v>28</v>
      </c>
      <c r="M579" s="11">
        <f t="shared" si="185"/>
        <v>1.0023118390000001</v>
      </c>
      <c r="N579" s="11">
        <f t="shared" ca="1" si="186"/>
        <v>1.0088672990000001</v>
      </c>
      <c r="O579" s="18">
        <f t="shared" si="187"/>
        <v>0</v>
      </c>
      <c r="P579" s="2">
        <f t="shared" ca="1" si="188"/>
        <v>4.4336469999999997</v>
      </c>
      <c r="Q579" s="2">
        <f t="shared" si="189"/>
        <v>0</v>
      </c>
      <c r="R579" s="4" t="str">
        <f t="shared" si="190"/>
        <v>A+J=</v>
      </c>
      <c r="S579" s="101">
        <f t="shared" si="191"/>
        <v>43726</v>
      </c>
      <c r="T579" s="9" t="str">
        <f t="shared" si="192"/>
        <v>-</v>
      </c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9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</row>
    <row r="580" spans="1:198" x14ac:dyDescent="0.15">
      <c r="A580" s="99">
        <f t="shared" si="175"/>
        <v>43707</v>
      </c>
      <c r="B580" s="15">
        <f t="shared" ca="1" si="177"/>
        <v>504.58981899999992</v>
      </c>
      <c r="C580" s="2">
        <f t="shared" si="178"/>
        <v>499.99979999999994</v>
      </c>
      <c r="D580" s="12">
        <f ca="1">IF(A580&lt;$B$1,VLOOKUP(A580,[1]DI!$A$4:$B$15000,2),0)</f>
        <v>5.8999999999999997E-2</v>
      </c>
      <c r="E580" s="13">
        <f t="shared" ca="1" si="179"/>
        <v>1.00022751</v>
      </c>
      <c r="F580" s="13">
        <f ca="1">(TRUNC(PRODUCT($E$12:$E579),16))</f>
        <v>1.1005555792733901</v>
      </c>
      <c r="G580" s="13">
        <f t="shared" ca="1" si="180"/>
        <v>1.0931556444380499</v>
      </c>
      <c r="H580" s="13">
        <f t="shared" ca="1" si="181"/>
        <v>1.00676933</v>
      </c>
      <c r="I580" s="12">
        <f t="shared" si="176"/>
        <v>2.1000000000000001E-2</v>
      </c>
      <c r="J580" s="101">
        <f t="shared" si="182"/>
        <v>43668</v>
      </c>
      <c r="K580" s="3">
        <f t="shared" si="183"/>
        <v>29</v>
      </c>
      <c r="L580" s="18">
        <f t="shared" si="184"/>
        <v>29</v>
      </c>
      <c r="M580" s="11">
        <f t="shared" si="185"/>
        <v>1.002394504</v>
      </c>
      <c r="N580" s="11">
        <f t="shared" ca="1" si="186"/>
        <v>1.009180043</v>
      </c>
      <c r="O580" s="18">
        <f t="shared" si="187"/>
        <v>0</v>
      </c>
      <c r="P580" s="2">
        <f t="shared" ca="1" si="188"/>
        <v>4.5900189999999998</v>
      </c>
      <c r="Q580" s="2">
        <f t="shared" si="189"/>
        <v>0</v>
      </c>
      <c r="R580" s="4" t="str">
        <f t="shared" si="190"/>
        <v>A+J=</v>
      </c>
      <c r="S580" s="101">
        <f t="shared" si="191"/>
        <v>43726</v>
      </c>
      <c r="T580" s="9" t="str">
        <f t="shared" si="192"/>
        <v>-</v>
      </c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9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</row>
    <row r="581" spans="1:198" x14ac:dyDescent="0.15">
      <c r="A581" s="99">
        <f t="shared" si="175"/>
        <v>43708</v>
      </c>
      <c r="B581" s="15">
        <f t="shared" ca="1" si="177"/>
        <v>504.74624299999994</v>
      </c>
      <c r="C581" s="2">
        <f t="shared" si="178"/>
        <v>499.99979999999994</v>
      </c>
      <c r="D581" s="12">
        <f ca="1">IF(A581&lt;$B$1,VLOOKUP(A581,[1]DI!$A$4:$B$15000,2),0)</f>
        <v>0</v>
      </c>
      <c r="E581" s="13">
        <f t="shared" ca="1" si="179"/>
        <v>1</v>
      </c>
      <c r="F581" s="13">
        <f ca="1">(TRUNC(PRODUCT($E$12:$E580),16))</f>
        <v>1.1008059666732299</v>
      </c>
      <c r="G581" s="13">
        <f t="shared" ca="1" si="180"/>
        <v>1.0931556444380499</v>
      </c>
      <c r="H581" s="13">
        <f t="shared" ca="1" si="181"/>
        <v>1.00699838</v>
      </c>
      <c r="I581" s="12">
        <f t="shared" si="176"/>
        <v>2.1000000000000001E-2</v>
      </c>
      <c r="J581" s="101">
        <f t="shared" si="182"/>
        <v>43668</v>
      </c>
      <c r="K581" s="3">
        <f t="shared" si="183"/>
        <v>29</v>
      </c>
      <c r="L581" s="18">
        <f t="shared" si="184"/>
        <v>30</v>
      </c>
      <c r="M581" s="11">
        <f t="shared" si="185"/>
        <v>1.0024771750000001</v>
      </c>
      <c r="N581" s="11">
        <f t="shared" ca="1" si="186"/>
        <v>1.0094928910000001</v>
      </c>
      <c r="O581" s="18">
        <f t="shared" si="187"/>
        <v>0</v>
      </c>
      <c r="P581" s="2">
        <f t="shared" ca="1" si="188"/>
        <v>4.7464430000000002</v>
      </c>
      <c r="Q581" s="2">
        <f t="shared" si="189"/>
        <v>0</v>
      </c>
      <c r="R581" s="4" t="str">
        <f t="shared" si="190"/>
        <v>A+J=</v>
      </c>
      <c r="S581" s="101">
        <f t="shared" si="191"/>
        <v>43726</v>
      </c>
      <c r="T581" s="9" t="str">
        <f t="shared" si="192"/>
        <v>-</v>
      </c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9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</row>
    <row r="582" spans="1:198" x14ac:dyDescent="0.15">
      <c r="A582" s="99">
        <f t="shared" si="175"/>
        <v>43709</v>
      </c>
      <c r="B582" s="15">
        <f t="shared" ca="1" si="177"/>
        <v>504.74624299999994</v>
      </c>
      <c r="C582" s="2">
        <f t="shared" si="178"/>
        <v>499.99979999999994</v>
      </c>
      <c r="D582" s="12">
        <f ca="1">IF(A582&lt;$B$1,VLOOKUP(A582,[1]DI!$A$4:$B$15000,2),0)</f>
        <v>0</v>
      </c>
      <c r="E582" s="13">
        <f t="shared" ca="1" si="179"/>
        <v>1</v>
      </c>
      <c r="F582" s="13">
        <f ca="1">(TRUNC(PRODUCT($E$12:$E581),16))</f>
        <v>1.1008059666732299</v>
      </c>
      <c r="G582" s="13">
        <f t="shared" ca="1" si="180"/>
        <v>1.0931556444380499</v>
      </c>
      <c r="H582" s="13">
        <f t="shared" ca="1" si="181"/>
        <v>1.00699838</v>
      </c>
      <c r="I582" s="12">
        <f t="shared" si="176"/>
        <v>2.1000000000000001E-2</v>
      </c>
      <c r="J582" s="101">
        <f t="shared" si="182"/>
        <v>43668</v>
      </c>
      <c r="K582" s="3">
        <f t="shared" si="183"/>
        <v>29</v>
      </c>
      <c r="L582" s="18">
        <f t="shared" si="184"/>
        <v>30</v>
      </c>
      <c r="M582" s="11">
        <f t="shared" si="185"/>
        <v>1.0024771750000001</v>
      </c>
      <c r="N582" s="11">
        <f t="shared" ca="1" si="186"/>
        <v>1.0094928910000001</v>
      </c>
      <c r="O582" s="18">
        <f t="shared" si="187"/>
        <v>0</v>
      </c>
      <c r="P582" s="2">
        <f t="shared" ca="1" si="188"/>
        <v>4.7464430000000002</v>
      </c>
      <c r="Q582" s="2">
        <f t="shared" si="189"/>
        <v>0</v>
      </c>
      <c r="R582" s="4" t="str">
        <f t="shared" si="190"/>
        <v>A+J=</v>
      </c>
      <c r="S582" s="101">
        <f t="shared" si="191"/>
        <v>43726</v>
      </c>
      <c r="T582" s="9" t="str">
        <f t="shared" si="192"/>
        <v>-</v>
      </c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9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</row>
    <row r="583" spans="1:198" x14ac:dyDescent="0.15">
      <c r="A583" s="99">
        <f t="shared" si="175"/>
        <v>43710</v>
      </c>
      <c r="B583" s="15">
        <f t="shared" ca="1" si="177"/>
        <v>504.74624299999994</v>
      </c>
      <c r="C583" s="2">
        <f t="shared" si="178"/>
        <v>499.99979999999994</v>
      </c>
      <c r="D583" s="12">
        <f ca="1">IF(A583&lt;$B$1,VLOOKUP(A583,[1]DI!$A$4:$B$15000,2),0)</f>
        <v>5.8999999999999997E-2</v>
      </c>
      <c r="E583" s="13">
        <f t="shared" ca="1" si="179"/>
        <v>1.00022751</v>
      </c>
      <c r="F583" s="13">
        <f ca="1">(TRUNC(PRODUCT($E$12:$E582),16))</f>
        <v>1.1008059666732299</v>
      </c>
      <c r="G583" s="13">
        <f t="shared" ca="1" si="180"/>
        <v>1.0931556444380499</v>
      </c>
      <c r="H583" s="13">
        <f t="shared" ca="1" si="181"/>
        <v>1.00699838</v>
      </c>
      <c r="I583" s="12">
        <f t="shared" si="176"/>
        <v>2.1000000000000001E-2</v>
      </c>
      <c r="J583" s="101">
        <f t="shared" si="182"/>
        <v>43668</v>
      </c>
      <c r="K583" s="3">
        <f t="shared" si="183"/>
        <v>30</v>
      </c>
      <c r="L583" s="18">
        <f t="shared" si="184"/>
        <v>30</v>
      </c>
      <c r="M583" s="11">
        <f t="shared" si="185"/>
        <v>1.0024771750000001</v>
      </c>
      <c r="N583" s="11">
        <f t="shared" ca="1" si="186"/>
        <v>1.0094928910000001</v>
      </c>
      <c r="O583" s="18">
        <f t="shared" si="187"/>
        <v>0</v>
      </c>
      <c r="P583" s="2">
        <f t="shared" ca="1" si="188"/>
        <v>4.7464430000000002</v>
      </c>
      <c r="Q583" s="2">
        <f t="shared" si="189"/>
        <v>0</v>
      </c>
      <c r="R583" s="4" t="str">
        <f t="shared" si="190"/>
        <v>A+J=</v>
      </c>
      <c r="S583" s="101">
        <f t="shared" si="191"/>
        <v>43726</v>
      </c>
      <c r="T583" s="9" t="str">
        <f t="shared" si="192"/>
        <v>-</v>
      </c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9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</row>
    <row r="584" spans="1:198" x14ac:dyDescent="0.15">
      <c r="A584" s="99">
        <f t="shared" si="175"/>
        <v>43711</v>
      </c>
      <c r="B584" s="15">
        <f t="shared" ca="1" si="177"/>
        <v>504.90271999999993</v>
      </c>
      <c r="C584" s="2">
        <f t="shared" si="178"/>
        <v>499.99979999999994</v>
      </c>
      <c r="D584" s="12">
        <f ca="1">IF(A584&lt;$B$1,VLOOKUP(A584,[1]DI!$A$4:$B$15000,2),0)</f>
        <v>5.8999999999999997E-2</v>
      </c>
      <c r="E584" s="13">
        <f t="shared" ca="1" si="179"/>
        <v>1.00022751</v>
      </c>
      <c r="F584" s="13">
        <f ca="1">(TRUNC(PRODUCT($E$12:$E583),16))</f>
        <v>1.10105641103871</v>
      </c>
      <c r="G584" s="13">
        <f t="shared" ca="1" si="180"/>
        <v>1.0931556444380499</v>
      </c>
      <c r="H584" s="13">
        <f t="shared" ca="1" si="181"/>
        <v>1.00722749</v>
      </c>
      <c r="I584" s="12">
        <f t="shared" si="176"/>
        <v>2.1000000000000001E-2</v>
      </c>
      <c r="J584" s="101">
        <f t="shared" si="182"/>
        <v>43668</v>
      </c>
      <c r="K584" s="3">
        <f t="shared" si="183"/>
        <v>31</v>
      </c>
      <c r="L584" s="18">
        <f t="shared" si="184"/>
        <v>31</v>
      </c>
      <c r="M584" s="11">
        <f t="shared" si="185"/>
        <v>1.0025598529999999</v>
      </c>
      <c r="N584" s="11">
        <f t="shared" ca="1" si="186"/>
        <v>1.009805844</v>
      </c>
      <c r="O584" s="18">
        <f t="shared" si="187"/>
        <v>0</v>
      </c>
      <c r="P584" s="2">
        <f t="shared" ca="1" si="188"/>
        <v>4.9029199999999999</v>
      </c>
      <c r="Q584" s="2">
        <f t="shared" si="189"/>
        <v>0</v>
      </c>
      <c r="R584" s="4" t="str">
        <f t="shared" si="190"/>
        <v>A+J=</v>
      </c>
      <c r="S584" s="101">
        <f t="shared" si="191"/>
        <v>43726</v>
      </c>
      <c r="T584" s="9" t="str">
        <f t="shared" si="192"/>
        <v>-</v>
      </c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9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</row>
    <row r="585" spans="1:198" x14ac:dyDescent="0.15">
      <c r="A585" s="99">
        <f t="shared" si="175"/>
        <v>43712</v>
      </c>
      <c r="B585" s="15">
        <f t="shared" ca="1" si="177"/>
        <v>505.05923799999994</v>
      </c>
      <c r="C585" s="2">
        <f t="shared" si="178"/>
        <v>499.99979999999994</v>
      </c>
      <c r="D585" s="12">
        <f ca="1">IF(A585&lt;$B$1,VLOOKUP(A585,[1]DI!$A$4:$B$15000,2),0)</f>
        <v>5.8999999999999997E-2</v>
      </c>
      <c r="E585" s="13">
        <f t="shared" ca="1" si="179"/>
        <v>1.00022751</v>
      </c>
      <c r="F585" s="13">
        <f ca="1">(TRUNC(PRODUCT($E$12:$E584),16))</f>
        <v>1.1013069123827901</v>
      </c>
      <c r="G585" s="13">
        <f t="shared" ca="1" si="180"/>
        <v>1.0931556444380499</v>
      </c>
      <c r="H585" s="13">
        <f t="shared" ca="1" si="181"/>
        <v>1.00745664</v>
      </c>
      <c r="I585" s="12">
        <f t="shared" si="176"/>
        <v>2.1000000000000001E-2</v>
      </c>
      <c r="J585" s="101">
        <f t="shared" si="182"/>
        <v>43668</v>
      </c>
      <c r="K585" s="3">
        <f t="shared" si="183"/>
        <v>32</v>
      </c>
      <c r="L585" s="18">
        <f t="shared" si="184"/>
        <v>32</v>
      </c>
      <c r="M585" s="11">
        <f t="shared" si="185"/>
        <v>1.0026425379999999</v>
      </c>
      <c r="N585" s="11">
        <f t="shared" ca="1" si="186"/>
        <v>1.010118882</v>
      </c>
      <c r="O585" s="18">
        <f t="shared" si="187"/>
        <v>0</v>
      </c>
      <c r="P585" s="2">
        <f t="shared" ca="1" si="188"/>
        <v>5.0594380000000001</v>
      </c>
      <c r="Q585" s="2">
        <f t="shared" si="189"/>
        <v>0</v>
      </c>
      <c r="R585" s="4" t="str">
        <f t="shared" si="190"/>
        <v>A+J=</v>
      </c>
      <c r="S585" s="101">
        <f t="shared" si="191"/>
        <v>43726</v>
      </c>
      <c r="T585" s="9" t="str">
        <f t="shared" si="192"/>
        <v>-</v>
      </c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9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</row>
    <row r="586" spans="1:198" x14ac:dyDescent="0.15">
      <c r="A586" s="99">
        <f t="shared" si="175"/>
        <v>43713</v>
      </c>
      <c r="B586" s="15">
        <f t="shared" ca="1" si="177"/>
        <v>505.21580999999992</v>
      </c>
      <c r="C586" s="2">
        <f t="shared" si="178"/>
        <v>499.99979999999994</v>
      </c>
      <c r="D586" s="12">
        <f ca="1">IF(A586&lt;$B$1,VLOOKUP(A586,[1]DI!$A$4:$B$15000,2),0)</f>
        <v>5.8999999999999997E-2</v>
      </c>
      <c r="E586" s="13">
        <f t="shared" ca="1" si="179"/>
        <v>1.00022751</v>
      </c>
      <c r="F586" s="13">
        <f ca="1">(TRUNC(PRODUCT($E$12:$E585),16))</f>
        <v>1.1015574707184199</v>
      </c>
      <c r="G586" s="13">
        <f t="shared" ca="1" si="180"/>
        <v>1.0931556444380499</v>
      </c>
      <c r="H586" s="13">
        <f t="shared" ca="1" si="181"/>
        <v>1.0076858500000001</v>
      </c>
      <c r="I586" s="12">
        <f t="shared" si="176"/>
        <v>2.1000000000000001E-2</v>
      </c>
      <c r="J586" s="101">
        <f t="shared" si="182"/>
        <v>43668</v>
      </c>
      <c r="K586" s="3">
        <f t="shared" si="183"/>
        <v>33</v>
      </c>
      <c r="L586" s="18">
        <f t="shared" si="184"/>
        <v>33</v>
      </c>
      <c r="M586" s="11">
        <f t="shared" si="185"/>
        <v>1.00272523</v>
      </c>
      <c r="N586" s="11">
        <f t="shared" ca="1" si="186"/>
        <v>1.0104320259999999</v>
      </c>
      <c r="O586" s="18">
        <f t="shared" si="187"/>
        <v>0</v>
      </c>
      <c r="P586" s="2">
        <f t="shared" ca="1" si="188"/>
        <v>5.2160099999999998</v>
      </c>
      <c r="Q586" s="2">
        <f t="shared" si="189"/>
        <v>0</v>
      </c>
      <c r="R586" s="4" t="str">
        <f t="shared" si="190"/>
        <v>A+J=</v>
      </c>
      <c r="S586" s="101">
        <f t="shared" si="191"/>
        <v>43726</v>
      </c>
      <c r="T586" s="9" t="str">
        <f t="shared" si="192"/>
        <v>-</v>
      </c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9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</row>
    <row r="587" spans="1:198" x14ac:dyDescent="0.15">
      <c r="A587" s="99">
        <f t="shared" si="175"/>
        <v>43714</v>
      </c>
      <c r="B587" s="15">
        <f t="shared" ca="1" si="177"/>
        <v>505.37242399999991</v>
      </c>
      <c r="C587" s="2">
        <f t="shared" si="178"/>
        <v>499.99979999999994</v>
      </c>
      <c r="D587" s="12">
        <f ca="1">IF(A587&lt;$B$1,VLOOKUP(A587,[1]DI!$A$4:$B$15000,2),0)</f>
        <v>5.8999999999999997E-2</v>
      </c>
      <c r="E587" s="13">
        <f t="shared" ca="1" si="179"/>
        <v>1.00022751</v>
      </c>
      <c r="F587" s="13">
        <f ca="1">(TRUNC(PRODUCT($E$12:$E586),16))</f>
        <v>1.1018080860585799</v>
      </c>
      <c r="G587" s="13">
        <f t="shared" ca="1" si="180"/>
        <v>1.0931556444380499</v>
      </c>
      <c r="H587" s="13">
        <f t="shared" ca="1" si="181"/>
        <v>1.0079151</v>
      </c>
      <c r="I587" s="12">
        <f t="shared" si="176"/>
        <v>2.1000000000000001E-2</v>
      </c>
      <c r="J587" s="101">
        <f t="shared" si="182"/>
        <v>43668</v>
      </c>
      <c r="K587" s="3">
        <f t="shared" si="183"/>
        <v>34</v>
      </c>
      <c r="L587" s="18">
        <f t="shared" si="184"/>
        <v>34</v>
      </c>
      <c r="M587" s="11">
        <f t="shared" si="185"/>
        <v>1.002807928</v>
      </c>
      <c r="N587" s="11">
        <f t="shared" ca="1" si="186"/>
        <v>1.0107452530000001</v>
      </c>
      <c r="O587" s="18">
        <f t="shared" si="187"/>
        <v>0</v>
      </c>
      <c r="P587" s="2">
        <f t="shared" ca="1" si="188"/>
        <v>5.3726240000000001</v>
      </c>
      <c r="Q587" s="2">
        <f t="shared" si="189"/>
        <v>0</v>
      </c>
      <c r="R587" s="4" t="str">
        <f t="shared" si="190"/>
        <v>A+J=</v>
      </c>
      <c r="S587" s="101">
        <f t="shared" si="191"/>
        <v>43726</v>
      </c>
      <c r="T587" s="9" t="str">
        <f t="shared" si="192"/>
        <v>-</v>
      </c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9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</row>
    <row r="588" spans="1:198" x14ac:dyDescent="0.15">
      <c r="A588" s="99">
        <f t="shared" si="175"/>
        <v>43715</v>
      </c>
      <c r="B588" s="15">
        <f t="shared" ca="1" si="177"/>
        <v>505.52909599999992</v>
      </c>
      <c r="C588" s="2">
        <f t="shared" si="178"/>
        <v>499.99979999999994</v>
      </c>
      <c r="D588" s="12">
        <f ca="1">IF(A588&lt;$B$1,VLOOKUP(A588,[1]DI!$A$4:$B$15000,2),0)</f>
        <v>0</v>
      </c>
      <c r="E588" s="13">
        <f t="shared" ca="1" si="179"/>
        <v>1</v>
      </c>
      <c r="F588" s="13">
        <f ca="1">(TRUNC(PRODUCT($E$12:$E587),16))</f>
        <v>1.10205875841624</v>
      </c>
      <c r="G588" s="13">
        <f t="shared" ca="1" si="180"/>
        <v>1.0931556444380499</v>
      </c>
      <c r="H588" s="13">
        <f t="shared" ca="1" si="181"/>
        <v>1.00814442</v>
      </c>
      <c r="I588" s="12">
        <f t="shared" si="176"/>
        <v>2.1000000000000001E-2</v>
      </c>
      <c r="J588" s="101">
        <f t="shared" si="182"/>
        <v>43668</v>
      </c>
      <c r="K588" s="3">
        <f t="shared" si="183"/>
        <v>34</v>
      </c>
      <c r="L588" s="18">
        <f t="shared" si="184"/>
        <v>35</v>
      </c>
      <c r="M588" s="11">
        <f t="shared" si="185"/>
        <v>1.0028906339999999</v>
      </c>
      <c r="N588" s="11">
        <f t="shared" ca="1" si="186"/>
        <v>1.0110585969999999</v>
      </c>
      <c r="O588" s="18">
        <f t="shared" si="187"/>
        <v>0</v>
      </c>
      <c r="P588" s="2">
        <f t="shared" ca="1" si="188"/>
        <v>5.5292960000000004</v>
      </c>
      <c r="Q588" s="2">
        <f t="shared" si="189"/>
        <v>0</v>
      </c>
      <c r="R588" s="4" t="str">
        <f t="shared" si="190"/>
        <v>A+J=</v>
      </c>
      <c r="S588" s="101">
        <f t="shared" si="191"/>
        <v>43726</v>
      </c>
      <c r="T588" s="9" t="str">
        <f t="shared" si="192"/>
        <v>-</v>
      </c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9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</row>
    <row r="589" spans="1:198" x14ac:dyDescent="0.15">
      <c r="A589" s="99">
        <f t="shared" ref="A589:A652" si="193">(A588+1)</f>
        <v>43716</v>
      </c>
      <c r="B589" s="15">
        <f t="shared" ca="1" si="177"/>
        <v>505.52909599999992</v>
      </c>
      <c r="C589" s="2">
        <f t="shared" si="178"/>
        <v>499.99979999999994</v>
      </c>
      <c r="D589" s="12">
        <f ca="1">IF(A589&lt;$B$1,VLOOKUP(A589,[1]DI!$A$4:$B$15000,2),0)</f>
        <v>0</v>
      </c>
      <c r="E589" s="13">
        <f t="shared" ca="1" si="179"/>
        <v>1</v>
      </c>
      <c r="F589" s="13">
        <f ca="1">(TRUNC(PRODUCT($E$12:$E588),16))</f>
        <v>1.10205875841624</v>
      </c>
      <c r="G589" s="13">
        <f t="shared" ca="1" si="180"/>
        <v>1.0931556444380499</v>
      </c>
      <c r="H589" s="13">
        <f t="shared" ca="1" si="181"/>
        <v>1.00814442</v>
      </c>
      <c r="I589" s="12">
        <f t="shared" ref="I589:I652" si="194">I588</f>
        <v>2.1000000000000001E-2</v>
      </c>
      <c r="J589" s="101">
        <f t="shared" si="182"/>
        <v>43668</v>
      </c>
      <c r="K589" s="3">
        <f t="shared" si="183"/>
        <v>34</v>
      </c>
      <c r="L589" s="18">
        <f t="shared" si="184"/>
        <v>35</v>
      </c>
      <c r="M589" s="11">
        <f t="shared" si="185"/>
        <v>1.0028906339999999</v>
      </c>
      <c r="N589" s="11">
        <f t="shared" ca="1" si="186"/>
        <v>1.0110585969999999</v>
      </c>
      <c r="O589" s="18">
        <f t="shared" si="187"/>
        <v>0</v>
      </c>
      <c r="P589" s="2">
        <f t="shared" ca="1" si="188"/>
        <v>5.5292960000000004</v>
      </c>
      <c r="Q589" s="2">
        <f t="shared" si="189"/>
        <v>0</v>
      </c>
      <c r="R589" s="4" t="str">
        <f t="shared" si="190"/>
        <v>A+J=</v>
      </c>
      <c r="S589" s="101">
        <f t="shared" si="191"/>
        <v>43726</v>
      </c>
      <c r="T589" s="9" t="str">
        <f t="shared" si="192"/>
        <v>-</v>
      </c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9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</row>
    <row r="590" spans="1:198" x14ac:dyDescent="0.15">
      <c r="A590" s="99">
        <f t="shared" si="193"/>
        <v>43717</v>
      </c>
      <c r="B590" s="15">
        <f t="shared" ca="1" si="177"/>
        <v>505.52909599999992</v>
      </c>
      <c r="C590" s="2">
        <f t="shared" si="178"/>
        <v>499.99979999999994</v>
      </c>
      <c r="D590" s="12">
        <f ca="1">IF(A590&lt;$B$1,VLOOKUP(A590,[1]DI!$A$4:$B$15000,2),0)</f>
        <v>5.8999999999999997E-2</v>
      </c>
      <c r="E590" s="13">
        <f t="shared" ca="1" si="179"/>
        <v>1.00022751</v>
      </c>
      <c r="F590" s="13">
        <f ca="1">(TRUNC(PRODUCT($E$12:$E589),16))</f>
        <v>1.10205875841624</v>
      </c>
      <c r="G590" s="13">
        <f t="shared" ca="1" si="180"/>
        <v>1.0931556444380499</v>
      </c>
      <c r="H590" s="13">
        <f t="shared" ca="1" si="181"/>
        <v>1.00814442</v>
      </c>
      <c r="I590" s="12">
        <f t="shared" si="194"/>
        <v>2.1000000000000001E-2</v>
      </c>
      <c r="J590" s="101">
        <f t="shared" si="182"/>
        <v>43668</v>
      </c>
      <c r="K590" s="3">
        <f t="shared" si="183"/>
        <v>35</v>
      </c>
      <c r="L590" s="18">
        <f t="shared" si="184"/>
        <v>35</v>
      </c>
      <c r="M590" s="11">
        <f t="shared" si="185"/>
        <v>1.0028906339999999</v>
      </c>
      <c r="N590" s="11">
        <f t="shared" ca="1" si="186"/>
        <v>1.0110585969999999</v>
      </c>
      <c r="O590" s="18">
        <f t="shared" si="187"/>
        <v>0</v>
      </c>
      <c r="P590" s="2">
        <f t="shared" ca="1" si="188"/>
        <v>5.5292960000000004</v>
      </c>
      <c r="Q590" s="2">
        <f t="shared" si="189"/>
        <v>0</v>
      </c>
      <c r="R590" s="4" t="str">
        <f t="shared" si="190"/>
        <v>A+J=</v>
      </c>
      <c r="S590" s="101">
        <f t="shared" si="191"/>
        <v>43726</v>
      </c>
      <c r="T590" s="9" t="str">
        <f t="shared" si="192"/>
        <v>-</v>
      </c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9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</row>
    <row r="591" spans="1:198" x14ac:dyDescent="0.15">
      <c r="A591" s="99">
        <f t="shared" si="193"/>
        <v>43718</v>
      </c>
      <c r="B591" s="15">
        <f t="shared" ca="1" si="177"/>
        <v>505.68580899999995</v>
      </c>
      <c r="C591" s="2">
        <f t="shared" si="178"/>
        <v>499.99979999999994</v>
      </c>
      <c r="D591" s="12">
        <f ca="1">IF(A591&lt;$B$1,VLOOKUP(A591,[1]DI!$A$4:$B$15000,2),0)</f>
        <v>5.8999999999999997E-2</v>
      </c>
      <c r="E591" s="13">
        <f t="shared" ca="1" si="179"/>
        <v>1.00022751</v>
      </c>
      <c r="F591" s="13">
        <f ca="1">(TRUNC(PRODUCT($E$12:$E590),16))</f>
        <v>1.10230948780437</v>
      </c>
      <c r="G591" s="13">
        <f t="shared" ca="1" si="180"/>
        <v>1.0931556444380499</v>
      </c>
      <c r="H591" s="13">
        <f t="shared" ca="1" si="181"/>
        <v>1.0083737800000001</v>
      </c>
      <c r="I591" s="12">
        <f t="shared" si="194"/>
        <v>2.1000000000000001E-2</v>
      </c>
      <c r="J591" s="101">
        <f t="shared" si="182"/>
        <v>43668</v>
      </c>
      <c r="K591" s="3">
        <f t="shared" si="183"/>
        <v>36</v>
      </c>
      <c r="L591" s="18">
        <f t="shared" si="184"/>
        <v>36</v>
      </c>
      <c r="M591" s="11">
        <f t="shared" si="185"/>
        <v>1.0029733460000001</v>
      </c>
      <c r="N591" s="11">
        <f t="shared" ca="1" si="186"/>
        <v>1.0113720239999999</v>
      </c>
      <c r="O591" s="18">
        <f t="shared" si="187"/>
        <v>0</v>
      </c>
      <c r="P591" s="2">
        <f t="shared" ca="1" si="188"/>
        <v>5.6860090000000003</v>
      </c>
      <c r="Q591" s="2">
        <f t="shared" si="189"/>
        <v>0</v>
      </c>
      <c r="R591" s="4" t="str">
        <f t="shared" si="190"/>
        <v>A+J=</v>
      </c>
      <c r="S591" s="101">
        <f t="shared" si="191"/>
        <v>43726</v>
      </c>
      <c r="T591" s="9" t="str">
        <f t="shared" si="192"/>
        <v>-</v>
      </c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9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</row>
    <row r="592" spans="1:198" x14ac:dyDescent="0.15">
      <c r="A592" s="99">
        <f t="shared" si="193"/>
        <v>43719</v>
      </c>
      <c r="B592" s="15">
        <f t="shared" ca="1" si="177"/>
        <v>505.84257099999996</v>
      </c>
      <c r="C592" s="2">
        <f t="shared" si="178"/>
        <v>499.99979999999994</v>
      </c>
      <c r="D592" s="12">
        <f ca="1">IF(A592&lt;$B$1,VLOOKUP(A592,[1]DI!$A$4:$B$15000,2),0)</f>
        <v>5.8999999999999997E-2</v>
      </c>
      <c r="E592" s="13">
        <f t="shared" ca="1" si="179"/>
        <v>1.00022751</v>
      </c>
      <c r="F592" s="13">
        <f ca="1">(TRUNC(PRODUCT($E$12:$E591),16))</f>
        <v>1.1025602742359399</v>
      </c>
      <c r="G592" s="13">
        <f t="shared" ca="1" si="180"/>
        <v>1.0931556444380499</v>
      </c>
      <c r="H592" s="13">
        <f t="shared" ca="1" si="181"/>
        <v>1.0086031900000001</v>
      </c>
      <c r="I592" s="12">
        <f t="shared" si="194"/>
        <v>2.1000000000000001E-2</v>
      </c>
      <c r="J592" s="101">
        <f t="shared" si="182"/>
        <v>43668</v>
      </c>
      <c r="K592" s="3">
        <f t="shared" si="183"/>
        <v>37</v>
      </c>
      <c r="L592" s="18">
        <f t="shared" si="184"/>
        <v>37</v>
      </c>
      <c r="M592" s="11">
        <f t="shared" si="185"/>
        <v>1.003056065</v>
      </c>
      <c r="N592" s="11">
        <f t="shared" ca="1" si="186"/>
        <v>1.0116855469999999</v>
      </c>
      <c r="O592" s="18">
        <f t="shared" si="187"/>
        <v>0</v>
      </c>
      <c r="P592" s="2">
        <f t="shared" ca="1" si="188"/>
        <v>5.8427709999999999</v>
      </c>
      <c r="Q592" s="2">
        <f t="shared" si="189"/>
        <v>0</v>
      </c>
      <c r="R592" s="4" t="str">
        <f t="shared" si="190"/>
        <v>A+J=</v>
      </c>
      <c r="S592" s="101">
        <f t="shared" si="191"/>
        <v>43726</v>
      </c>
      <c r="T592" s="9" t="str">
        <f t="shared" si="192"/>
        <v>-</v>
      </c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9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</row>
    <row r="593" spans="1:198" x14ac:dyDescent="0.15">
      <c r="A593" s="99">
        <f t="shared" si="193"/>
        <v>43720</v>
      </c>
      <c r="B593" s="15">
        <f t="shared" ca="1" si="177"/>
        <v>505.99938499999996</v>
      </c>
      <c r="C593" s="2">
        <f t="shared" si="178"/>
        <v>499.99979999999994</v>
      </c>
      <c r="D593" s="12">
        <f ca="1">IF(A593&lt;$B$1,VLOOKUP(A593,[1]DI!$A$4:$B$15000,2),0)</f>
        <v>5.8999999999999997E-2</v>
      </c>
      <c r="E593" s="13">
        <f t="shared" ca="1" si="179"/>
        <v>1.00022751</v>
      </c>
      <c r="F593" s="13">
        <f ca="1">(TRUNC(PRODUCT($E$12:$E592),16))</f>
        <v>1.1028111177239299</v>
      </c>
      <c r="G593" s="13">
        <f t="shared" ca="1" si="180"/>
        <v>1.0931556444380499</v>
      </c>
      <c r="H593" s="13">
        <f t="shared" ca="1" si="181"/>
        <v>1.0088326599999999</v>
      </c>
      <c r="I593" s="12">
        <f t="shared" si="194"/>
        <v>2.1000000000000001E-2</v>
      </c>
      <c r="J593" s="101">
        <f t="shared" si="182"/>
        <v>43668</v>
      </c>
      <c r="K593" s="3">
        <f t="shared" si="183"/>
        <v>38</v>
      </c>
      <c r="L593" s="18">
        <f t="shared" si="184"/>
        <v>38</v>
      </c>
      <c r="M593" s="11">
        <f t="shared" si="185"/>
        <v>1.003138791</v>
      </c>
      <c r="N593" s="11">
        <f t="shared" ca="1" si="186"/>
        <v>1.0119991749999999</v>
      </c>
      <c r="O593" s="18">
        <f t="shared" si="187"/>
        <v>0</v>
      </c>
      <c r="P593" s="2">
        <f t="shared" ca="1" si="188"/>
        <v>5.9995849999999997</v>
      </c>
      <c r="Q593" s="2">
        <f t="shared" si="189"/>
        <v>0</v>
      </c>
      <c r="R593" s="4" t="str">
        <f t="shared" si="190"/>
        <v>A+J=</v>
      </c>
      <c r="S593" s="101">
        <f t="shared" si="191"/>
        <v>43726</v>
      </c>
      <c r="T593" s="9" t="str">
        <f t="shared" si="192"/>
        <v>-</v>
      </c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9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</row>
    <row r="594" spans="1:198" x14ac:dyDescent="0.15">
      <c r="A594" s="99">
        <f t="shared" si="193"/>
        <v>43721</v>
      </c>
      <c r="B594" s="15">
        <f t="shared" ca="1" si="177"/>
        <v>506.15624599999995</v>
      </c>
      <c r="C594" s="2">
        <f t="shared" si="178"/>
        <v>499.99979999999994</v>
      </c>
      <c r="D594" s="12">
        <f ca="1">IF(A594&lt;$B$1,VLOOKUP(A594,[1]DI!$A$4:$B$15000,2),0)</f>
        <v>5.8999999999999997E-2</v>
      </c>
      <c r="E594" s="13">
        <f t="shared" ca="1" si="179"/>
        <v>1.00022751</v>
      </c>
      <c r="F594" s="13">
        <f ca="1">(TRUNC(PRODUCT($E$12:$E593),16))</f>
        <v>1.10306201828133</v>
      </c>
      <c r="G594" s="13">
        <f t="shared" ca="1" si="180"/>
        <v>1.0931556444380499</v>
      </c>
      <c r="H594" s="13">
        <f t="shared" ca="1" si="181"/>
        <v>1.0090621799999999</v>
      </c>
      <c r="I594" s="12">
        <f t="shared" si="194"/>
        <v>2.1000000000000001E-2</v>
      </c>
      <c r="J594" s="101">
        <f t="shared" si="182"/>
        <v>43668</v>
      </c>
      <c r="K594" s="3">
        <f t="shared" si="183"/>
        <v>39</v>
      </c>
      <c r="L594" s="18">
        <f t="shared" si="184"/>
        <v>39</v>
      </c>
      <c r="M594" s="11">
        <f t="shared" si="185"/>
        <v>1.0032215229999999</v>
      </c>
      <c r="N594" s="11">
        <f t="shared" ca="1" si="186"/>
        <v>1.0123128969999999</v>
      </c>
      <c r="O594" s="18">
        <f t="shared" si="187"/>
        <v>0</v>
      </c>
      <c r="P594" s="2">
        <f t="shared" ca="1" si="188"/>
        <v>6.1564459999999999</v>
      </c>
      <c r="Q594" s="2">
        <f t="shared" si="189"/>
        <v>0</v>
      </c>
      <c r="R594" s="4" t="str">
        <f t="shared" si="190"/>
        <v>A+J=</v>
      </c>
      <c r="S594" s="101">
        <f t="shared" si="191"/>
        <v>43726</v>
      </c>
      <c r="T594" s="9" t="str">
        <f t="shared" si="192"/>
        <v>-</v>
      </c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9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</row>
    <row r="595" spans="1:198" x14ac:dyDescent="0.15">
      <c r="A595" s="99">
        <f t="shared" si="193"/>
        <v>43722</v>
      </c>
      <c r="B595" s="15">
        <f t="shared" ca="1" si="177"/>
        <v>506.31315399999994</v>
      </c>
      <c r="C595" s="2">
        <f t="shared" si="178"/>
        <v>499.99979999999994</v>
      </c>
      <c r="D595" s="12">
        <f ca="1">IF(A595&lt;$B$1,VLOOKUP(A595,[1]DI!$A$4:$B$15000,2),0)</f>
        <v>0</v>
      </c>
      <c r="E595" s="13">
        <f t="shared" ca="1" si="179"/>
        <v>1</v>
      </c>
      <c r="F595" s="13">
        <f ca="1">(TRUNC(PRODUCT($E$12:$E594),16))</f>
        <v>1.10331297592111</v>
      </c>
      <c r="G595" s="13">
        <f t="shared" ca="1" si="180"/>
        <v>1.0931556444380499</v>
      </c>
      <c r="H595" s="13">
        <f t="shared" ca="1" si="181"/>
        <v>1.00929175</v>
      </c>
      <c r="I595" s="12">
        <f t="shared" si="194"/>
        <v>2.1000000000000001E-2</v>
      </c>
      <c r="J595" s="101">
        <f t="shared" si="182"/>
        <v>43668</v>
      </c>
      <c r="K595" s="3">
        <f t="shared" si="183"/>
        <v>39</v>
      </c>
      <c r="L595" s="18">
        <f t="shared" si="184"/>
        <v>40</v>
      </c>
      <c r="M595" s="11">
        <f t="shared" si="185"/>
        <v>1.003304263</v>
      </c>
      <c r="N595" s="11">
        <f t="shared" ca="1" si="186"/>
        <v>1.0126267149999999</v>
      </c>
      <c r="O595" s="18">
        <f t="shared" si="187"/>
        <v>0</v>
      </c>
      <c r="P595" s="2">
        <f t="shared" ca="1" si="188"/>
        <v>6.3133540000000004</v>
      </c>
      <c r="Q595" s="2">
        <f t="shared" si="189"/>
        <v>0</v>
      </c>
      <c r="R595" s="4" t="str">
        <f t="shared" si="190"/>
        <v>A+J=</v>
      </c>
      <c r="S595" s="101">
        <f t="shared" si="191"/>
        <v>43726</v>
      </c>
      <c r="T595" s="9" t="str">
        <f t="shared" si="192"/>
        <v>-</v>
      </c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9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</row>
    <row r="596" spans="1:198" x14ac:dyDescent="0.15">
      <c r="A596" s="99">
        <f t="shared" si="193"/>
        <v>43723</v>
      </c>
      <c r="B596" s="15">
        <f t="shared" ca="1" si="177"/>
        <v>506.31315399999994</v>
      </c>
      <c r="C596" s="2">
        <f t="shared" si="178"/>
        <v>499.99979999999994</v>
      </c>
      <c r="D596" s="12">
        <f ca="1">IF(A596&lt;$B$1,VLOOKUP(A596,[1]DI!$A$4:$B$15000,2),0)</f>
        <v>0</v>
      </c>
      <c r="E596" s="13">
        <f t="shared" ca="1" si="179"/>
        <v>1</v>
      </c>
      <c r="F596" s="13">
        <f ca="1">(TRUNC(PRODUCT($E$12:$E595),16))</f>
        <v>1.10331297592111</v>
      </c>
      <c r="G596" s="13">
        <f t="shared" ca="1" si="180"/>
        <v>1.0931556444380499</v>
      </c>
      <c r="H596" s="13">
        <f t="shared" ca="1" si="181"/>
        <v>1.00929175</v>
      </c>
      <c r="I596" s="12">
        <f t="shared" si="194"/>
        <v>2.1000000000000001E-2</v>
      </c>
      <c r="J596" s="101">
        <f t="shared" si="182"/>
        <v>43668</v>
      </c>
      <c r="K596" s="3">
        <f t="shared" si="183"/>
        <v>39</v>
      </c>
      <c r="L596" s="18">
        <f t="shared" si="184"/>
        <v>40</v>
      </c>
      <c r="M596" s="11">
        <f t="shared" si="185"/>
        <v>1.003304263</v>
      </c>
      <c r="N596" s="11">
        <f t="shared" ca="1" si="186"/>
        <v>1.0126267149999999</v>
      </c>
      <c r="O596" s="18">
        <f t="shared" si="187"/>
        <v>0</v>
      </c>
      <c r="P596" s="2">
        <f t="shared" ca="1" si="188"/>
        <v>6.3133540000000004</v>
      </c>
      <c r="Q596" s="2">
        <f t="shared" si="189"/>
        <v>0</v>
      </c>
      <c r="R596" s="4" t="str">
        <f t="shared" si="190"/>
        <v>A+J=</v>
      </c>
      <c r="S596" s="101">
        <f t="shared" si="191"/>
        <v>43726</v>
      </c>
      <c r="T596" s="9" t="str">
        <f t="shared" si="192"/>
        <v>-</v>
      </c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9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</row>
    <row r="597" spans="1:198" x14ac:dyDescent="0.15">
      <c r="A597" s="99">
        <f t="shared" si="193"/>
        <v>43724</v>
      </c>
      <c r="B597" s="15">
        <f t="shared" ca="1" si="177"/>
        <v>506.31315399999994</v>
      </c>
      <c r="C597" s="2">
        <f t="shared" si="178"/>
        <v>499.99979999999994</v>
      </c>
      <c r="D597" s="12">
        <f ca="1">IF(A597&lt;$B$1,VLOOKUP(A597,[1]DI!$A$4:$B$15000,2),0)</f>
        <v>5.8999999999999997E-2</v>
      </c>
      <c r="E597" s="13">
        <f t="shared" ca="1" si="179"/>
        <v>1.00022751</v>
      </c>
      <c r="F597" s="13">
        <f ca="1">(TRUNC(PRODUCT($E$12:$E596),16))</f>
        <v>1.10331297592111</v>
      </c>
      <c r="G597" s="13">
        <f t="shared" ca="1" si="180"/>
        <v>1.0931556444380499</v>
      </c>
      <c r="H597" s="13">
        <f t="shared" ca="1" si="181"/>
        <v>1.00929175</v>
      </c>
      <c r="I597" s="12">
        <f t="shared" si="194"/>
        <v>2.1000000000000001E-2</v>
      </c>
      <c r="J597" s="101">
        <f t="shared" si="182"/>
        <v>43668</v>
      </c>
      <c r="K597" s="3">
        <f t="shared" si="183"/>
        <v>40</v>
      </c>
      <c r="L597" s="18">
        <f t="shared" si="184"/>
        <v>40</v>
      </c>
      <c r="M597" s="11">
        <f t="shared" si="185"/>
        <v>1.003304263</v>
      </c>
      <c r="N597" s="11">
        <f t="shared" ca="1" si="186"/>
        <v>1.0126267149999999</v>
      </c>
      <c r="O597" s="18">
        <f t="shared" si="187"/>
        <v>0</v>
      </c>
      <c r="P597" s="2">
        <f t="shared" ca="1" si="188"/>
        <v>6.3133540000000004</v>
      </c>
      <c r="Q597" s="2">
        <f t="shared" si="189"/>
        <v>0</v>
      </c>
      <c r="R597" s="4" t="str">
        <f t="shared" si="190"/>
        <v>A+J=</v>
      </c>
      <c r="S597" s="101">
        <f t="shared" si="191"/>
        <v>43726</v>
      </c>
      <c r="T597" s="9" t="str">
        <f t="shared" si="192"/>
        <v>-</v>
      </c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9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</row>
    <row r="598" spans="1:198" x14ac:dyDescent="0.15">
      <c r="A598" s="99">
        <f t="shared" si="193"/>
        <v>43725</v>
      </c>
      <c r="B598" s="15">
        <f t="shared" ca="1" si="177"/>
        <v>506.47011599999996</v>
      </c>
      <c r="C598" s="2">
        <f t="shared" si="178"/>
        <v>499.99979999999994</v>
      </c>
      <c r="D598" s="12">
        <v>5.8999999999999997E-2</v>
      </c>
      <c r="E598" s="13">
        <f t="shared" si="179"/>
        <v>1.00022751</v>
      </c>
      <c r="F598" s="13">
        <f ca="1">(TRUNC(PRODUCT($E$12:$E597),16))</f>
        <v>1.10356399065626</v>
      </c>
      <c r="G598" s="13">
        <f t="shared" ca="1" si="180"/>
        <v>1.0931556444380499</v>
      </c>
      <c r="H598" s="13">
        <f t="shared" ca="1" si="181"/>
        <v>1.00952138</v>
      </c>
      <c r="I598" s="12">
        <f t="shared" si="194"/>
        <v>2.1000000000000001E-2</v>
      </c>
      <c r="J598" s="101">
        <f t="shared" si="182"/>
        <v>43668</v>
      </c>
      <c r="K598" s="3">
        <f t="shared" si="183"/>
        <v>41</v>
      </c>
      <c r="L598" s="18">
        <f t="shared" si="184"/>
        <v>41</v>
      </c>
      <c r="M598" s="11">
        <f t="shared" si="185"/>
        <v>1.0033870090000001</v>
      </c>
      <c r="N598" s="11">
        <f t="shared" ca="1" si="186"/>
        <v>1.0129406379999999</v>
      </c>
      <c r="O598" s="18">
        <f t="shared" si="187"/>
        <v>0</v>
      </c>
      <c r="P598" s="2">
        <f t="shared" ca="1" si="188"/>
        <v>6.4703160000000004</v>
      </c>
      <c r="Q598" s="2">
        <f t="shared" si="189"/>
        <v>0</v>
      </c>
      <c r="R598" s="4" t="str">
        <f t="shared" si="190"/>
        <v>A+J=</v>
      </c>
      <c r="S598" s="101">
        <f t="shared" si="191"/>
        <v>43726</v>
      </c>
      <c r="T598" s="9" t="str">
        <f t="shared" si="192"/>
        <v>-</v>
      </c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9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</row>
    <row r="599" spans="1:198" x14ac:dyDescent="0.15">
      <c r="A599" s="142">
        <f t="shared" si="193"/>
        <v>43726</v>
      </c>
      <c r="B599" s="143">
        <f t="shared" ca="1" si="177"/>
        <v>506.62711999999993</v>
      </c>
      <c r="C599" s="144">
        <f t="shared" si="178"/>
        <v>499.99979999999994</v>
      </c>
      <c r="D599" s="145">
        <f ca="1">IF(A599&lt;$B$1,VLOOKUP(A599,[1]DI!$A$4:$B$15000,2),0)</f>
        <v>5.8999999999999997E-2</v>
      </c>
      <c r="E599" s="146">
        <f t="shared" ca="1" si="179"/>
        <v>1.00022751</v>
      </c>
      <c r="F599" s="146">
        <f ca="1">(TRUNC(PRODUCT($E$12:$E598),16))</f>
        <v>1.10381506249977</v>
      </c>
      <c r="G599" s="146">
        <f t="shared" ca="1" si="180"/>
        <v>1.0931556444380499</v>
      </c>
      <c r="H599" s="146">
        <f t="shared" ca="1" si="181"/>
        <v>1.00975105</v>
      </c>
      <c r="I599" s="145">
        <f t="shared" si="194"/>
        <v>2.1000000000000001E-2</v>
      </c>
      <c r="J599" s="147">
        <f t="shared" si="182"/>
        <v>43668</v>
      </c>
      <c r="K599" s="148">
        <f t="shared" si="183"/>
        <v>42</v>
      </c>
      <c r="L599" s="149">
        <f t="shared" si="184"/>
        <v>42</v>
      </c>
      <c r="M599" s="150">
        <f t="shared" si="185"/>
        <v>1.0034697619999999</v>
      </c>
      <c r="N599" s="150">
        <f t="shared" ca="1" si="186"/>
        <v>1.013254646</v>
      </c>
      <c r="O599" s="149">
        <f t="shared" si="187"/>
        <v>4</v>
      </c>
      <c r="P599" s="144">
        <f t="shared" ca="1" si="188"/>
        <v>6.6273200000000001</v>
      </c>
      <c r="Q599" s="144">
        <f t="shared" si="189"/>
        <v>499.99979999999994</v>
      </c>
      <c r="R599" s="151" t="str">
        <f t="shared" si="190"/>
        <v>A+J=</v>
      </c>
      <c r="S599" s="147">
        <f t="shared" si="191"/>
        <v>43726</v>
      </c>
      <c r="T599" s="152">
        <f t="shared" ca="1" si="192"/>
        <v>30397627.199999996</v>
      </c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9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</row>
    <row r="600" spans="1:198" x14ac:dyDescent="0.15">
      <c r="A600" s="99">
        <f t="shared" si="193"/>
        <v>43727</v>
      </c>
      <c r="B600" s="15">
        <f t="shared" ca="1" si="177"/>
        <v>0</v>
      </c>
      <c r="C600" s="2">
        <f t="shared" si="178"/>
        <v>0</v>
      </c>
      <c r="D600" s="12">
        <f ca="1">IF(A600&lt;$B$1,VLOOKUP(A600,[1]DI!$A$4:$B$15000,2),0)</f>
        <v>0</v>
      </c>
      <c r="E600" s="13">
        <f t="shared" ca="1" si="179"/>
        <v>1</v>
      </c>
      <c r="F600" s="13">
        <f ca="1">(TRUNC(PRODUCT($E$12:$E599),16))</f>
        <v>1.1040661914646399</v>
      </c>
      <c r="G600" s="13">
        <f t="shared" ca="1" si="180"/>
        <v>1.10381506249977</v>
      </c>
      <c r="H600" s="13">
        <f t="shared" ca="1" si="181"/>
        <v>1.00022751</v>
      </c>
      <c r="I600" s="12">
        <f t="shared" si="194"/>
        <v>2.1000000000000001E-2</v>
      </c>
      <c r="J600" s="101">
        <f t="shared" si="182"/>
        <v>43726</v>
      </c>
      <c r="K600" s="3">
        <f t="shared" si="183"/>
        <v>1</v>
      </c>
      <c r="L600" s="18">
        <f t="shared" si="184"/>
        <v>1</v>
      </c>
      <c r="M600" s="11">
        <f t="shared" si="185"/>
        <v>1.0000824740000001</v>
      </c>
      <c r="N600" s="11">
        <f t="shared" ca="1" si="186"/>
        <v>1.0003100030000001</v>
      </c>
      <c r="O600" s="18">
        <f t="shared" si="187"/>
        <v>0</v>
      </c>
      <c r="P600" s="2">
        <f t="shared" ca="1" si="188"/>
        <v>0</v>
      </c>
      <c r="Q600" s="2">
        <f t="shared" si="189"/>
        <v>0</v>
      </c>
      <c r="R600" s="4" t="str">
        <f t="shared" si="190"/>
        <v>A+J=</v>
      </c>
      <c r="S600" s="101">
        <f t="shared" si="191"/>
        <v>44034</v>
      </c>
      <c r="T600" s="9" t="str">
        <f t="shared" si="192"/>
        <v>-</v>
      </c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9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</row>
    <row r="601" spans="1:198" x14ac:dyDescent="0.15">
      <c r="A601" s="99">
        <f t="shared" si="193"/>
        <v>43728</v>
      </c>
      <c r="B601" s="15" t="str">
        <f t="shared" ca="1" si="177"/>
        <v>n.d</v>
      </c>
      <c r="C601" s="2">
        <f t="shared" si="178"/>
        <v>0</v>
      </c>
      <c r="D601" s="12">
        <f ca="1">IF(A601&lt;$B$1,VLOOKUP(A601,[1]DI!$A$4:$B$15000,2),0)</f>
        <v>0</v>
      </c>
      <c r="E601" s="13">
        <f t="shared" ca="1" si="179"/>
        <v>1</v>
      </c>
      <c r="F601" s="13">
        <f ca="1">(TRUNC(PRODUCT($E$12:$E600),16))</f>
        <v>1.1040661914646399</v>
      </c>
      <c r="G601" s="13">
        <f t="shared" ca="1" si="180"/>
        <v>1.10381506249977</v>
      </c>
      <c r="H601" s="13">
        <f t="shared" ca="1" si="181"/>
        <v>1.00022751</v>
      </c>
      <c r="I601" s="12">
        <f t="shared" si="194"/>
        <v>2.1000000000000001E-2</v>
      </c>
      <c r="J601" s="101">
        <f t="shared" si="182"/>
        <v>43726</v>
      </c>
      <c r="K601" s="3">
        <f t="shared" si="183"/>
        <v>2</v>
      </c>
      <c r="L601" s="18">
        <f t="shared" si="184"/>
        <v>2</v>
      </c>
      <c r="M601" s="11">
        <f t="shared" si="185"/>
        <v>1.0001649539999999</v>
      </c>
      <c r="N601" s="11">
        <f t="shared" ca="1" si="186"/>
        <v>1.000392502</v>
      </c>
      <c r="O601" s="18">
        <f t="shared" si="187"/>
        <v>0</v>
      </c>
      <c r="P601" s="2">
        <f t="shared" ca="1" si="188"/>
        <v>0</v>
      </c>
      <c r="Q601" s="2">
        <f t="shared" si="189"/>
        <v>0</v>
      </c>
      <c r="R601" s="4" t="str">
        <f t="shared" si="190"/>
        <v>A+J=</v>
      </c>
      <c r="S601" s="101">
        <f t="shared" si="191"/>
        <v>44034</v>
      </c>
      <c r="T601" s="9" t="str">
        <f t="shared" si="192"/>
        <v>-</v>
      </c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9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</row>
    <row r="602" spans="1:198" x14ac:dyDescent="0.15">
      <c r="A602" s="99">
        <f t="shared" si="193"/>
        <v>43729</v>
      </c>
      <c r="B602" s="15" t="str">
        <f t="shared" ca="1" si="177"/>
        <v>n.d</v>
      </c>
      <c r="C602" s="2">
        <f t="shared" si="178"/>
        <v>0</v>
      </c>
      <c r="D602" s="12">
        <f ca="1">IF(A602&lt;$B$1,VLOOKUP(A602,[1]DI!$A$4:$B$15000,2),0)</f>
        <v>0</v>
      </c>
      <c r="E602" s="13">
        <f t="shared" ca="1" si="179"/>
        <v>1</v>
      </c>
      <c r="F602" s="13">
        <f ca="1">(TRUNC(PRODUCT($E$12:$E601),16))</f>
        <v>1.1040661914646399</v>
      </c>
      <c r="G602" s="13">
        <f t="shared" ca="1" si="180"/>
        <v>1.10381506249977</v>
      </c>
      <c r="H602" s="13">
        <f t="shared" ca="1" si="181"/>
        <v>1.00022751</v>
      </c>
      <c r="I602" s="12">
        <f t="shared" si="194"/>
        <v>2.1000000000000001E-2</v>
      </c>
      <c r="J602" s="101">
        <f t="shared" si="182"/>
        <v>43726</v>
      </c>
      <c r="K602" s="3">
        <f t="shared" si="183"/>
        <v>2</v>
      </c>
      <c r="L602" s="18">
        <f t="shared" si="184"/>
        <v>3</v>
      </c>
      <c r="M602" s="11">
        <f t="shared" si="185"/>
        <v>1.000247442</v>
      </c>
      <c r="N602" s="11">
        <f t="shared" ca="1" si="186"/>
        <v>1.000475008</v>
      </c>
      <c r="O602" s="18">
        <f t="shared" si="187"/>
        <v>0</v>
      </c>
      <c r="P602" s="2">
        <f t="shared" ca="1" si="188"/>
        <v>0</v>
      </c>
      <c r="Q602" s="2">
        <f t="shared" si="189"/>
        <v>0</v>
      </c>
      <c r="R602" s="4" t="str">
        <f t="shared" si="190"/>
        <v>A+J=</v>
      </c>
      <c r="S602" s="101">
        <f t="shared" si="191"/>
        <v>44034</v>
      </c>
      <c r="T602" s="9" t="str">
        <f t="shared" si="192"/>
        <v>-</v>
      </c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9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</row>
    <row r="603" spans="1:198" x14ac:dyDescent="0.15">
      <c r="A603" s="99">
        <f t="shared" si="193"/>
        <v>43730</v>
      </c>
      <c r="B603" s="15" t="str">
        <f t="shared" ca="1" si="177"/>
        <v>n.d</v>
      </c>
      <c r="C603" s="2">
        <f t="shared" si="178"/>
        <v>0</v>
      </c>
      <c r="D603" s="12">
        <f ca="1">IF(A603&lt;$B$1,VLOOKUP(A603,[1]DI!$A$4:$B$15000,2),0)</f>
        <v>0</v>
      </c>
      <c r="E603" s="13">
        <f t="shared" ca="1" si="179"/>
        <v>1</v>
      </c>
      <c r="F603" s="13">
        <f ca="1">(TRUNC(PRODUCT($E$12:$E602),16))</f>
        <v>1.1040661914646399</v>
      </c>
      <c r="G603" s="13">
        <f t="shared" ca="1" si="180"/>
        <v>1.10381506249977</v>
      </c>
      <c r="H603" s="13">
        <f t="shared" ca="1" si="181"/>
        <v>1.00022751</v>
      </c>
      <c r="I603" s="12">
        <f t="shared" si="194"/>
        <v>2.1000000000000001E-2</v>
      </c>
      <c r="J603" s="101">
        <f t="shared" si="182"/>
        <v>43726</v>
      </c>
      <c r="K603" s="3">
        <f t="shared" si="183"/>
        <v>2</v>
      </c>
      <c r="L603" s="18">
        <f t="shared" si="184"/>
        <v>3</v>
      </c>
      <c r="M603" s="11">
        <f t="shared" si="185"/>
        <v>1.000247442</v>
      </c>
      <c r="N603" s="11">
        <f t="shared" ca="1" si="186"/>
        <v>1.000475008</v>
      </c>
      <c r="O603" s="18">
        <f t="shared" si="187"/>
        <v>0</v>
      </c>
      <c r="P603" s="2">
        <f t="shared" ca="1" si="188"/>
        <v>0</v>
      </c>
      <c r="Q603" s="2">
        <f t="shared" si="189"/>
        <v>0</v>
      </c>
      <c r="R603" s="4" t="str">
        <f t="shared" si="190"/>
        <v>A+J=</v>
      </c>
      <c r="S603" s="101">
        <f t="shared" si="191"/>
        <v>44034</v>
      </c>
      <c r="T603" s="9" t="str">
        <f t="shared" si="192"/>
        <v>-</v>
      </c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9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</row>
    <row r="604" spans="1:198" x14ac:dyDescent="0.15">
      <c r="A604" s="99">
        <f t="shared" si="193"/>
        <v>43731</v>
      </c>
      <c r="B604" s="15" t="str">
        <f t="shared" ca="1" si="177"/>
        <v>n.d</v>
      </c>
      <c r="C604" s="2">
        <f t="shared" si="178"/>
        <v>0</v>
      </c>
      <c r="D604" s="12">
        <f ca="1">IF(A604&lt;$B$1,VLOOKUP(A604,[1]DI!$A$4:$B$15000,2),0)</f>
        <v>0</v>
      </c>
      <c r="E604" s="13">
        <f t="shared" ca="1" si="179"/>
        <v>1</v>
      </c>
      <c r="F604" s="13">
        <f ca="1">(TRUNC(PRODUCT($E$12:$E603),16))</f>
        <v>1.1040661914646399</v>
      </c>
      <c r="G604" s="13">
        <f t="shared" ca="1" si="180"/>
        <v>1.10381506249977</v>
      </c>
      <c r="H604" s="13">
        <f t="shared" ca="1" si="181"/>
        <v>1.00022751</v>
      </c>
      <c r="I604" s="12">
        <f t="shared" si="194"/>
        <v>2.1000000000000001E-2</v>
      </c>
      <c r="J604" s="101">
        <f t="shared" si="182"/>
        <v>43726</v>
      </c>
      <c r="K604" s="3">
        <f t="shared" si="183"/>
        <v>3</v>
      </c>
      <c r="L604" s="18">
        <f t="shared" si="184"/>
        <v>3</v>
      </c>
      <c r="M604" s="11">
        <f t="shared" si="185"/>
        <v>1.000247442</v>
      </c>
      <c r="N604" s="11">
        <f t="shared" ca="1" si="186"/>
        <v>1.000475008</v>
      </c>
      <c r="O604" s="18">
        <f t="shared" si="187"/>
        <v>0</v>
      </c>
      <c r="P604" s="2">
        <f t="shared" ca="1" si="188"/>
        <v>0</v>
      </c>
      <c r="Q604" s="2">
        <f t="shared" si="189"/>
        <v>0</v>
      </c>
      <c r="R604" s="4" t="str">
        <f t="shared" si="190"/>
        <v>A+J=</v>
      </c>
      <c r="S604" s="101">
        <f t="shared" si="191"/>
        <v>44034</v>
      </c>
      <c r="T604" s="9" t="str">
        <f t="shared" si="192"/>
        <v>-</v>
      </c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9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</row>
    <row r="605" spans="1:198" x14ac:dyDescent="0.15">
      <c r="A605" s="99">
        <f t="shared" si="193"/>
        <v>43732</v>
      </c>
      <c r="B605" s="15" t="str">
        <f t="shared" ca="1" si="177"/>
        <v>n.d</v>
      </c>
      <c r="C605" s="2">
        <f t="shared" si="178"/>
        <v>0</v>
      </c>
      <c r="D605" s="12">
        <f ca="1">IF(A605&lt;$B$1,VLOOKUP(A605,[1]DI!$A$4:$B$15000,2),0)</f>
        <v>0</v>
      </c>
      <c r="E605" s="13">
        <f t="shared" ca="1" si="179"/>
        <v>1</v>
      </c>
      <c r="F605" s="13">
        <f ca="1">(TRUNC(PRODUCT($E$12:$E604),16))</f>
        <v>1.1040661914646399</v>
      </c>
      <c r="G605" s="13">
        <f t="shared" ca="1" si="180"/>
        <v>1.10381506249977</v>
      </c>
      <c r="H605" s="13">
        <f t="shared" ca="1" si="181"/>
        <v>1.00022751</v>
      </c>
      <c r="I605" s="12">
        <f t="shared" si="194"/>
        <v>2.1000000000000001E-2</v>
      </c>
      <c r="J605" s="101">
        <f t="shared" si="182"/>
        <v>43726</v>
      </c>
      <c r="K605" s="3">
        <f t="shared" si="183"/>
        <v>4</v>
      </c>
      <c r="L605" s="18">
        <f t="shared" si="184"/>
        <v>4</v>
      </c>
      <c r="M605" s="11">
        <f t="shared" si="185"/>
        <v>1.000329936</v>
      </c>
      <c r="N605" s="11">
        <f t="shared" ca="1" si="186"/>
        <v>1.0005575209999999</v>
      </c>
      <c r="O605" s="18">
        <f t="shared" si="187"/>
        <v>0</v>
      </c>
      <c r="P605" s="2">
        <f t="shared" ca="1" si="188"/>
        <v>0</v>
      </c>
      <c r="Q605" s="2">
        <f t="shared" si="189"/>
        <v>0</v>
      </c>
      <c r="R605" s="4" t="str">
        <f t="shared" si="190"/>
        <v>A+J=</v>
      </c>
      <c r="S605" s="101">
        <f t="shared" si="191"/>
        <v>44034</v>
      </c>
      <c r="T605" s="9" t="str">
        <f t="shared" si="192"/>
        <v>-</v>
      </c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9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</row>
    <row r="606" spans="1:198" x14ac:dyDescent="0.15">
      <c r="A606" s="99">
        <f t="shared" si="193"/>
        <v>43733</v>
      </c>
      <c r="B606" s="15" t="str">
        <f t="shared" ca="1" si="177"/>
        <v>n.d</v>
      </c>
      <c r="C606" s="2">
        <f t="shared" si="178"/>
        <v>0</v>
      </c>
      <c r="D606" s="12">
        <f ca="1">IF(A606&lt;$B$1,VLOOKUP(A606,[1]DI!$A$4:$B$15000,2),0)</f>
        <v>0</v>
      </c>
      <c r="E606" s="13">
        <f t="shared" ca="1" si="179"/>
        <v>1</v>
      </c>
      <c r="F606" s="13">
        <f ca="1">(TRUNC(PRODUCT($E$12:$E605),16))</f>
        <v>1.1040661914646399</v>
      </c>
      <c r="G606" s="13">
        <f t="shared" ca="1" si="180"/>
        <v>1.10381506249977</v>
      </c>
      <c r="H606" s="13">
        <f t="shared" ca="1" si="181"/>
        <v>1.00022751</v>
      </c>
      <c r="I606" s="12">
        <f t="shared" si="194"/>
        <v>2.1000000000000001E-2</v>
      </c>
      <c r="J606" s="101">
        <f t="shared" si="182"/>
        <v>43726</v>
      </c>
      <c r="K606" s="3">
        <f t="shared" si="183"/>
        <v>5</v>
      </c>
      <c r="L606" s="18">
        <f t="shared" si="184"/>
        <v>5</v>
      </c>
      <c r="M606" s="11">
        <f t="shared" si="185"/>
        <v>1.000412437</v>
      </c>
      <c r="N606" s="11">
        <f t="shared" ca="1" si="186"/>
        <v>1.000640041</v>
      </c>
      <c r="O606" s="18">
        <f t="shared" si="187"/>
        <v>0</v>
      </c>
      <c r="P606" s="2">
        <f t="shared" ca="1" si="188"/>
        <v>0</v>
      </c>
      <c r="Q606" s="2">
        <f t="shared" si="189"/>
        <v>0</v>
      </c>
      <c r="R606" s="4" t="str">
        <f t="shared" si="190"/>
        <v>A+J=</v>
      </c>
      <c r="S606" s="101">
        <f t="shared" si="191"/>
        <v>44034</v>
      </c>
      <c r="T606" s="9" t="str">
        <f t="shared" si="192"/>
        <v>-</v>
      </c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9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</row>
    <row r="607" spans="1:198" x14ac:dyDescent="0.15">
      <c r="A607" s="99">
        <f t="shared" si="193"/>
        <v>43734</v>
      </c>
      <c r="B607" s="15" t="str">
        <f t="shared" ca="1" si="177"/>
        <v>n.d</v>
      </c>
      <c r="C607" s="2">
        <f t="shared" si="178"/>
        <v>0</v>
      </c>
      <c r="D607" s="12">
        <f ca="1">IF(A607&lt;$B$1,VLOOKUP(A607,[1]DI!$A$4:$B$15000,2),0)</f>
        <v>0</v>
      </c>
      <c r="E607" s="13">
        <f t="shared" ca="1" si="179"/>
        <v>1</v>
      </c>
      <c r="F607" s="13">
        <f ca="1">(TRUNC(PRODUCT($E$12:$E606),16))</f>
        <v>1.1040661914646399</v>
      </c>
      <c r="G607" s="13">
        <f t="shared" ca="1" si="180"/>
        <v>1.10381506249977</v>
      </c>
      <c r="H607" s="13">
        <f t="shared" ca="1" si="181"/>
        <v>1.00022751</v>
      </c>
      <c r="I607" s="12">
        <f t="shared" si="194"/>
        <v>2.1000000000000001E-2</v>
      </c>
      <c r="J607" s="101">
        <f t="shared" si="182"/>
        <v>43726</v>
      </c>
      <c r="K607" s="3">
        <f t="shared" si="183"/>
        <v>6</v>
      </c>
      <c r="L607" s="18">
        <f t="shared" si="184"/>
        <v>6</v>
      </c>
      <c r="M607" s="11">
        <f t="shared" si="185"/>
        <v>1.000494945</v>
      </c>
      <c r="N607" s="11">
        <f t="shared" ca="1" si="186"/>
        <v>1.000722568</v>
      </c>
      <c r="O607" s="18">
        <f t="shared" si="187"/>
        <v>0</v>
      </c>
      <c r="P607" s="2">
        <f t="shared" ca="1" si="188"/>
        <v>0</v>
      </c>
      <c r="Q607" s="2">
        <f t="shared" si="189"/>
        <v>0</v>
      </c>
      <c r="R607" s="4" t="str">
        <f t="shared" si="190"/>
        <v>A+J=</v>
      </c>
      <c r="S607" s="101">
        <f t="shared" si="191"/>
        <v>44034</v>
      </c>
      <c r="T607" s="9" t="str">
        <f t="shared" si="192"/>
        <v>-</v>
      </c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9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</row>
    <row r="608" spans="1:198" x14ac:dyDescent="0.15">
      <c r="A608" s="99">
        <f t="shared" si="193"/>
        <v>43735</v>
      </c>
      <c r="B608" s="15" t="str">
        <f t="shared" ca="1" si="177"/>
        <v>n.d</v>
      </c>
      <c r="C608" s="2">
        <f t="shared" si="178"/>
        <v>0</v>
      </c>
      <c r="D608" s="12">
        <f ca="1">IF(A608&lt;$B$1,VLOOKUP(A608,[1]DI!$A$4:$B$15000,2),0)</f>
        <v>0</v>
      </c>
      <c r="E608" s="13">
        <f t="shared" ca="1" si="179"/>
        <v>1</v>
      </c>
      <c r="F608" s="13">
        <f ca="1">(TRUNC(PRODUCT($E$12:$E607),16))</f>
        <v>1.1040661914646399</v>
      </c>
      <c r="G608" s="13">
        <f t="shared" ca="1" si="180"/>
        <v>1.10381506249977</v>
      </c>
      <c r="H608" s="13">
        <f t="shared" ca="1" si="181"/>
        <v>1.00022751</v>
      </c>
      <c r="I608" s="12">
        <f t="shared" si="194"/>
        <v>2.1000000000000001E-2</v>
      </c>
      <c r="J608" s="101">
        <f t="shared" si="182"/>
        <v>43726</v>
      </c>
      <c r="K608" s="3">
        <f t="shared" si="183"/>
        <v>7</v>
      </c>
      <c r="L608" s="18">
        <f t="shared" si="184"/>
        <v>7</v>
      </c>
      <c r="M608" s="11">
        <f t="shared" si="185"/>
        <v>1.0005774590000001</v>
      </c>
      <c r="N608" s="11">
        <f t="shared" ca="1" si="186"/>
        <v>1.0008051</v>
      </c>
      <c r="O608" s="18">
        <f t="shared" si="187"/>
        <v>0</v>
      </c>
      <c r="P608" s="2">
        <f t="shared" ca="1" si="188"/>
        <v>0</v>
      </c>
      <c r="Q608" s="2">
        <f t="shared" si="189"/>
        <v>0</v>
      </c>
      <c r="R608" s="4" t="str">
        <f t="shared" si="190"/>
        <v>A+J=</v>
      </c>
      <c r="S608" s="101">
        <f t="shared" si="191"/>
        <v>44034</v>
      </c>
      <c r="T608" s="9" t="str">
        <f t="shared" si="192"/>
        <v>-</v>
      </c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9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</row>
    <row r="609" spans="1:198" x14ac:dyDescent="0.15">
      <c r="A609" s="99">
        <f t="shared" si="193"/>
        <v>43736</v>
      </c>
      <c r="B609" s="15" t="str">
        <f t="shared" ca="1" si="177"/>
        <v>n.d</v>
      </c>
      <c r="C609" s="2">
        <f t="shared" si="178"/>
        <v>0</v>
      </c>
      <c r="D609" s="12">
        <f ca="1">IF(A609&lt;$B$1,VLOOKUP(A609,[1]DI!$A$4:$B$15000,2),0)</f>
        <v>0</v>
      </c>
      <c r="E609" s="13">
        <f t="shared" ca="1" si="179"/>
        <v>1</v>
      </c>
      <c r="F609" s="13">
        <f ca="1">(TRUNC(PRODUCT($E$12:$E608),16))</f>
        <v>1.1040661914646399</v>
      </c>
      <c r="G609" s="13">
        <f t="shared" ca="1" si="180"/>
        <v>1.10381506249977</v>
      </c>
      <c r="H609" s="13">
        <f t="shared" ca="1" si="181"/>
        <v>1.00022751</v>
      </c>
      <c r="I609" s="12">
        <f t="shared" si="194"/>
        <v>2.1000000000000001E-2</v>
      </c>
      <c r="J609" s="101">
        <f t="shared" si="182"/>
        <v>43726</v>
      </c>
      <c r="K609" s="3">
        <f t="shared" si="183"/>
        <v>7</v>
      </c>
      <c r="L609" s="18">
        <f t="shared" si="184"/>
        <v>8</v>
      </c>
      <c r="M609" s="11">
        <f t="shared" si="185"/>
        <v>1.0006599810000001</v>
      </c>
      <c r="N609" s="11">
        <f t="shared" ca="1" si="186"/>
        <v>1.0008876410000001</v>
      </c>
      <c r="O609" s="18">
        <f t="shared" si="187"/>
        <v>0</v>
      </c>
      <c r="P609" s="2">
        <f t="shared" ca="1" si="188"/>
        <v>0</v>
      </c>
      <c r="Q609" s="2">
        <f t="shared" si="189"/>
        <v>0</v>
      </c>
      <c r="R609" s="4" t="str">
        <f t="shared" si="190"/>
        <v>A+J=</v>
      </c>
      <c r="S609" s="101">
        <f t="shared" si="191"/>
        <v>44034</v>
      </c>
      <c r="T609" s="9" t="str">
        <f t="shared" si="192"/>
        <v>-</v>
      </c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9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</row>
    <row r="610" spans="1:198" x14ac:dyDescent="0.15">
      <c r="A610" s="99">
        <f t="shared" si="193"/>
        <v>43737</v>
      </c>
      <c r="B610" s="15" t="str">
        <f t="shared" ca="1" si="177"/>
        <v>n.d</v>
      </c>
      <c r="C610" s="2">
        <f t="shared" si="178"/>
        <v>0</v>
      </c>
      <c r="D610" s="12">
        <f ca="1">IF(A610&lt;$B$1,VLOOKUP(A610,[1]DI!$A$4:$B$15000,2),0)</f>
        <v>0</v>
      </c>
      <c r="E610" s="13">
        <f t="shared" ca="1" si="179"/>
        <v>1</v>
      </c>
      <c r="F610" s="13">
        <f ca="1">(TRUNC(PRODUCT($E$12:$E609),16))</f>
        <v>1.1040661914646399</v>
      </c>
      <c r="G610" s="13">
        <f t="shared" ca="1" si="180"/>
        <v>1.10381506249977</v>
      </c>
      <c r="H610" s="13">
        <f t="shared" ca="1" si="181"/>
        <v>1.00022751</v>
      </c>
      <c r="I610" s="12">
        <f t="shared" si="194"/>
        <v>2.1000000000000001E-2</v>
      </c>
      <c r="J610" s="101">
        <f t="shared" si="182"/>
        <v>43726</v>
      </c>
      <c r="K610" s="3">
        <f t="shared" si="183"/>
        <v>7</v>
      </c>
      <c r="L610" s="18">
        <f t="shared" si="184"/>
        <v>8</v>
      </c>
      <c r="M610" s="11">
        <f t="shared" si="185"/>
        <v>1.0006599810000001</v>
      </c>
      <c r="N610" s="11">
        <f t="shared" ca="1" si="186"/>
        <v>1.0008876410000001</v>
      </c>
      <c r="O610" s="18">
        <f t="shared" si="187"/>
        <v>0</v>
      </c>
      <c r="P610" s="2">
        <f t="shared" ca="1" si="188"/>
        <v>0</v>
      </c>
      <c r="Q610" s="2">
        <f t="shared" si="189"/>
        <v>0</v>
      </c>
      <c r="R610" s="4" t="str">
        <f t="shared" si="190"/>
        <v>A+J=</v>
      </c>
      <c r="S610" s="101">
        <f t="shared" si="191"/>
        <v>44034</v>
      </c>
      <c r="T610" s="9" t="str">
        <f t="shared" si="192"/>
        <v>-</v>
      </c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9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</row>
    <row r="611" spans="1:198" x14ac:dyDescent="0.15">
      <c r="A611" s="99">
        <f t="shared" si="193"/>
        <v>43738</v>
      </c>
      <c r="B611" s="15" t="str">
        <f t="shared" ca="1" si="177"/>
        <v>n.d</v>
      </c>
      <c r="C611" s="2">
        <f t="shared" si="178"/>
        <v>0</v>
      </c>
      <c r="D611" s="12">
        <f ca="1">IF(A611&lt;$B$1,VLOOKUP(A611,[1]DI!$A$4:$B$15000,2),0)</f>
        <v>0</v>
      </c>
      <c r="E611" s="13">
        <f t="shared" ca="1" si="179"/>
        <v>1</v>
      </c>
      <c r="F611" s="13">
        <f ca="1">(TRUNC(PRODUCT($E$12:$E610),16))</f>
        <v>1.1040661914646399</v>
      </c>
      <c r="G611" s="13">
        <f t="shared" ca="1" si="180"/>
        <v>1.10381506249977</v>
      </c>
      <c r="H611" s="13">
        <f t="shared" ca="1" si="181"/>
        <v>1.00022751</v>
      </c>
      <c r="I611" s="12">
        <f t="shared" si="194"/>
        <v>2.1000000000000001E-2</v>
      </c>
      <c r="J611" s="101">
        <f t="shared" si="182"/>
        <v>43726</v>
      </c>
      <c r="K611" s="3">
        <f t="shared" si="183"/>
        <v>8</v>
      </c>
      <c r="L611" s="18">
        <f t="shared" si="184"/>
        <v>8</v>
      </c>
      <c r="M611" s="11">
        <f t="shared" si="185"/>
        <v>1.0006599810000001</v>
      </c>
      <c r="N611" s="11">
        <f t="shared" ca="1" si="186"/>
        <v>1.0008876410000001</v>
      </c>
      <c r="O611" s="18">
        <f t="shared" si="187"/>
        <v>0</v>
      </c>
      <c r="P611" s="2">
        <f t="shared" ca="1" si="188"/>
        <v>0</v>
      </c>
      <c r="Q611" s="2">
        <f t="shared" si="189"/>
        <v>0</v>
      </c>
      <c r="R611" s="4" t="str">
        <f t="shared" si="190"/>
        <v>A+J=</v>
      </c>
      <c r="S611" s="101">
        <f t="shared" si="191"/>
        <v>44034</v>
      </c>
      <c r="T611" s="9" t="str">
        <f t="shared" si="192"/>
        <v>-</v>
      </c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9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</row>
    <row r="612" spans="1:198" x14ac:dyDescent="0.15">
      <c r="A612" s="99">
        <f t="shared" si="193"/>
        <v>43739</v>
      </c>
      <c r="B612" s="15" t="str">
        <f t="shared" ca="1" si="177"/>
        <v>n.d</v>
      </c>
      <c r="C612" s="2">
        <f t="shared" si="178"/>
        <v>0</v>
      </c>
      <c r="D612" s="12">
        <f ca="1">IF(A612&lt;$B$1,VLOOKUP(A612,[1]DI!$A$4:$B$15000,2),0)</f>
        <v>0</v>
      </c>
      <c r="E612" s="13">
        <f t="shared" ca="1" si="179"/>
        <v>1</v>
      </c>
      <c r="F612" s="13">
        <f ca="1">(TRUNC(PRODUCT($E$12:$E611),16))</f>
        <v>1.1040661914646399</v>
      </c>
      <c r="G612" s="13">
        <f t="shared" ca="1" si="180"/>
        <v>1.10381506249977</v>
      </c>
      <c r="H612" s="13">
        <f t="shared" ca="1" si="181"/>
        <v>1.00022751</v>
      </c>
      <c r="I612" s="12">
        <f t="shared" si="194"/>
        <v>2.1000000000000001E-2</v>
      </c>
      <c r="J612" s="101">
        <f t="shared" si="182"/>
        <v>43726</v>
      </c>
      <c r="K612" s="3">
        <f t="shared" si="183"/>
        <v>9</v>
      </c>
      <c r="L612" s="18">
        <f t="shared" si="184"/>
        <v>9</v>
      </c>
      <c r="M612" s="11">
        <f t="shared" si="185"/>
        <v>1.0007425089999999</v>
      </c>
      <c r="N612" s="11">
        <f t="shared" ca="1" si="186"/>
        <v>1.0009701879999999</v>
      </c>
      <c r="O612" s="18">
        <f t="shared" si="187"/>
        <v>0</v>
      </c>
      <c r="P612" s="2">
        <f t="shared" ca="1" si="188"/>
        <v>0</v>
      </c>
      <c r="Q612" s="2">
        <f t="shared" si="189"/>
        <v>0</v>
      </c>
      <c r="R612" s="4" t="str">
        <f t="shared" si="190"/>
        <v>A+J=</v>
      </c>
      <c r="S612" s="101">
        <f t="shared" si="191"/>
        <v>44034</v>
      </c>
      <c r="T612" s="9" t="str">
        <f t="shared" si="192"/>
        <v>-</v>
      </c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9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</row>
    <row r="613" spans="1:198" x14ac:dyDescent="0.15">
      <c r="A613" s="99">
        <f t="shared" si="193"/>
        <v>43740</v>
      </c>
      <c r="B613" s="15" t="str">
        <f t="shared" ca="1" si="177"/>
        <v>n.d</v>
      </c>
      <c r="C613" s="2">
        <f t="shared" si="178"/>
        <v>0</v>
      </c>
      <c r="D613" s="12">
        <f ca="1">IF(A613&lt;$B$1,VLOOKUP(A613,[1]DI!$A$4:$B$15000,2),0)</f>
        <v>0</v>
      </c>
      <c r="E613" s="13">
        <f t="shared" ca="1" si="179"/>
        <v>1</v>
      </c>
      <c r="F613" s="13">
        <f ca="1">(TRUNC(PRODUCT($E$12:$E612),16))</f>
        <v>1.1040661914646399</v>
      </c>
      <c r="G613" s="13">
        <f t="shared" ca="1" si="180"/>
        <v>1.10381506249977</v>
      </c>
      <c r="H613" s="13">
        <f t="shared" ca="1" si="181"/>
        <v>1.00022751</v>
      </c>
      <c r="I613" s="12">
        <f t="shared" si="194"/>
        <v>2.1000000000000001E-2</v>
      </c>
      <c r="J613" s="101">
        <f t="shared" si="182"/>
        <v>43726</v>
      </c>
      <c r="K613" s="3">
        <f t="shared" si="183"/>
        <v>10</v>
      </c>
      <c r="L613" s="18">
        <f t="shared" si="184"/>
        <v>10</v>
      </c>
      <c r="M613" s="11">
        <f t="shared" si="185"/>
        <v>1.0008250439999999</v>
      </c>
      <c r="N613" s="11">
        <f t="shared" ca="1" si="186"/>
        <v>1.0010527419999999</v>
      </c>
      <c r="O613" s="18">
        <f t="shared" si="187"/>
        <v>0</v>
      </c>
      <c r="P613" s="2">
        <f t="shared" ca="1" si="188"/>
        <v>0</v>
      </c>
      <c r="Q613" s="2">
        <f t="shared" si="189"/>
        <v>0</v>
      </c>
      <c r="R613" s="4" t="str">
        <f t="shared" si="190"/>
        <v>A+J=</v>
      </c>
      <c r="S613" s="101">
        <f t="shared" si="191"/>
        <v>44034</v>
      </c>
      <c r="T613" s="9" t="str">
        <f t="shared" si="192"/>
        <v>-</v>
      </c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9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</row>
    <row r="614" spans="1:198" x14ac:dyDescent="0.15">
      <c r="A614" s="99">
        <f t="shared" si="193"/>
        <v>43741</v>
      </c>
      <c r="B614" s="15" t="str">
        <f t="shared" ca="1" si="177"/>
        <v>n.d</v>
      </c>
      <c r="C614" s="2">
        <f t="shared" si="178"/>
        <v>0</v>
      </c>
      <c r="D614" s="12">
        <f ca="1">IF(A614&lt;$B$1,VLOOKUP(A614,[1]DI!$A$4:$B$15000,2),0)</f>
        <v>0</v>
      </c>
      <c r="E614" s="13">
        <f t="shared" ca="1" si="179"/>
        <v>1</v>
      </c>
      <c r="F614" s="13">
        <f ca="1">(TRUNC(PRODUCT($E$12:$E613),16))</f>
        <v>1.1040661914646399</v>
      </c>
      <c r="G614" s="13">
        <f t="shared" ca="1" si="180"/>
        <v>1.10381506249977</v>
      </c>
      <c r="H614" s="13">
        <f t="shared" ca="1" si="181"/>
        <v>1.00022751</v>
      </c>
      <c r="I614" s="12">
        <f t="shared" si="194"/>
        <v>2.1000000000000001E-2</v>
      </c>
      <c r="J614" s="101">
        <f t="shared" si="182"/>
        <v>43726</v>
      </c>
      <c r="K614" s="3">
        <f t="shared" si="183"/>
        <v>11</v>
      </c>
      <c r="L614" s="18">
        <f t="shared" si="184"/>
        <v>11</v>
      </c>
      <c r="M614" s="11">
        <f t="shared" si="185"/>
        <v>1.0009075860000001</v>
      </c>
      <c r="N614" s="11">
        <f t="shared" ca="1" si="186"/>
        <v>1.001135302</v>
      </c>
      <c r="O614" s="18">
        <f t="shared" si="187"/>
        <v>0</v>
      </c>
      <c r="P614" s="2">
        <f t="shared" ca="1" si="188"/>
        <v>0</v>
      </c>
      <c r="Q614" s="2">
        <f t="shared" si="189"/>
        <v>0</v>
      </c>
      <c r="R614" s="4" t="str">
        <f t="shared" si="190"/>
        <v>A+J=</v>
      </c>
      <c r="S614" s="101">
        <f t="shared" si="191"/>
        <v>44034</v>
      </c>
      <c r="T614" s="9" t="str">
        <f t="shared" si="192"/>
        <v>-</v>
      </c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9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</row>
    <row r="615" spans="1:198" x14ac:dyDescent="0.15">
      <c r="A615" s="99">
        <f t="shared" si="193"/>
        <v>43742</v>
      </c>
      <c r="B615" s="15" t="str">
        <f t="shared" ca="1" si="177"/>
        <v>n.d</v>
      </c>
      <c r="C615" s="2">
        <f t="shared" si="178"/>
        <v>0</v>
      </c>
      <c r="D615" s="12">
        <f ca="1">IF(A615&lt;$B$1,VLOOKUP(A615,[1]DI!$A$4:$B$15000,2),0)</f>
        <v>0</v>
      </c>
      <c r="E615" s="13">
        <f t="shared" ca="1" si="179"/>
        <v>1</v>
      </c>
      <c r="F615" s="13">
        <f ca="1">(TRUNC(PRODUCT($E$12:$E614),16))</f>
        <v>1.1040661914646399</v>
      </c>
      <c r="G615" s="13">
        <f t="shared" ca="1" si="180"/>
        <v>1.10381506249977</v>
      </c>
      <c r="H615" s="13">
        <f t="shared" ca="1" si="181"/>
        <v>1.00022751</v>
      </c>
      <c r="I615" s="12">
        <f t="shared" si="194"/>
        <v>2.1000000000000001E-2</v>
      </c>
      <c r="J615" s="101">
        <f t="shared" si="182"/>
        <v>43726</v>
      </c>
      <c r="K615" s="3">
        <f t="shared" si="183"/>
        <v>12</v>
      </c>
      <c r="L615" s="18">
        <f t="shared" si="184"/>
        <v>12</v>
      </c>
      <c r="M615" s="11">
        <f t="shared" si="185"/>
        <v>1.0009901349999999</v>
      </c>
      <c r="N615" s="11">
        <f t="shared" ca="1" si="186"/>
        <v>1.0012178700000001</v>
      </c>
      <c r="O615" s="18">
        <f t="shared" si="187"/>
        <v>0</v>
      </c>
      <c r="P615" s="2">
        <f t="shared" ca="1" si="188"/>
        <v>0</v>
      </c>
      <c r="Q615" s="2">
        <f t="shared" si="189"/>
        <v>0</v>
      </c>
      <c r="R615" s="4" t="str">
        <f t="shared" si="190"/>
        <v>A+J=</v>
      </c>
      <c r="S615" s="101">
        <f t="shared" si="191"/>
        <v>44034</v>
      </c>
      <c r="T615" s="9" t="str">
        <f t="shared" si="192"/>
        <v>-</v>
      </c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9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</row>
    <row r="616" spans="1:198" x14ac:dyDescent="0.15">
      <c r="A616" s="99">
        <f t="shared" si="193"/>
        <v>43743</v>
      </c>
      <c r="B616" s="15" t="str">
        <f t="shared" ca="1" si="177"/>
        <v>n.d</v>
      </c>
      <c r="C616" s="2">
        <f t="shared" si="178"/>
        <v>0</v>
      </c>
      <c r="D616" s="12">
        <f ca="1">IF(A616&lt;$B$1,VLOOKUP(A616,[1]DI!$A$4:$B$15000,2),0)</f>
        <v>0</v>
      </c>
      <c r="E616" s="13">
        <f t="shared" ca="1" si="179"/>
        <v>1</v>
      </c>
      <c r="F616" s="13">
        <f ca="1">(TRUNC(PRODUCT($E$12:$E615),16))</f>
        <v>1.1040661914646399</v>
      </c>
      <c r="G616" s="13">
        <f t="shared" ca="1" si="180"/>
        <v>1.10381506249977</v>
      </c>
      <c r="H616" s="13">
        <f t="shared" ca="1" si="181"/>
        <v>1.00022751</v>
      </c>
      <c r="I616" s="12">
        <f t="shared" si="194"/>
        <v>2.1000000000000001E-2</v>
      </c>
      <c r="J616" s="101">
        <f t="shared" si="182"/>
        <v>43726</v>
      </c>
      <c r="K616" s="3">
        <f t="shared" si="183"/>
        <v>12</v>
      </c>
      <c r="L616" s="18">
        <f t="shared" si="184"/>
        <v>13</v>
      </c>
      <c r="M616" s="11">
        <f t="shared" si="185"/>
        <v>1.00107269</v>
      </c>
      <c r="N616" s="11">
        <f t="shared" ca="1" si="186"/>
        <v>1.001300444</v>
      </c>
      <c r="O616" s="18">
        <f t="shared" si="187"/>
        <v>0</v>
      </c>
      <c r="P616" s="2">
        <f t="shared" ca="1" si="188"/>
        <v>0</v>
      </c>
      <c r="Q616" s="2">
        <f t="shared" si="189"/>
        <v>0</v>
      </c>
      <c r="R616" s="4" t="str">
        <f t="shared" si="190"/>
        <v>A+J=</v>
      </c>
      <c r="S616" s="101">
        <f t="shared" si="191"/>
        <v>44034</v>
      </c>
      <c r="T616" s="9" t="str">
        <f t="shared" si="192"/>
        <v>-</v>
      </c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9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</row>
    <row r="617" spans="1:198" x14ac:dyDescent="0.15">
      <c r="A617" s="99">
        <f t="shared" si="193"/>
        <v>43744</v>
      </c>
      <c r="B617" s="15" t="str">
        <f t="shared" ca="1" si="177"/>
        <v>n.d</v>
      </c>
      <c r="C617" s="2">
        <f t="shared" si="178"/>
        <v>0</v>
      </c>
      <c r="D617" s="12">
        <f ca="1">IF(A617&lt;$B$1,VLOOKUP(A617,[1]DI!$A$4:$B$15000,2),0)</f>
        <v>0</v>
      </c>
      <c r="E617" s="13">
        <f t="shared" ca="1" si="179"/>
        <v>1</v>
      </c>
      <c r="F617" s="13">
        <f ca="1">(TRUNC(PRODUCT($E$12:$E616),16))</f>
        <v>1.1040661914646399</v>
      </c>
      <c r="G617" s="13">
        <f t="shared" ca="1" si="180"/>
        <v>1.10381506249977</v>
      </c>
      <c r="H617" s="13">
        <f t="shared" ca="1" si="181"/>
        <v>1.00022751</v>
      </c>
      <c r="I617" s="12">
        <f t="shared" si="194"/>
        <v>2.1000000000000001E-2</v>
      </c>
      <c r="J617" s="101">
        <f t="shared" si="182"/>
        <v>43726</v>
      </c>
      <c r="K617" s="3">
        <f t="shared" si="183"/>
        <v>12</v>
      </c>
      <c r="L617" s="18">
        <f t="shared" si="184"/>
        <v>13</v>
      </c>
      <c r="M617" s="11">
        <f t="shared" si="185"/>
        <v>1.00107269</v>
      </c>
      <c r="N617" s="11">
        <f t="shared" ca="1" si="186"/>
        <v>1.001300444</v>
      </c>
      <c r="O617" s="18">
        <f t="shared" si="187"/>
        <v>0</v>
      </c>
      <c r="P617" s="2">
        <f t="shared" ca="1" si="188"/>
        <v>0</v>
      </c>
      <c r="Q617" s="2">
        <f t="shared" si="189"/>
        <v>0</v>
      </c>
      <c r="R617" s="4" t="str">
        <f t="shared" si="190"/>
        <v>A+J=</v>
      </c>
      <c r="S617" s="101">
        <f t="shared" si="191"/>
        <v>44034</v>
      </c>
      <c r="T617" s="9" t="str">
        <f t="shared" si="192"/>
        <v>-</v>
      </c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9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</row>
    <row r="618" spans="1:198" x14ac:dyDescent="0.15">
      <c r="A618" s="99">
        <f t="shared" si="193"/>
        <v>43745</v>
      </c>
      <c r="B618" s="15" t="str">
        <f t="shared" ca="1" si="177"/>
        <v>n.d</v>
      </c>
      <c r="C618" s="2">
        <f t="shared" si="178"/>
        <v>0</v>
      </c>
      <c r="D618" s="12">
        <f ca="1">IF(A618&lt;$B$1,VLOOKUP(A618,[1]DI!$A$4:$B$15000,2),0)</f>
        <v>0</v>
      </c>
      <c r="E618" s="13">
        <f t="shared" ca="1" si="179"/>
        <v>1</v>
      </c>
      <c r="F618" s="13">
        <f ca="1">(TRUNC(PRODUCT($E$12:$E617),16))</f>
        <v>1.1040661914646399</v>
      </c>
      <c r="G618" s="13">
        <f t="shared" ca="1" si="180"/>
        <v>1.10381506249977</v>
      </c>
      <c r="H618" s="13">
        <f t="shared" ca="1" si="181"/>
        <v>1.00022751</v>
      </c>
      <c r="I618" s="12">
        <f t="shared" si="194"/>
        <v>2.1000000000000001E-2</v>
      </c>
      <c r="J618" s="101">
        <f t="shared" si="182"/>
        <v>43726</v>
      </c>
      <c r="K618" s="3">
        <f t="shared" si="183"/>
        <v>13</v>
      </c>
      <c r="L618" s="18">
        <f t="shared" si="184"/>
        <v>13</v>
      </c>
      <c r="M618" s="11">
        <f t="shared" si="185"/>
        <v>1.00107269</v>
      </c>
      <c r="N618" s="11">
        <f t="shared" ca="1" si="186"/>
        <v>1.001300444</v>
      </c>
      <c r="O618" s="18">
        <f t="shared" si="187"/>
        <v>0</v>
      </c>
      <c r="P618" s="2">
        <f t="shared" ca="1" si="188"/>
        <v>0</v>
      </c>
      <c r="Q618" s="2">
        <f t="shared" si="189"/>
        <v>0</v>
      </c>
      <c r="R618" s="4" t="str">
        <f t="shared" si="190"/>
        <v>A+J=</v>
      </c>
      <c r="S618" s="101">
        <f t="shared" si="191"/>
        <v>44034</v>
      </c>
      <c r="T618" s="9" t="str">
        <f t="shared" si="192"/>
        <v>-</v>
      </c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9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</row>
    <row r="619" spans="1:198" x14ac:dyDescent="0.15">
      <c r="A619" s="99">
        <f t="shared" si="193"/>
        <v>43746</v>
      </c>
      <c r="B619" s="15" t="str">
        <f t="shared" ca="1" si="177"/>
        <v>n.d</v>
      </c>
      <c r="C619" s="2">
        <f t="shared" si="178"/>
        <v>0</v>
      </c>
      <c r="D619" s="12">
        <f ca="1">IF(A619&lt;$B$1,VLOOKUP(A619,[1]DI!$A$4:$B$15000,2),0)</f>
        <v>0</v>
      </c>
      <c r="E619" s="13">
        <f t="shared" ca="1" si="179"/>
        <v>1</v>
      </c>
      <c r="F619" s="13">
        <f ca="1">(TRUNC(PRODUCT($E$12:$E618),16))</f>
        <v>1.1040661914646399</v>
      </c>
      <c r="G619" s="13">
        <f t="shared" ca="1" si="180"/>
        <v>1.10381506249977</v>
      </c>
      <c r="H619" s="13">
        <f t="shared" ca="1" si="181"/>
        <v>1.00022751</v>
      </c>
      <c r="I619" s="12">
        <f t="shared" si="194"/>
        <v>2.1000000000000001E-2</v>
      </c>
      <c r="J619" s="101">
        <f t="shared" si="182"/>
        <v>43726</v>
      </c>
      <c r="K619" s="3">
        <f t="shared" si="183"/>
        <v>14</v>
      </c>
      <c r="L619" s="18">
        <f t="shared" si="184"/>
        <v>14</v>
      </c>
      <c r="M619" s="11">
        <f t="shared" si="185"/>
        <v>1.001155252</v>
      </c>
      <c r="N619" s="11">
        <f t="shared" ca="1" si="186"/>
        <v>1.001383025</v>
      </c>
      <c r="O619" s="18">
        <f t="shared" si="187"/>
        <v>0</v>
      </c>
      <c r="P619" s="2">
        <f t="shared" ca="1" si="188"/>
        <v>0</v>
      </c>
      <c r="Q619" s="2">
        <f t="shared" si="189"/>
        <v>0</v>
      </c>
      <c r="R619" s="4" t="str">
        <f t="shared" si="190"/>
        <v>A+J=</v>
      </c>
      <c r="S619" s="101">
        <f t="shared" si="191"/>
        <v>44034</v>
      </c>
      <c r="T619" s="9" t="str">
        <f t="shared" si="192"/>
        <v>-</v>
      </c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9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</row>
    <row r="620" spans="1:198" x14ac:dyDescent="0.15">
      <c r="A620" s="99">
        <f t="shared" si="193"/>
        <v>43747</v>
      </c>
      <c r="B620" s="15" t="str">
        <f t="shared" ca="1" si="177"/>
        <v>n.d</v>
      </c>
      <c r="C620" s="2">
        <f t="shared" si="178"/>
        <v>0</v>
      </c>
      <c r="D620" s="12">
        <f ca="1">IF(A620&lt;$B$1,VLOOKUP(A620,[1]DI!$A$4:$B$15000,2),0)</f>
        <v>0</v>
      </c>
      <c r="E620" s="13">
        <f t="shared" ca="1" si="179"/>
        <v>1</v>
      </c>
      <c r="F620" s="13">
        <f ca="1">(TRUNC(PRODUCT($E$12:$E619),16))</f>
        <v>1.1040661914646399</v>
      </c>
      <c r="G620" s="13">
        <f t="shared" ca="1" si="180"/>
        <v>1.10381506249977</v>
      </c>
      <c r="H620" s="13">
        <f t="shared" ca="1" si="181"/>
        <v>1.00022751</v>
      </c>
      <c r="I620" s="12">
        <f t="shared" si="194"/>
        <v>2.1000000000000001E-2</v>
      </c>
      <c r="J620" s="101">
        <f t="shared" si="182"/>
        <v>43726</v>
      </c>
      <c r="K620" s="3">
        <f t="shared" si="183"/>
        <v>15</v>
      </c>
      <c r="L620" s="18">
        <f t="shared" si="184"/>
        <v>15</v>
      </c>
      <c r="M620" s="11">
        <f t="shared" si="185"/>
        <v>1.0012378209999999</v>
      </c>
      <c r="N620" s="11">
        <f t="shared" ca="1" si="186"/>
        <v>1.0014656129999999</v>
      </c>
      <c r="O620" s="18">
        <f t="shared" si="187"/>
        <v>0</v>
      </c>
      <c r="P620" s="2">
        <f t="shared" ca="1" si="188"/>
        <v>0</v>
      </c>
      <c r="Q620" s="2">
        <f t="shared" si="189"/>
        <v>0</v>
      </c>
      <c r="R620" s="4" t="str">
        <f t="shared" si="190"/>
        <v>A+J=</v>
      </c>
      <c r="S620" s="101">
        <f t="shared" si="191"/>
        <v>44034</v>
      </c>
      <c r="T620" s="9" t="str">
        <f t="shared" si="192"/>
        <v>-</v>
      </c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9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</row>
    <row r="621" spans="1:198" x14ac:dyDescent="0.15">
      <c r="A621" s="99">
        <f t="shared" si="193"/>
        <v>43748</v>
      </c>
      <c r="B621" s="15" t="str">
        <f t="shared" ca="1" si="177"/>
        <v>n.d</v>
      </c>
      <c r="C621" s="2">
        <f t="shared" si="178"/>
        <v>0</v>
      </c>
      <c r="D621" s="12">
        <f ca="1">IF(A621&lt;$B$1,VLOOKUP(A621,[1]DI!$A$4:$B$15000,2),0)</f>
        <v>0</v>
      </c>
      <c r="E621" s="13">
        <f t="shared" ca="1" si="179"/>
        <v>1</v>
      </c>
      <c r="F621" s="13">
        <f ca="1">(TRUNC(PRODUCT($E$12:$E620),16))</f>
        <v>1.1040661914646399</v>
      </c>
      <c r="G621" s="13">
        <f t="shared" ca="1" si="180"/>
        <v>1.10381506249977</v>
      </c>
      <c r="H621" s="13">
        <f t="shared" ca="1" si="181"/>
        <v>1.00022751</v>
      </c>
      <c r="I621" s="12">
        <f t="shared" si="194"/>
        <v>2.1000000000000001E-2</v>
      </c>
      <c r="J621" s="101">
        <f t="shared" si="182"/>
        <v>43726</v>
      </c>
      <c r="K621" s="3">
        <f t="shared" si="183"/>
        <v>16</v>
      </c>
      <c r="L621" s="18">
        <f t="shared" si="184"/>
        <v>16</v>
      </c>
      <c r="M621" s="11">
        <f t="shared" si="185"/>
        <v>1.001320397</v>
      </c>
      <c r="N621" s="11">
        <f t="shared" ca="1" si="186"/>
        <v>1.0015482069999999</v>
      </c>
      <c r="O621" s="18">
        <f t="shared" si="187"/>
        <v>0</v>
      </c>
      <c r="P621" s="2">
        <f t="shared" ca="1" si="188"/>
        <v>0</v>
      </c>
      <c r="Q621" s="2">
        <f t="shared" si="189"/>
        <v>0</v>
      </c>
      <c r="R621" s="4" t="str">
        <f t="shared" si="190"/>
        <v>A+J=</v>
      </c>
      <c r="S621" s="101">
        <f t="shared" si="191"/>
        <v>44034</v>
      </c>
      <c r="T621" s="9" t="str">
        <f t="shared" si="192"/>
        <v>-</v>
      </c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9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</row>
    <row r="622" spans="1:198" x14ac:dyDescent="0.15">
      <c r="A622" s="99">
        <f t="shared" si="193"/>
        <v>43749</v>
      </c>
      <c r="B622" s="15" t="str">
        <f t="shared" ca="1" si="177"/>
        <v>n.d</v>
      </c>
      <c r="C622" s="2">
        <f t="shared" si="178"/>
        <v>0</v>
      </c>
      <c r="D622" s="12">
        <f ca="1">IF(A622&lt;$B$1,VLOOKUP(A622,[1]DI!$A$4:$B$15000,2),0)</f>
        <v>0</v>
      </c>
      <c r="E622" s="13">
        <f t="shared" ca="1" si="179"/>
        <v>1</v>
      </c>
      <c r="F622" s="13">
        <f ca="1">(TRUNC(PRODUCT($E$12:$E621),16))</f>
        <v>1.1040661914646399</v>
      </c>
      <c r="G622" s="13">
        <f t="shared" ca="1" si="180"/>
        <v>1.10381506249977</v>
      </c>
      <c r="H622" s="13">
        <f t="shared" ca="1" si="181"/>
        <v>1.00022751</v>
      </c>
      <c r="I622" s="12">
        <f t="shared" si="194"/>
        <v>2.1000000000000001E-2</v>
      </c>
      <c r="J622" s="101">
        <f t="shared" si="182"/>
        <v>43726</v>
      </c>
      <c r="K622" s="3">
        <f t="shared" si="183"/>
        <v>17</v>
      </c>
      <c r="L622" s="18">
        <f t="shared" si="184"/>
        <v>17</v>
      </c>
      <c r="M622" s="11">
        <f t="shared" si="185"/>
        <v>1.0014029799999999</v>
      </c>
      <c r="N622" s="11">
        <f t="shared" ca="1" si="186"/>
        <v>1.0016308089999999</v>
      </c>
      <c r="O622" s="18">
        <f t="shared" si="187"/>
        <v>0</v>
      </c>
      <c r="P622" s="2">
        <f t="shared" ca="1" si="188"/>
        <v>0</v>
      </c>
      <c r="Q622" s="2">
        <f t="shared" si="189"/>
        <v>0</v>
      </c>
      <c r="R622" s="4" t="str">
        <f t="shared" si="190"/>
        <v>A+J=</v>
      </c>
      <c r="S622" s="101">
        <f t="shared" si="191"/>
        <v>44034</v>
      </c>
      <c r="T622" s="9" t="str">
        <f t="shared" si="192"/>
        <v>-</v>
      </c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9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</row>
    <row r="623" spans="1:198" x14ac:dyDescent="0.15">
      <c r="A623" s="99">
        <f t="shared" si="193"/>
        <v>43750</v>
      </c>
      <c r="B623" s="15" t="str">
        <f t="shared" ca="1" si="177"/>
        <v>n.d</v>
      </c>
      <c r="C623" s="2">
        <f t="shared" si="178"/>
        <v>0</v>
      </c>
      <c r="D623" s="12">
        <f ca="1">IF(A623&lt;$B$1,VLOOKUP(A623,[1]DI!$A$4:$B$15000,2),0)</f>
        <v>0</v>
      </c>
      <c r="E623" s="13">
        <f t="shared" ca="1" si="179"/>
        <v>1</v>
      </c>
      <c r="F623" s="13">
        <f ca="1">(TRUNC(PRODUCT($E$12:$E622),16))</f>
        <v>1.1040661914646399</v>
      </c>
      <c r="G623" s="13">
        <f t="shared" ca="1" si="180"/>
        <v>1.10381506249977</v>
      </c>
      <c r="H623" s="13">
        <f t="shared" ca="1" si="181"/>
        <v>1.00022751</v>
      </c>
      <c r="I623" s="12">
        <f t="shared" si="194"/>
        <v>2.1000000000000001E-2</v>
      </c>
      <c r="J623" s="101">
        <f t="shared" si="182"/>
        <v>43726</v>
      </c>
      <c r="K623" s="3">
        <f t="shared" si="183"/>
        <v>17</v>
      </c>
      <c r="L623" s="18">
        <f t="shared" si="184"/>
        <v>18</v>
      </c>
      <c r="M623" s="11">
        <f t="shared" si="185"/>
        <v>1.001485569</v>
      </c>
      <c r="N623" s="11">
        <f t="shared" ca="1" si="186"/>
        <v>1.0017134169999999</v>
      </c>
      <c r="O623" s="18">
        <f t="shared" si="187"/>
        <v>0</v>
      </c>
      <c r="P623" s="2">
        <f t="shared" ca="1" si="188"/>
        <v>0</v>
      </c>
      <c r="Q623" s="2">
        <f t="shared" si="189"/>
        <v>0</v>
      </c>
      <c r="R623" s="4" t="str">
        <f t="shared" si="190"/>
        <v>A+J=</v>
      </c>
      <c r="S623" s="101">
        <f t="shared" si="191"/>
        <v>44034</v>
      </c>
      <c r="T623" s="9" t="str">
        <f t="shared" si="192"/>
        <v>-</v>
      </c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9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</row>
    <row r="624" spans="1:198" x14ac:dyDescent="0.15">
      <c r="A624" s="99">
        <f t="shared" si="193"/>
        <v>43751</v>
      </c>
      <c r="B624" s="15" t="str">
        <f t="shared" ca="1" si="177"/>
        <v>n.d</v>
      </c>
      <c r="C624" s="2">
        <f t="shared" si="178"/>
        <v>0</v>
      </c>
      <c r="D624" s="12">
        <f ca="1">IF(A624&lt;$B$1,VLOOKUP(A624,[1]DI!$A$4:$B$15000,2),0)</f>
        <v>0</v>
      </c>
      <c r="E624" s="13">
        <f t="shared" ca="1" si="179"/>
        <v>1</v>
      </c>
      <c r="F624" s="13">
        <f ca="1">(TRUNC(PRODUCT($E$12:$E623),16))</f>
        <v>1.1040661914646399</v>
      </c>
      <c r="G624" s="13">
        <f t="shared" ca="1" si="180"/>
        <v>1.10381506249977</v>
      </c>
      <c r="H624" s="13">
        <f t="shared" ca="1" si="181"/>
        <v>1.00022751</v>
      </c>
      <c r="I624" s="12">
        <f t="shared" si="194"/>
        <v>2.1000000000000001E-2</v>
      </c>
      <c r="J624" s="101">
        <f t="shared" si="182"/>
        <v>43726</v>
      </c>
      <c r="K624" s="3">
        <f t="shared" si="183"/>
        <v>17</v>
      </c>
      <c r="L624" s="18">
        <f t="shared" si="184"/>
        <v>18</v>
      </c>
      <c r="M624" s="11">
        <f t="shared" si="185"/>
        <v>1.001485569</v>
      </c>
      <c r="N624" s="11">
        <f t="shared" ca="1" si="186"/>
        <v>1.0017134169999999</v>
      </c>
      <c r="O624" s="18">
        <f t="shared" si="187"/>
        <v>0</v>
      </c>
      <c r="P624" s="2">
        <f t="shared" ca="1" si="188"/>
        <v>0</v>
      </c>
      <c r="Q624" s="2">
        <f t="shared" si="189"/>
        <v>0</v>
      </c>
      <c r="R624" s="4" t="str">
        <f t="shared" si="190"/>
        <v>A+J=</v>
      </c>
      <c r="S624" s="101">
        <f t="shared" si="191"/>
        <v>44034</v>
      </c>
      <c r="T624" s="9" t="str">
        <f t="shared" si="192"/>
        <v>-</v>
      </c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9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</row>
    <row r="625" spans="1:198" x14ac:dyDescent="0.15">
      <c r="A625" s="99">
        <f t="shared" si="193"/>
        <v>43752</v>
      </c>
      <c r="B625" s="15" t="str">
        <f t="shared" ca="1" si="177"/>
        <v>n.d</v>
      </c>
      <c r="C625" s="2">
        <f t="shared" si="178"/>
        <v>0</v>
      </c>
      <c r="D625" s="12">
        <f ca="1">IF(A625&lt;$B$1,VLOOKUP(A625,[1]DI!$A$4:$B$15000,2),0)</f>
        <v>0</v>
      </c>
      <c r="E625" s="13">
        <f t="shared" ca="1" si="179"/>
        <v>1</v>
      </c>
      <c r="F625" s="13">
        <f ca="1">(TRUNC(PRODUCT($E$12:$E624),16))</f>
        <v>1.1040661914646399</v>
      </c>
      <c r="G625" s="13">
        <f t="shared" ca="1" si="180"/>
        <v>1.10381506249977</v>
      </c>
      <c r="H625" s="13">
        <f t="shared" ca="1" si="181"/>
        <v>1.00022751</v>
      </c>
      <c r="I625" s="12">
        <f t="shared" si="194"/>
        <v>2.1000000000000001E-2</v>
      </c>
      <c r="J625" s="101">
        <f t="shared" si="182"/>
        <v>43726</v>
      </c>
      <c r="K625" s="3">
        <f t="shared" si="183"/>
        <v>18</v>
      </c>
      <c r="L625" s="18">
        <f t="shared" si="184"/>
        <v>18</v>
      </c>
      <c r="M625" s="11">
        <f t="shared" si="185"/>
        <v>1.001485569</v>
      </c>
      <c r="N625" s="11">
        <f t="shared" ca="1" si="186"/>
        <v>1.0017134169999999</v>
      </c>
      <c r="O625" s="18">
        <f t="shared" si="187"/>
        <v>0</v>
      </c>
      <c r="P625" s="2">
        <f t="shared" ca="1" si="188"/>
        <v>0</v>
      </c>
      <c r="Q625" s="2">
        <f t="shared" si="189"/>
        <v>0</v>
      </c>
      <c r="R625" s="4" t="str">
        <f t="shared" si="190"/>
        <v>A+J=</v>
      </c>
      <c r="S625" s="101">
        <f t="shared" si="191"/>
        <v>44034</v>
      </c>
      <c r="T625" s="9" t="str">
        <f t="shared" si="192"/>
        <v>-</v>
      </c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9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</row>
    <row r="626" spans="1:198" x14ac:dyDescent="0.15">
      <c r="A626" s="99">
        <f t="shared" si="193"/>
        <v>43753</v>
      </c>
      <c r="B626" s="15" t="str">
        <f t="shared" ca="1" si="177"/>
        <v>n.d</v>
      </c>
      <c r="C626" s="2">
        <f t="shared" si="178"/>
        <v>0</v>
      </c>
      <c r="D626" s="12">
        <f ca="1">IF(A626&lt;$B$1,VLOOKUP(A626,[1]DI!$A$4:$B$15000,2),0)</f>
        <v>0</v>
      </c>
      <c r="E626" s="13">
        <f t="shared" ca="1" si="179"/>
        <v>1</v>
      </c>
      <c r="F626" s="13">
        <f ca="1">(TRUNC(PRODUCT($E$12:$E625),16))</f>
        <v>1.1040661914646399</v>
      </c>
      <c r="G626" s="13">
        <f t="shared" ca="1" si="180"/>
        <v>1.10381506249977</v>
      </c>
      <c r="H626" s="13">
        <f t="shared" ca="1" si="181"/>
        <v>1.00022751</v>
      </c>
      <c r="I626" s="12">
        <f t="shared" si="194"/>
        <v>2.1000000000000001E-2</v>
      </c>
      <c r="J626" s="101">
        <f t="shared" si="182"/>
        <v>43726</v>
      </c>
      <c r="K626" s="3">
        <f t="shared" si="183"/>
        <v>19</v>
      </c>
      <c r="L626" s="18">
        <f t="shared" si="184"/>
        <v>19</v>
      </c>
      <c r="M626" s="11">
        <f t="shared" si="185"/>
        <v>1.001568166</v>
      </c>
      <c r="N626" s="11">
        <f t="shared" ca="1" si="186"/>
        <v>1.001796033</v>
      </c>
      <c r="O626" s="18">
        <f t="shared" si="187"/>
        <v>0</v>
      </c>
      <c r="P626" s="2">
        <f t="shared" ca="1" si="188"/>
        <v>0</v>
      </c>
      <c r="Q626" s="2">
        <f t="shared" si="189"/>
        <v>0</v>
      </c>
      <c r="R626" s="4" t="str">
        <f t="shared" si="190"/>
        <v>A+J=</v>
      </c>
      <c r="S626" s="101">
        <f t="shared" si="191"/>
        <v>44034</v>
      </c>
      <c r="T626" s="9" t="str">
        <f t="shared" si="192"/>
        <v>-</v>
      </c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9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</row>
    <row r="627" spans="1:198" x14ac:dyDescent="0.15">
      <c r="A627" s="99">
        <f t="shared" si="193"/>
        <v>43754</v>
      </c>
      <c r="B627" s="15" t="str">
        <f t="shared" ca="1" si="177"/>
        <v>n.d</v>
      </c>
      <c r="C627" s="2">
        <f t="shared" si="178"/>
        <v>0</v>
      </c>
      <c r="D627" s="12">
        <f ca="1">IF(A627&lt;$B$1,VLOOKUP(A627,[1]DI!$A$4:$B$15000,2),0)</f>
        <v>0</v>
      </c>
      <c r="E627" s="13">
        <f t="shared" ca="1" si="179"/>
        <v>1</v>
      </c>
      <c r="F627" s="13">
        <f ca="1">(TRUNC(PRODUCT($E$12:$E626),16))</f>
        <v>1.1040661914646399</v>
      </c>
      <c r="G627" s="13">
        <f t="shared" ca="1" si="180"/>
        <v>1.10381506249977</v>
      </c>
      <c r="H627" s="13">
        <f t="shared" ca="1" si="181"/>
        <v>1.00022751</v>
      </c>
      <c r="I627" s="12">
        <f t="shared" si="194"/>
        <v>2.1000000000000001E-2</v>
      </c>
      <c r="J627" s="101">
        <f t="shared" si="182"/>
        <v>43726</v>
      </c>
      <c r="K627" s="3">
        <f t="shared" si="183"/>
        <v>20</v>
      </c>
      <c r="L627" s="18">
        <f t="shared" si="184"/>
        <v>20</v>
      </c>
      <c r="M627" s="11">
        <f t="shared" si="185"/>
        <v>1.0016507690000001</v>
      </c>
      <c r="N627" s="11">
        <f t="shared" ca="1" si="186"/>
        <v>1.0018786550000001</v>
      </c>
      <c r="O627" s="18">
        <f t="shared" si="187"/>
        <v>0</v>
      </c>
      <c r="P627" s="2">
        <f t="shared" ca="1" si="188"/>
        <v>0</v>
      </c>
      <c r="Q627" s="2">
        <f t="shared" si="189"/>
        <v>0</v>
      </c>
      <c r="R627" s="4" t="str">
        <f t="shared" si="190"/>
        <v>A+J=</v>
      </c>
      <c r="S627" s="101">
        <f t="shared" si="191"/>
        <v>44034</v>
      </c>
      <c r="T627" s="9" t="str">
        <f t="shared" si="192"/>
        <v>-</v>
      </c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9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</row>
    <row r="628" spans="1:198" x14ac:dyDescent="0.15">
      <c r="A628" s="99">
        <f t="shared" si="193"/>
        <v>43755</v>
      </c>
      <c r="B628" s="15" t="str">
        <f t="shared" ca="1" si="177"/>
        <v>n.d</v>
      </c>
      <c r="C628" s="2">
        <f t="shared" si="178"/>
        <v>0</v>
      </c>
      <c r="D628" s="12">
        <f ca="1">IF(A628&lt;$B$1,VLOOKUP(A628,[1]DI!$A$4:$B$15000,2),0)</f>
        <v>0</v>
      </c>
      <c r="E628" s="13">
        <f t="shared" ca="1" si="179"/>
        <v>1</v>
      </c>
      <c r="F628" s="13">
        <f ca="1">(TRUNC(PRODUCT($E$12:$E627),16))</f>
        <v>1.1040661914646399</v>
      </c>
      <c r="G628" s="13">
        <f t="shared" ca="1" si="180"/>
        <v>1.10381506249977</v>
      </c>
      <c r="H628" s="13">
        <f t="shared" ca="1" si="181"/>
        <v>1.00022751</v>
      </c>
      <c r="I628" s="12">
        <f t="shared" si="194"/>
        <v>2.1000000000000001E-2</v>
      </c>
      <c r="J628" s="101">
        <f t="shared" si="182"/>
        <v>43726</v>
      </c>
      <c r="K628" s="3">
        <f t="shared" si="183"/>
        <v>21</v>
      </c>
      <c r="L628" s="18">
        <f t="shared" si="184"/>
        <v>21</v>
      </c>
      <c r="M628" s="11">
        <f t="shared" si="185"/>
        <v>1.001733379</v>
      </c>
      <c r="N628" s="11">
        <f t="shared" ca="1" si="186"/>
        <v>1.001961283</v>
      </c>
      <c r="O628" s="18">
        <f t="shared" si="187"/>
        <v>0</v>
      </c>
      <c r="P628" s="2">
        <f t="shared" ca="1" si="188"/>
        <v>0</v>
      </c>
      <c r="Q628" s="2">
        <f t="shared" si="189"/>
        <v>0</v>
      </c>
      <c r="R628" s="4" t="str">
        <f t="shared" si="190"/>
        <v>A+J=</v>
      </c>
      <c r="S628" s="101">
        <f t="shared" si="191"/>
        <v>44034</v>
      </c>
      <c r="T628" s="9" t="str">
        <f t="shared" si="192"/>
        <v>-</v>
      </c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9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</row>
    <row r="629" spans="1:198" x14ac:dyDescent="0.15">
      <c r="A629" s="99">
        <f t="shared" si="193"/>
        <v>43756</v>
      </c>
      <c r="B629" s="15" t="str">
        <f t="shared" ca="1" si="177"/>
        <v>n.d</v>
      </c>
      <c r="C629" s="2">
        <f t="shared" si="178"/>
        <v>0</v>
      </c>
      <c r="D629" s="12">
        <f ca="1">IF(A629&lt;$B$1,VLOOKUP(A629,[1]DI!$A$4:$B$15000,2),0)</f>
        <v>0</v>
      </c>
      <c r="E629" s="13">
        <f t="shared" ca="1" si="179"/>
        <v>1</v>
      </c>
      <c r="F629" s="13">
        <f ca="1">(TRUNC(PRODUCT($E$12:$E628),16))</f>
        <v>1.1040661914646399</v>
      </c>
      <c r="G629" s="13">
        <f t="shared" ca="1" si="180"/>
        <v>1.10381506249977</v>
      </c>
      <c r="H629" s="13">
        <f t="shared" ca="1" si="181"/>
        <v>1.00022751</v>
      </c>
      <c r="I629" s="12">
        <f t="shared" si="194"/>
        <v>2.1000000000000001E-2</v>
      </c>
      <c r="J629" s="101">
        <f t="shared" si="182"/>
        <v>43726</v>
      </c>
      <c r="K629" s="3">
        <f t="shared" si="183"/>
        <v>22</v>
      </c>
      <c r="L629" s="18">
        <f t="shared" si="184"/>
        <v>22</v>
      </c>
      <c r="M629" s="11">
        <f t="shared" si="185"/>
        <v>1.0018159959999999</v>
      </c>
      <c r="N629" s="11">
        <f t="shared" ca="1" si="186"/>
        <v>1.0020439189999999</v>
      </c>
      <c r="O629" s="18">
        <f t="shared" si="187"/>
        <v>0</v>
      </c>
      <c r="P629" s="2">
        <f t="shared" ca="1" si="188"/>
        <v>0</v>
      </c>
      <c r="Q629" s="2">
        <f t="shared" si="189"/>
        <v>0</v>
      </c>
      <c r="R629" s="4" t="str">
        <f t="shared" si="190"/>
        <v>A+J=</v>
      </c>
      <c r="S629" s="101">
        <f t="shared" si="191"/>
        <v>44034</v>
      </c>
      <c r="T629" s="9" t="str">
        <f t="shared" si="192"/>
        <v>-</v>
      </c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9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</row>
    <row r="630" spans="1:198" x14ac:dyDescent="0.15">
      <c r="A630" s="99">
        <f t="shared" si="193"/>
        <v>43757</v>
      </c>
      <c r="B630" s="15" t="str">
        <f t="shared" ca="1" si="177"/>
        <v>n.d</v>
      </c>
      <c r="C630" s="2">
        <f t="shared" si="178"/>
        <v>0</v>
      </c>
      <c r="D630" s="12">
        <f ca="1">IF(A630&lt;$B$1,VLOOKUP(A630,[1]DI!$A$4:$B$15000,2),0)</f>
        <v>0</v>
      </c>
      <c r="E630" s="13">
        <f t="shared" ca="1" si="179"/>
        <v>1</v>
      </c>
      <c r="F630" s="13">
        <f ca="1">(TRUNC(PRODUCT($E$12:$E629),16))</f>
        <v>1.1040661914646399</v>
      </c>
      <c r="G630" s="13">
        <f t="shared" ca="1" si="180"/>
        <v>1.10381506249977</v>
      </c>
      <c r="H630" s="13">
        <f t="shared" ca="1" si="181"/>
        <v>1.00022751</v>
      </c>
      <c r="I630" s="12">
        <f t="shared" si="194"/>
        <v>2.1000000000000001E-2</v>
      </c>
      <c r="J630" s="101">
        <f t="shared" si="182"/>
        <v>43726</v>
      </c>
      <c r="K630" s="3">
        <f t="shared" si="183"/>
        <v>22</v>
      </c>
      <c r="L630" s="18">
        <f t="shared" si="184"/>
        <v>23</v>
      </c>
      <c r="M630" s="11">
        <f t="shared" si="185"/>
        <v>1.0018986190000001</v>
      </c>
      <c r="N630" s="11">
        <f t="shared" ca="1" si="186"/>
        <v>1.0021265610000001</v>
      </c>
      <c r="O630" s="18">
        <f t="shared" si="187"/>
        <v>0</v>
      </c>
      <c r="P630" s="2">
        <f t="shared" ca="1" si="188"/>
        <v>0</v>
      </c>
      <c r="Q630" s="2">
        <f t="shared" si="189"/>
        <v>0</v>
      </c>
      <c r="R630" s="4" t="str">
        <f t="shared" si="190"/>
        <v>A+J=</v>
      </c>
      <c r="S630" s="101">
        <f t="shared" si="191"/>
        <v>44034</v>
      </c>
      <c r="T630" s="9" t="str">
        <f t="shared" si="192"/>
        <v>-</v>
      </c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9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</row>
    <row r="631" spans="1:198" x14ac:dyDescent="0.15">
      <c r="A631" s="99">
        <f t="shared" si="193"/>
        <v>43758</v>
      </c>
      <c r="B631" s="15" t="str">
        <f t="shared" ca="1" si="177"/>
        <v>n.d</v>
      </c>
      <c r="C631" s="2">
        <f t="shared" si="178"/>
        <v>0</v>
      </c>
      <c r="D631" s="12">
        <f ca="1">IF(A631&lt;$B$1,VLOOKUP(A631,[1]DI!$A$4:$B$15000,2),0)</f>
        <v>0</v>
      </c>
      <c r="E631" s="13">
        <f t="shared" ca="1" si="179"/>
        <v>1</v>
      </c>
      <c r="F631" s="13">
        <f ca="1">(TRUNC(PRODUCT($E$12:$E630),16))</f>
        <v>1.1040661914646399</v>
      </c>
      <c r="G631" s="13">
        <f t="shared" ca="1" si="180"/>
        <v>1.10381506249977</v>
      </c>
      <c r="H631" s="13">
        <f t="shared" ca="1" si="181"/>
        <v>1.00022751</v>
      </c>
      <c r="I631" s="12">
        <f t="shared" si="194"/>
        <v>2.1000000000000001E-2</v>
      </c>
      <c r="J631" s="101">
        <f t="shared" si="182"/>
        <v>43726</v>
      </c>
      <c r="K631" s="3">
        <f t="shared" si="183"/>
        <v>22</v>
      </c>
      <c r="L631" s="18">
        <f t="shared" si="184"/>
        <v>23</v>
      </c>
      <c r="M631" s="11">
        <f t="shared" si="185"/>
        <v>1.0018986190000001</v>
      </c>
      <c r="N631" s="11">
        <f t="shared" ca="1" si="186"/>
        <v>1.0021265610000001</v>
      </c>
      <c r="O631" s="18">
        <f t="shared" si="187"/>
        <v>0</v>
      </c>
      <c r="P631" s="2">
        <f t="shared" ca="1" si="188"/>
        <v>0</v>
      </c>
      <c r="Q631" s="2">
        <f t="shared" si="189"/>
        <v>0</v>
      </c>
      <c r="R631" s="4" t="str">
        <f t="shared" si="190"/>
        <v>A+J=</v>
      </c>
      <c r="S631" s="101">
        <f t="shared" si="191"/>
        <v>44034</v>
      </c>
      <c r="T631" s="9" t="str">
        <f t="shared" si="192"/>
        <v>-</v>
      </c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9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</row>
    <row r="632" spans="1:198" x14ac:dyDescent="0.15">
      <c r="A632" s="99">
        <f t="shared" si="193"/>
        <v>43759</v>
      </c>
      <c r="B632" s="15" t="str">
        <f t="shared" ca="1" si="177"/>
        <v>n.d</v>
      </c>
      <c r="C632" s="2">
        <f t="shared" si="178"/>
        <v>0</v>
      </c>
      <c r="D632" s="12">
        <f ca="1">IF(A632&lt;$B$1,VLOOKUP(A632,[1]DI!$A$4:$B$15000,2),0)</f>
        <v>0</v>
      </c>
      <c r="E632" s="13">
        <f t="shared" ca="1" si="179"/>
        <v>1</v>
      </c>
      <c r="F632" s="13">
        <f ca="1">(TRUNC(PRODUCT($E$12:$E631),16))</f>
        <v>1.1040661914646399</v>
      </c>
      <c r="G632" s="13">
        <f t="shared" ca="1" si="180"/>
        <v>1.10381506249977</v>
      </c>
      <c r="H632" s="13">
        <f t="shared" ca="1" si="181"/>
        <v>1.00022751</v>
      </c>
      <c r="I632" s="12">
        <f t="shared" si="194"/>
        <v>2.1000000000000001E-2</v>
      </c>
      <c r="J632" s="101">
        <f t="shared" si="182"/>
        <v>43726</v>
      </c>
      <c r="K632" s="3">
        <f t="shared" si="183"/>
        <v>23</v>
      </c>
      <c r="L632" s="18">
        <f t="shared" si="184"/>
        <v>23</v>
      </c>
      <c r="M632" s="11">
        <f t="shared" si="185"/>
        <v>1.0018986190000001</v>
      </c>
      <c r="N632" s="11">
        <f t="shared" ca="1" si="186"/>
        <v>1.0021265610000001</v>
      </c>
      <c r="O632" s="18">
        <f t="shared" si="187"/>
        <v>0</v>
      </c>
      <c r="P632" s="2">
        <f t="shared" ca="1" si="188"/>
        <v>0</v>
      </c>
      <c r="Q632" s="2">
        <f t="shared" si="189"/>
        <v>0</v>
      </c>
      <c r="R632" s="4" t="str">
        <f t="shared" si="190"/>
        <v>A+J=</v>
      </c>
      <c r="S632" s="101">
        <f t="shared" si="191"/>
        <v>44034</v>
      </c>
      <c r="T632" s="9" t="str">
        <f t="shared" si="192"/>
        <v>-</v>
      </c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9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</row>
    <row r="633" spans="1:198" x14ac:dyDescent="0.15">
      <c r="A633" s="99">
        <f t="shared" si="193"/>
        <v>43760</v>
      </c>
      <c r="B633" s="15" t="str">
        <f t="shared" ca="1" si="177"/>
        <v>n.d</v>
      </c>
      <c r="C633" s="2">
        <f t="shared" si="178"/>
        <v>0</v>
      </c>
      <c r="D633" s="12">
        <f ca="1">IF(A633&lt;$B$1,VLOOKUP(A633,[1]DI!$A$4:$B$15000,2),0)</f>
        <v>0</v>
      </c>
      <c r="E633" s="13">
        <f t="shared" ca="1" si="179"/>
        <v>1</v>
      </c>
      <c r="F633" s="13">
        <f ca="1">(TRUNC(PRODUCT($E$12:$E632),16))</f>
        <v>1.1040661914646399</v>
      </c>
      <c r="G633" s="13">
        <f t="shared" ca="1" si="180"/>
        <v>1.10381506249977</v>
      </c>
      <c r="H633" s="13">
        <f t="shared" ca="1" si="181"/>
        <v>1.00022751</v>
      </c>
      <c r="I633" s="12">
        <f t="shared" si="194"/>
        <v>2.1000000000000001E-2</v>
      </c>
      <c r="J633" s="101">
        <f t="shared" si="182"/>
        <v>43726</v>
      </c>
      <c r="K633" s="3">
        <f t="shared" si="183"/>
        <v>24</v>
      </c>
      <c r="L633" s="18">
        <f t="shared" si="184"/>
        <v>24</v>
      </c>
      <c r="M633" s="11">
        <f t="shared" si="185"/>
        <v>1.00198125</v>
      </c>
      <c r="N633" s="11">
        <f t="shared" ca="1" si="186"/>
        <v>1.002209211</v>
      </c>
      <c r="O633" s="18">
        <f t="shared" si="187"/>
        <v>0</v>
      </c>
      <c r="P633" s="2">
        <f t="shared" ca="1" si="188"/>
        <v>0</v>
      </c>
      <c r="Q633" s="2">
        <f t="shared" si="189"/>
        <v>0</v>
      </c>
      <c r="R633" s="4" t="str">
        <f t="shared" si="190"/>
        <v>A+J=</v>
      </c>
      <c r="S633" s="101">
        <f t="shared" si="191"/>
        <v>44034</v>
      </c>
      <c r="T633" s="9" t="str">
        <f t="shared" si="192"/>
        <v>-</v>
      </c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9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</row>
    <row r="634" spans="1:198" x14ac:dyDescent="0.15">
      <c r="A634" s="99">
        <f t="shared" si="193"/>
        <v>43761</v>
      </c>
      <c r="B634" s="15" t="str">
        <f t="shared" ref="B634:B697" ca="1" si="195">IF(A634&lt;=TODAY(),C634+P634,IF(AND(A634&gt;TODAY(),A634&lt;=$B$1),IF(VLOOKUP(TODAY(),$A$10:$D$10000,4,FALSE)=0,"n.d",C634+P634),"n.d"))</f>
        <v>n.d</v>
      </c>
      <c r="C634" s="2">
        <f t="shared" ref="C634:C697" si="196">(C633-Q633)</f>
        <v>0</v>
      </c>
      <c r="D634" s="12">
        <f ca="1">IF(A634&lt;$B$1,VLOOKUP(A634,[1]DI!$A$4:$B$15000,2),0)</f>
        <v>0</v>
      </c>
      <c r="E634" s="13">
        <f t="shared" ref="E634:E697" ca="1" si="197">IF(A634&lt;A$10,1,ROUND(((1+D634)^(1/252)),8))</f>
        <v>1</v>
      </c>
      <c r="F634" s="13">
        <f ca="1">(TRUNC(PRODUCT($E$12:$E633),16))</f>
        <v>1.1040661914646399</v>
      </c>
      <c r="G634" s="13">
        <f t="shared" ref="G634:G697" ca="1" si="198">IF(O633&gt;0,F633,G633)</f>
        <v>1.10381506249977</v>
      </c>
      <c r="H634" s="13">
        <f t="shared" ref="H634:H697" ca="1" si="199">ROUND(F634/G634,8)</f>
        <v>1.00022751</v>
      </c>
      <c r="I634" s="12">
        <f t="shared" si="194"/>
        <v>2.1000000000000001E-2</v>
      </c>
      <c r="J634" s="101">
        <f t="shared" ref="J634:J697" si="200">IF(O633&gt;0,VLOOKUP(O633,V$12:AF$48,2),J633)</f>
        <v>43726</v>
      </c>
      <c r="K634" s="3">
        <f t="shared" ref="K634:K697" si="201">IF(A634&gt;J634,IF(NETWORKDAYS(J634,A634,$V$52:$V$436)-1=0,1,NETWORKDAYS(J634,A634,$V$52:$V$436)-1),0)</f>
        <v>25</v>
      </c>
      <c r="L634" s="18">
        <f t="shared" ref="L634:L697" si="202">IF(AND(K634=1,K633=1),1,IF(K634&gt;0,IF(K634=K633,K634+1,K634),0))</f>
        <v>25</v>
      </c>
      <c r="M634" s="11">
        <f t="shared" ref="M634:M697" si="203">ROUND((I634+1)^(L634/252),9)</f>
        <v>1.002063887</v>
      </c>
      <c r="N634" s="11">
        <f t="shared" ref="N634:N697" ca="1" si="204">ROUND(H634*M634,9)</f>
        <v>1.0022918670000001</v>
      </c>
      <c r="O634" s="18">
        <f t="shared" ref="O634:O697" si="205">IF(VLOOKUP(A634,W$12:AD$48,8)=VLOOKUP(A633,W$12:AD$48,8),0,VLOOKUP(A634,W$12:AD$48,8))</f>
        <v>0</v>
      </c>
      <c r="P634" s="2">
        <f t="shared" ref="P634:P697" ca="1" si="206">TRUNC(((N634-1)*C634),6)</f>
        <v>0</v>
      </c>
      <c r="Q634" s="2">
        <f t="shared" ref="Q634:Q697" si="207">IF(O634&gt;0,VLOOKUP(O634,$V$12:$AA$48,6),0)</f>
        <v>0</v>
      </c>
      <c r="R634" s="4" t="str">
        <f t="shared" ref="R634:R697" si="208">IF(O633&gt;0,VLOOKUP(O633,V$12:AF$48,10),R633)</f>
        <v>A+J=</v>
      </c>
      <c r="S634" s="101">
        <f t="shared" ref="S634:S697" si="209">IF(O633&gt;0,VLOOKUP(O633,V$12:AF$48,11),S633)</f>
        <v>44034</v>
      </c>
      <c r="T634" s="9" t="str">
        <f t="shared" ref="T634:T697" si="210">IF(O634&gt;0,(P634+Q634)*T$9,"-")</f>
        <v>-</v>
      </c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9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</row>
    <row r="635" spans="1:198" x14ac:dyDescent="0.15">
      <c r="A635" s="99">
        <f t="shared" si="193"/>
        <v>43762</v>
      </c>
      <c r="B635" s="15" t="str">
        <f t="shared" ca="1" si="195"/>
        <v>n.d</v>
      </c>
      <c r="C635" s="2">
        <f t="shared" si="196"/>
        <v>0</v>
      </c>
      <c r="D635" s="12">
        <f ca="1">IF(A635&lt;$B$1,VLOOKUP(A635,[1]DI!$A$4:$B$15000,2),0)</f>
        <v>0</v>
      </c>
      <c r="E635" s="13">
        <f t="shared" ca="1" si="197"/>
        <v>1</v>
      </c>
      <c r="F635" s="13">
        <f ca="1">(TRUNC(PRODUCT($E$12:$E634),16))</f>
        <v>1.1040661914646399</v>
      </c>
      <c r="G635" s="13">
        <f t="shared" ca="1" si="198"/>
        <v>1.10381506249977</v>
      </c>
      <c r="H635" s="13">
        <f t="shared" ca="1" si="199"/>
        <v>1.00022751</v>
      </c>
      <c r="I635" s="12">
        <f t="shared" si="194"/>
        <v>2.1000000000000001E-2</v>
      </c>
      <c r="J635" s="101">
        <f t="shared" si="200"/>
        <v>43726</v>
      </c>
      <c r="K635" s="3">
        <f t="shared" si="201"/>
        <v>26</v>
      </c>
      <c r="L635" s="18">
        <f t="shared" si="202"/>
        <v>26</v>
      </c>
      <c r="M635" s="11">
        <f t="shared" si="203"/>
        <v>1.002146531</v>
      </c>
      <c r="N635" s="11">
        <f t="shared" ca="1" si="204"/>
        <v>1.0023745289999999</v>
      </c>
      <c r="O635" s="18">
        <f t="shared" si="205"/>
        <v>0</v>
      </c>
      <c r="P635" s="2">
        <f t="shared" ca="1" si="206"/>
        <v>0</v>
      </c>
      <c r="Q635" s="2">
        <f t="shared" si="207"/>
        <v>0</v>
      </c>
      <c r="R635" s="4" t="str">
        <f t="shared" si="208"/>
        <v>A+J=</v>
      </c>
      <c r="S635" s="101">
        <f t="shared" si="209"/>
        <v>44034</v>
      </c>
      <c r="T635" s="9" t="str">
        <f t="shared" si="210"/>
        <v>-</v>
      </c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9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</row>
    <row r="636" spans="1:198" x14ac:dyDescent="0.15">
      <c r="A636" s="99">
        <f t="shared" si="193"/>
        <v>43763</v>
      </c>
      <c r="B636" s="15" t="str">
        <f t="shared" ca="1" si="195"/>
        <v>n.d</v>
      </c>
      <c r="C636" s="2">
        <f t="shared" si="196"/>
        <v>0</v>
      </c>
      <c r="D636" s="12">
        <f ca="1">IF(A636&lt;$B$1,VLOOKUP(A636,[1]DI!$A$4:$B$15000,2),0)</f>
        <v>0</v>
      </c>
      <c r="E636" s="13">
        <f t="shared" ca="1" si="197"/>
        <v>1</v>
      </c>
      <c r="F636" s="13">
        <f ca="1">(TRUNC(PRODUCT($E$12:$E635),16))</f>
        <v>1.1040661914646399</v>
      </c>
      <c r="G636" s="13">
        <f t="shared" ca="1" si="198"/>
        <v>1.10381506249977</v>
      </c>
      <c r="H636" s="13">
        <f t="shared" ca="1" si="199"/>
        <v>1.00022751</v>
      </c>
      <c r="I636" s="12">
        <f t="shared" si="194"/>
        <v>2.1000000000000001E-2</v>
      </c>
      <c r="J636" s="101">
        <f t="shared" si="200"/>
        <v>43726</v>
      </c>
      <c r="K636" s="3">
        <f t="shared" si="201"/>
        <v>27</v>
      </c>
      <c r="L636" s="18">
        <f t="shared" si="202"/>
        <v>27</v>
      </c>
      <c r="M636" s="11">
        <f t="shared" si="203"/>
        <v>1.002229182</v>
      </c>
      <c r="N636" s="11">
        <f t="shared" ca="1" si="204"/>
        <v>1.002457199</v>
      </c>
      <c r="O636" s="18">
        <f t="shared" si="205"/>
        <v>0</v>
      </c>
      <c r="P636" s="2">
        <f t="shared" ca="1" si="206"/>
        <v>0</v>
      </c>
      <c r="Q636" s="2">
        <f t="shared" si="207"/>
        <v>0</v>
      </c>
      <c r="R636" s="4" t="str">
        <f t="shared" si="208"/>
        <v>A+J=</v>
      </c>
      <c r="S636" s="101">
        <f t="shared" si="209"/>
        <v>44034</v>
      </c>
      <c r="T636" s="9" t="str">
        <f t="shared" si="210"/>
        <v>-</v>
      </c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9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</row>
    <row r="637" spans="1:198" x14ac:dyDescent="0.15">
      <c r="A637" s="99">
        <f t="shared" si="193"/>
        <v>43764</v>
      </c>
      <c r="B637" s="15" t="str">
        <f t="shared" ca="1" si="195"/>
        <v>n.d</v>
      </c>
      <c r="C637" s="2">
        <f t="shared" si="196"/>
        <v>0</v>
      </c>
      <c r="D637" s="12">
        <f ca="1">IF(A637&lt;$B$1,VLOOKUP(A637,[1]DI!$A$4:$B$15000,2),0)</f>
        <v>0</v>
      </c>
      <c r="E637" s="13">
        <f t="shared" ca="1" si="197"/>
        <v>1</v>
      </c>
      <c r="F637" s="13">
        <f ca="1">(TRUNC(PRODUCT($E$12:$E636),16))</f>
        <v>1.1040661914646399</v>
      </c>
      <c r="G637" s="13">
        <f t="shared" ca="1" si="198"/>
        <v>1.10381506249977</v>
      </c>
      <c r="H637" s="13">
        <f t="shared" ca="1" si="199"/>
        <v>1.00022751</v>
      </c>
      <c r="I637" s="12">
        <f t="shared" si="194"/>
        <v>2.1000000000000001E-2</v>
      </c>
      <c r="J637" s="101">
        <f t="shared" si="200"/>
        <v>43726</v>
      </c>
      <c r="K637" s="3">
        <f t="shared" si="201"/>
        <v>27</v>
      </c>
      <c r="L637" s="18">
        <f t="shared" si="202"/>
        <v>28</v>
      </c>
      <c r="M637" s="11">
        <f t="shared" si="203"/>
        <v>1.0023118390000001</v>
      </c>
      <c r="N637" s="11">
        <f t="shared" ca="1" si="204"/>
        <v>1.0025398750000001</v>
      </c>
      <c r="O637" s="18">
        <f t="shared" si="205"/>
        <v>0</v>
      </c>
      <c r="P637" s="2">
        <f t="shared" ca="1" si="206"/>
        <v>0</v>
      </c>
      <c r="Q637" s="2">
        <f t="shared" si="207"/>
        <v>0</v>
      </c>
      <c r="R637" s="4" t="str">
        <f t="shared" si="208"/>
        <v>A+J=</v>
      </c>
      <c r="S637" s="101">
        <f t="shared" si="209"/>
        <v>44034</v>
      </c>
      <c r="T637" s="9" t="str">
        <f t="shared" si="210"/>
        <v>-</v>
      </c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9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</row>
    <row r="638" spans="1:198" x14ac:dyDescent="0.15">
      <c r="A638" s="99">
        <f t="shared" si="193"/>
        <v>43765</v>
      </c>
      <c r="B638" s="15" t="str">
        <f t="shared" ca="1" si="195"/>
        <v>n.d</v>
      </c>
      <c r="C638" s="2">
        <f t="shared" si="196"/>
        <v>0</v>
      </c>
      <c r="D638" s="12">
        <f ca="1">IF(A638&lt;$B$1,VLOOKUP(A638,[1]DI!$A$4:$B$15000,2),0)</f>
        <v>0</v>
      </c>
      <c r="E638" s="13">
        <f t="shared" ca="1" si="197"/>
        <v>1</v>
      </c>
      <c r="F638" s="13">
        <f ca="1">(TRUNC(PRODUCT($E$12:$E637),16))</f>
        <v>1.1040661914646399</v>
      </c>
      <c r="G638" s="13">
        <f t="shared" ca="1" si="198"/>
        <v>1.10381506249977</v>
      </c>
      <c r="H638" s="13">
        <f t="shared" ca="1" si="199"/>
        <v>1.00022751</v>
      </c>
      <c r="I638" s="12">
        <f t="shared" si="194"/>
        <v>2.1000000000000001E-2</v>
      </c>
      <c r="J638" s="101">
        <f t="shared" si="200"/>
        <v>43726</v>
      </c>
      <c r="K638" s="3">
        <f t="shared" si="201"/>
        <v>27</v>
      </c>
      <c r="L638" s="18">
        <f t="shared" si="202"/>
        <v>28</v>
      </c>
      <c r="M638" s="11">
        <f t="shared" si="203"/>
        <v>1.0023118390000001</v>
      </c>
      <c r="N638" s="11">
        <f t="shared" ca="1" si="204"/>
        <v>1.0025398750000001</v>
      </c>
      <c r="O638" s="18">
        <f t="shared" si="205"/>
        <v>0</v>
      </c>
      <c r="P638" s="2">
        <f t="shared" ca="1" si="206"/>
        <v>0</v>
      </c>
      <c r="Q638" s="2">
        <f t="shared" si="207"/>
        <v>0</v>
      </c>
      <c r="R638" s="4" t="str">
        <f t="shared" si="208"/>
        <v>A+J=</v>
      </c>
      <c r="S638" s="101">
        <f t="shared" si="209"/>
        <v>44034</v>
      </c>
      <c r="T638" s="9" t="str">
        <f t="shared" si="210"/>
        <v>-</v>
      </c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9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</row>
    <row r="639" spans="1:198" x14ac:dyDescent="0.15">
      <c r="A639" s="99">
        <f t="shared" si="193"/>
        <v>43766</v>
      </c>
      <c r="B639" s="15" t="str">
        <f t="shared" ca="1" si="195"/>
        <v>n.d</v>
      </c>
      <c r="C639" s="2">
        <f t="shared" si="196"/>
        <v>0</v>
      </c>
      <c r="D639" s="12">
        <f ca="1">IF(A639&lt;$B$1,VLOOKUP(A639,[1]DI!$A$4:$B$15000,2),0)</f>
        <v>0</v>
      </c>
      <c r="E639" s="13">
        <f t="shared" ca="1" si="197"/>
        <v>1</v>
      </c>
      <c r="F639" s="13">
        <f ca="1">(TRUNC(PRODUCT($E$12:$E638),16))</f>
        <v>1.1040661914646399</v>
      </c>
      <c r="G639" s="13">
        <f t="shared" ca="1" si="198"/>
        <v>1.10381506249977</v>
      </c>
      <c r="H639" s="13">
        <f t="shared" ca="1" si="199"/>
        <v>1.00022751</v>
      </c>
      <c r="I639" s="12">
        <f t="shared" si="194"/>
        <v>2.1000000000000001E-2</v>
      </c>
      <c r="J639" s="101">
        <f t="shared" si="200"/>
        <v>43726</v>
      </c>
      <c r="K639" s="3">
        <f t="shared" si="201"/>
        <v>28</v>
      </c>
      <c r="L639" s="18">
        <f t="shared" si="202"/>
        <v>28</v>
      </c>
      <c r="M639" s="11">
        <f t="shared" si="203"/>
        <v>1.0023118390000001</v>
      </c>
      <c r="N639" s="11">
        <f t="shared" ca="1" si="204"/>
        <v>1.0025398750000001</v>
      </c>
      <c r="O639" s="18">
        <f t="shared" si="205"/>
        <v>0</v>
      </c>
      <c r="P639" s="2">
        <f t="shared" ca="1" si="206"/>
        <v>0</v>
      </c>
      <c r="Q639" s="2">
        <f t="shared" si="207"/>
        <v>0</v>
      </c>
      <c r="R639" s="4" t="str">
        <f t="shared" si="208"/>
        <v>A+J=</v>
      </c>
      <c r="S639" s="101">
        <f t="shared" si="209"/>
        <v>44034</v>
      </c>
      <c r="T639" s="9" t="str">
        <f t="shared" si="210"/>
        <v>-</v>
      </c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9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</row>
    <row r="640" spans="1:198" x14ac:dyDescent="0.15">
      <c r="A640" s="99">
        <f t="shared" si="193"/>
        <v>43767</v>
      </c>
      <c r="B640" s="15" t="str">
        <f t="shared" ca="1" si="195"/>
        <v>n.d</v>
      </c>
      <c r="C640" s="2">
        <f t="shared" si="196"/>
        <v>0</v>
      </c>
      <c r="D640" s="12">
        <f ca="1">IF(A640&lt;$B$1,VLOOKUP(A640,[1]DI!$A$4:$B$15000,2),0)</f>
        <v>0</v>
      </c>
      <c r="E640" s="13">
        <f t="shared" ca="1" si="197"/>
        <v>1</v>
      </c>
      <c r="F640" s="13">
        <f ca="1">(TRUNC(PRODUCT($E$12:$E639),16))</f>
        <v>1.1040661914646399</v>
      </c>
      <c r="G640" s="13">
        <f t="shared" ca="1" si="198"/>
        <v>1.10381506249977</v>
      </c>
      <c r="H640" s="13">
        <f t="shared" ca="1" si="199"/>
        <v>1.00022751</v>
      </c>
      <c r="I640" s="12">
        <f t="shared" si="194"/>
        <v>2.1000000000000001E-2</v>
      </c>
      <c r="J640" s="101">
        <f t="shared" si="200"/>
        <v>43726</v>
      </c>
      <c r="K640" s="3">
        <f t="shared" si="201"/>
        <v>29</v>
      </c>
      <c r="L640" s="18">
        <f t="shared" si="202"/>
        <v>29</v>
      </c>
      <c r="M640" s="11">
        <f t="shared" si="203"/>
        <v>1.002394504</v>
      </c>
      <c r="N640" s="11">
        <f t="shared" ca="1" si="204"/>
        <v>1.002622559</v>
      </c>
      <c r="O640" s="18">
        <f t="shared" si="205"/>
        <v>0</v>
      </c>
      <c r="P640" s="2">
        <f t="shared" ca="1" si="206"/>
        <v>0</v>
      </c>
      <c r="Q640" s="2">
        <f t="shared" si="207"/>
        <v>0</v>
      </c>
      <c r="R640" s="4" t="str">
        <f t="shared" si="208"/>
        <v>A+J=</v>
      </c>
      <c r="S640" s="101">
        <f t="shared" si="209"/>
        <v>44034</v>
      </c>
      <c r="T640" s="9" t="str">
        <f t="shared" si="210"/>
        <v>-</v>
      </c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9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</row>
    <row r="641" spans="1:198" x14ac:dyDescent="0.15">
      <c r="A641" s="99">
        <f t="shared" si="193"/>
        <v>43768</v>
      </c>
      <c r="B641" s="15" t="str">
        <f t="shared" ca="1" si="195"/>
        <v>n.d</v>
      </c>
      <c r="C641" s="2">
        <f t="shared" si="196"/>
        <v>0</v>
      </c>
      <c r="D641" s="12">
        <f ca="1">IF(A641&lt;$B$1,VLOOKUP(A641,[1]DI!$A$4:$B$15000,2),0)</f>
        <v>0</v>
      </c>
      <c r="E641" s="13">
        <f t="shared" ca="1" si="197"/>
        <v>1</v>
      </c>
      <c r="F641" s="13">
        <f ca="1">(TRUNC(PRODUCT($E$12:$E640),16))</f>
        <v>1.1040661914646399</v>
      </c>
      <c r="G641" s="13">
        <f t="shared" ca="1" si="198"/>
        <v>1.10381506249977</v>
      </c>
      <c r="H641" s="13">
        <f t="shared" ca="1" si="199"/>
        <v>1.00022751</v>
      </c>
      <c r="I641" s="12">
        <f t="shared" si="194"/>
        <v>2.1000000000000001E-2</v>
      </c>
      <c r="J641" s="101">
        <f t="shared" si="200"/>
        <v>43726</v>
      </c>
      <c r="K641" s="3">
        <f t="shared" si="201"/>
        <v>30</v>
      </c>
      <c r="L641" s="18">
        <f t="shared" si="202"/>
        <v>30</v>
      </c>
      <c r="M641" s="11">
        <f t="shared" si="203"/>
        <v>1.0024771750000001</v>
      </c>
      <c r="N641" s="11">
        <f t="shared" ca="1" si="204"/>
        <v>1.0027052489999999</v>
      </c>
      <c r="O641" s="18">
        <f t="shared" si="205"/>
        <v>0</v>
      </c>
      <c r="P641" s="2">
        <f t="shared" ca="1" si="206"/>
        <v>0</v>
      </c>
      <c r="Q641" s="2">
        <f t="shared" si="207"/>
        <v>0</v>
      </c>
      <c r="R641" s="4" t="str">
        <f t="shared" si="208"/>
        <v>A+J=</v>
      </c>
      <c r="S641" s="101">
        <f t="shared" si="209"/>
        <v>44034</v>
      </c>
      <c r="T641" s="9" t="str">
        <f t="shared" si="210"/>
        <v>-</v>
      </c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9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</row>
    <row r="642" spans="1:198" x14ac:dyDescent="0.15">
      <c r="A642" s="99">
        <f t="shared" si="193"/>
        <v>43769</v>
      </c>
      <c r="B642" s="15" t="str">
        <f t="shared" ca="1" si="195"/>
        <v>n.d</v>
      </c>
      <c r="C642" s="2">
        <f t="shared" si="196"/>
        <v>0</v>
      </c>
      <c r="D642" s="12">
        <f ca="1">IF(A642&lt;$B$1,VLOOKUP(A642,[1]DI!$A$4:$B$15000,2),0)</f>
        <v>0</v>
      </c>
      <c r="E642" s="13">
        <f t="shared" ca="1" si="197"/>
        <v>1</v>
      </c>
      <c r="F642" s="13">
        <f ca="1">(TRUNC(PRODUCT($E$12:$E641),16))</f>
        <v>1.1040661914646399</v>
      </c>
      <c r="G642" s="13">
        <f t="shared" ca="1" si="198"/>
        <v>1.10381506249977</v>
      </c>
      <c r="H642" s="13">
        <f t="shared" ca="1" si="199"/>
        <v>1.00022751</v>
      </c>
      <c r="I642" s="12">
        <f t="shared" si="194"/>
        <v>2.1000000000000001E-2</v>
      </c>
      <c r="J642" s="101">
        <f t="shared" si="200"/>
        <v>43726</v>
      </c>
      <c r="K642" s="3">
        <f t="shared" si="201"/>
        <v>31</v>
      </c>
      <c r="L642" s="18">
        <f t="shared" si="202"/>
        <v>31</v>
      </c>
      <c r="M642" s="11">
        <f t="shared" si="203"/>
        <v>1.0025598529999999</v>
      </c>
      <c r="N642" s="11">
        <f t="shared" ca="1" si="204"/>
        <v>1.0027879449999999</v>
      </c>
      <c r="O642" s="18">
        <f t="shared" si="205"/>
        <v>0</v>
      </c>
      <c r="P642" s="2">
        <f t="shared" ca="1" si="206"/>
        <v>0</v>
      </c>
      <c r="Q642" s="2">
        <f t="shared" si="207"/>
        <v>0</v>
      </c>
      <c r="R642" s="4" t="str">
        <f t="shared" si="208"/>
        <v>A+J=</v>
      </c>
      <c r="S642" s="101">
        <f t="shared" si="209"/>
        <v>44034</v>
      </c>
      <c r="T642" s="9" t="str">
        <f t="shared" si="210"/>
        <v>-</v>
      </c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9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</row>
    <row r="643" spans="1:198" x14ac:dyDescent="0.15">
      <c r="A643" s="99">
        <f t="shared" si="193"/>
        <v>43770</v>
      </c>
      <c r="B643" s="15" t="str">
        <f t="shared" ca="1" si="195"/>
        <v>n.d</v>
      </c>
      <c r="C643" s="2">
        <f t="shared" si="196"/>
        <v>0</v>
      </c>
      <c r="D643" s="12">
        <f ca="1">IF(A643&lt;$B$1,VLOOKUP(A643,[1]DI!$A$4:$B$15000,2),0)</f>
        <v>0</v>
      </c>
      <c r="E643" s="13">
        <f t="shared" ca="1" si="197"/>
        <v>1</v>
      </c>
      <c r="F643" s="13">
        <f ca="1">(TRUNC(PRODUCT($E$12:$E642),16))</f>
        <v>1.1040661914646399</v>
      </c>
      <c r="G643" s="13">
        <f t="shared" ca="1" si="198"/>
        <v>1.10381506249977</v>
      </c>
      <c r="H643" s="13">
        <f t="shared" ca="1" si="199"/>
        <v>1.00022751</v>
      </c>
      <c r="I643" s="12">
        <f t="shared" si="194"/>
        <v>2.1000000000000001E-2</v>
      </c>
      <c r="J643" s="101">
        <f t="shared" si="200"/>
        <v>43726</v>
      </c>
      <c r="K643" s="3">
        <f t="shared" si="201"/>
        <v>32</v>
      </c>
      <c r="L643" s="18">
        <f t="shared" si="202"/>
        <v>32</v>
      </c>
      <c r="M643" s="11">
        <f t="shared" si="203"/>
        <v>1.0026425379999999</v>
      </c>
      <c r="N643" s="11">
        <f t="shared" ca="1" si="204"/>
        <v>1.0028706489999999</v>
      </c>
      <c r="O643" s="18">
        <f t="shared" si="205"/>
        <v>0</v>
      </c>
      <c r="P643" s="2">
        <f t="shared" ca="1" si="206"/>
        <v>0</v>
      </c>
      <c r="Q643" s="2">
        <f t="shared" si="207"/>
        <v>0</v>
      </c>
      <c r="R643" s="4" t="str">
        <f t="shared" si="208"/>
        <v>A+J=</v>
      </c>
      <c r="S643" s="101">
        <f t="shared" si="209"/>
        <v>44034</v>
      </c>
      <c r="T643" s="9" t="str">
        <f t="shared" si="210"/>
        <v>-</v>
      </c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9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</row>
    <row r="644" spans="1:198" x14ac:dyDescent="0.15">
      <c r="A644" s="99">
        <f t="shared" si="193"/>
        <v>43771</v>
      </c>
      <c r="B644" s="15" t="str">
        <f t="shared" ca="1" si="195"/>
        <v>n.d</v>
      </c>
      <c r="C644" s="2">
        <f t="shared" si="196"/>
        <v>0</v>
      </c>
      <c r="D644" s="12">
        <f ca="1">IF(A644&lt;$B$1,VLOOKUP(A644,[1]DI!$A$4:$B$15000,2),0)</f>
        <v>0</v>
      </c>
      <c r="E644" s="13">
        <f t="shared" ca="1" si="197"/>
        <v>1</v>
      </c>
      <c r="F644" s="13">
        <f ca="1">(TRUNC(PRODUCT($E$12:$E643),16))</f>
        <v>1.1040661914646399</v>
      </c>
      <c r="G644" s="13">
        <f t="shared" ca="1" si="198"/>
        <v>1.10381506249977</v>
      </c>
      <c r="H644" s="13">
        <f t="shared" ca="1" si="199"/>
        <v>1.00022751</v>
      </c>
      <c r="I644" s="12">
        <f t="shared" si="194"/>
        <v>2.1000000000000001E-2</v>
      </c>
      <c r="J644" s="101">
        <f t="shared" si="200"/>
        <v>43726</v>
      </c>
      <c r="K644" s="3">
        <f t="shared" si="201"/>
        <v>32</v>
      </c>
      <c r="L644" s="18">
        <f t="shared" si="202"/>
        <v>33</v>
      </c>
      <c r="M644" s="11">
        <f t="shared" si="203"/>
        <v>1.00272523</v>
      </c>
      <c r="N644" s="11">
        <f t="shared" ca="1" si="204"/>
        <v>1.00295336</v>
      </c>
      <c r="O644" s="18">
        <f t="shared" si="205"/>
        <v>0</v>
      </c>
      <c r="P644" s="2">
        <f t="shared" ca="1" si="206"/>
        <v>0</v>
      </c>
      <c r="Q644" s="2">
        <f t="shared" si="207"/>
        <v>0</v>
      </c>
      <c r="R644" s="4" t="str">
        <f t="shared" si="208"/>
        <v>A+J=</v>
      </c>
      <c r="S644" s="101">
        <f t="shared" si="209"/>
        <v>44034</v>
      </c>
      <c r="T644" s="9" t="str">
        <f t="shared" si="210"/>
        <v>-</v>
      </c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9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</row>
    <row r="645" spans="1:198" x14ac:dyDescent="0.15">
      <c r="A645" s="99">
        <f t="shared" si="193"/>
        <v>43772</v>
      </c>
      <c r="B645" s="15" t="str">
        <f t="shared" ca="1" si="195"/>
        <v>n.d</v>
      </c>
      <c r="C645" s="2">
        <f t="shared" si="196"/>
        <v>0</v>
      </c>
      <c r="D645" s="12">
        <f ca="1">IF(A645&lt;$B$1,VLOOKUP(A645,[1]DI!$A$4:$B$15000,2),0)</f>
        <v>0</v>
      </c>
      <c r="E645" s="13">
        <f t="shared" ca="1" si="197"/>
        <v>1</v>
      </c>
      <c r="F645" s="13">
        <f ca="1">(TRUNC(PRODUCT($E$12:$E644),16))</f>
        <v>1.1040661914646399</v>
      </c>
      <c r="G645" s="13">
        <f t="shared" ca="1" si="198"/>
        <v>1.10381506249977</v>
      </c>
      <c r="H645" s="13">
        <f t="shared" ca="1" si="199"/>
        <v>1.00022751</v>
      </c>
      <c r="I645" s="12">
        <f t="shared" si="194"/>
        <v>2.1000000000000001E-2</v>
      </c>
      <c r="J645" s="101">
        <f t="shared" si="200"/>
        <v>43726</v>
      </c>
      <c r="K645" s="3">
        <f t="shared" si="201"/>
        <v>32</v>
      </c>
      <c r="L645" s="18">
        <f t="shared" si="202"/>
        <v>33</v>
      </c>
      <c r="M645" s="11">
        <f t="shared" si="203"/>
        <v>1.00272523</v>
      </c>
      <c r="N645" s="11">
        <f t="shared" ca="1" si="204"/>
        <v>1.00295336</v>
      </c>
      <c r="O645" s="18">
        <f t="shared" si="205"/>
        <v>0</v>
      </c>
      <c r="P645" s="2">
        <f t="shared" ca="1" si="206"/>
        <v>0</v>
      </c>
      <c r="Q645" s="2">
        <f t="shared" si="207"/>
        <v>0</v>
      </c>
      <c r="R645" s="4" t="str">
        <f t="shared" si="208"/>
        <v>A+J=</v>
      </c>
      <c r="S645" s="101">
        <f t="shared" si="209"/>
        <v>44034</v>
      </c>
      <c r="T645" s="9" t="str">
        <f t="shared" si="210"/>
        <v>-</v>
      </c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9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</row>
    <row r="646" spans="1:198" x14ac:dyDescent="0.15">
      <c r="A646" s="99">
        <f t="shared" si="193"/>
        <v>43773</v>
      </c>
      <c r="B646" s="15" t="str">
        <f t="shared" ca="1" si="195"/>
        <v>n.d</v>
      </c>
      <c r="C646" s="2">
        <f t="shared" si="196"/>
        <v>0</v>
      </c>
      <c r="D646" s="12">
        <f ca="1">IF(A646&lt;$B$1,VLOOKUP(A646,[1]DI!$A$4:$B$15000,2),0)</f>
        <v>0</v>
      </c>
      <c r="E646" s="13">
        <f t="shared" ca="1" si="197"/>
        <v>1</v>
      </c>
      <c r="F646" s="13">
        <f ca="1">(TRUNC(PRODUCT($E$12:$E645),16))</f>
        <v>1.1040661914646399</v>
      </c>
      <c r="G646" s="13">
        <f t="shared" ca="1" si="198"/>
        <v>1.10381506249977</v>
      </c>
      <c r="H646" s="13">
        <f t="shared" ca="1" si="199"/>
        <v>1.00022751</v>
      </c>
      <c r="I646" s="12">
        <f t="shared" si="194"/>
        <v>2.1000000000000001E-2</v>
      </c>
      <c r="J646" s="101">
        <f t="shared" si="200"/>
        <v>43726</v>
      </c>
      <c r="K646" s="3">
        <f t="shared" si="201"/>
        <v>33</v>
      </c>
      <c r="L646" s="18">
        <f t="shared" si="202"/>
        <v>33</v>
      </c>
      <c r="M646" s="11">
        <f t="shared" si="203"/>
        <v>1.00272523</v>
      </c>
      <c r="N646" s="11">
        <f t="shared" ca="1" si="204"/>
        <v>1.00295336</v>
      </c>
      <c r="O646" s="18">
        <f t="shared" si="205"/>
        <v>0</v>
      </c>
      <c r="P646" s="2">
        <f t="shared" ca="1" si="206"/>
        <v>0</v>
      </c>
      <c r="Q646" s="2">
        <f t="shared" si="207"/>
        <v>0</v>
      </c>
      <c r="R646" s="4" t="str">
        <f t="shared" si="208"/>
        <v>A+J=</v>
      </c>
      <c r="S646" s="101">
        <f t="shared" si="209"/>
        <v>44034</v>
      </c>
      <c r="T646" s="9" t="str">
        <f t="shared" si="210"/>
        <v>-</v>
      </c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9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</row>
    <row r="647" spans="1:198" x14ac:dyDescent="0.15">
      <c r="A647" s="99">
        <f t="shared" si="193"/>
        <v>43774</v>
      </c>
      <c r="B647" s="15" t="str">
        <f t="shared" ca="1" si="195"/>
        <v>n.d</v>
      </c>
      <c r="C647" s="2">
        <f t="shared" si="196"/>
        <v>0</v>
      </c>
      <c r="D647" s="12">
        <f ca="1">IF(A647&lt;$B$1,VLOOKUP(A647,[1]DI!$A$4:$B$15000,2),0)</f>
        <v>0</v>
      </c>
      <c r="E647" s="13">
        <f t="shared" ca="1" si="197"/>
        <v>1</v>
      </c>
      <c r="F647" s="13">
        <f ca="1">(TRUNC(PRODUCT($E$12:$E646),16))</f>
        <v>1.1040661914646399</v>
      </c>
      <c r="G647" s="13">
        <f t="shared" ca="1" si="198"/>
        <v>1.10381506249977</v>
      </c>
      <c r="H647" s="13">
        <f t="shared" ca="1" si="199"/>
        <v>1.00022751</v>
      </c>
      <c r="I647" s="12">
        <f t="shared" si="194"/>
        <v>2.1000000000000001E-2</v>
      </c>
      <c r="J647" s="101">
        <f t="shared" si="200"/>
        <v>43726</v>
      </c>
      <c r="K647" s="3">
        <f t="shared" si="201"/>
        <v>34</v>
      </c>
      <c r="L647" s="18">
        <f t="shared" si="202"/>
        <v>34</v>
      </c>
      <c r="M647" s="11">
        <f t="shared" si="203"/>
        <v>1.002807928</v>
      </c>
      <c r="N647" s="11">
        <f t="shared" ca="1" si="204"/>
        <v>1.003036077</v>
      </c>
      <c r="O647" s="18">
        <f t="shared" si="205"/>
        <v>0</v>
      </c>
      <c r="P647" s="2">
        <f t="shared" ca="1" si="206"/>
        <v>0</v>
      </c>
      <c r="Q647" s="2">
        <f t="shared" si="207"/>
        <v>0</v>
      </c>
      <c r="R647" s="4" t="str">
        <f t="shared" si="208"/>
        <v>A+J=</v>
      </c>
      <c r="S647" s="101">
        <f t="shared" si="209"/>
        <v>44034</v>
      </c>
      <c r="T647" s="9" t="str">
        <f t="shared" si="210"/>
        <v>-</v>
      </c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9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</row>
    <row r="648" spans="1:198" x14ac:dyDescent="0.15">
      <c r="A648" s="99">
        <f t="shared" si="193"/>
        <v>43775</v>
      </c>
      <c r="B648" s="15" t="str">
        <f t="shared" ca="1" si="195"/>
        <v>n.d</v>
      </c>
      <c r="C648" s="2">
        <f t="shared" si="196"/>
        <v>0</v>
      </c>
      <c r="D648" s="12">
        <f ca="1">IF(A648&lt;$B$1,VLOOKUP(A648,[1]DI!$A$4:$B$15000,2),0)</f>
        <v>0</v>
      </c>
      <c r="E648" s="13">
        <f t="shared" ca="1" si="197"/>
        <v>1</v>
      </c>
      <c r="F648" s="13">
        <f ca="1">(TRUNC(PRODUCT($E$12:$E647),16))</f>
        <v>1.1040661914646399</v>
      </c>
      <c r="G648" s="13">
        <f t="shared" ca="1" si="198"/>
        <v>1.10381506249977</v>
      </c>
      <c r="H648" s="13">
        <f t="shared" ca="1" si="199"/>
        <v>1.00022751</v>
      </c>
      <c r="I648" s="12">
        <f t="shared" si="194"/>
        <v>2.1000000000000001E-2</v>
      </c>
      <c r="J648" s="101">
        <f t="shared" si="200"/>
        <v>43726</v>
      </c>
      <c r="K648" s="3">
        <f t="shared" si="201"/>
        <v>35</v>
      </c>
      <c r="L648" s="18">
        <f t="shared" si="202"/>
        <v>35</v>
      </c>
      <c r="M648" s="11">
        <f t="shared" si="203"/>
        <v>1.0028906339999999</v>
      </c>
      <c r="N648" s="11">
        <f t="shared" ca="1" si="204"/>
        <v>1.0031188019999999</v>
      </c>
      <c r="O648" s="18">
        <f t="shared" si="205"/>
        <v>0</v>
      </c>
      <c r="P648" s="2">
        <f t="shared" ca="1" si="206"/>
        <v>0</v>
      </c>
      <c r="Q648" s="2">
        <f t="shared" si="207"/>
        <v>0</v>
      </c>
      <c r="R648" s="4" t="str">
        <f t="shared" si="208"/>
        <v>A+J=</v>
      </c>
      <c r="S648" s="101">
        <f t="shared" si="209"/>
        <v>44034</v>
      </c>
      <c r="T648" s="9" t="str">
        <f t="shared" si="210"/>
        <v>-</v>
      </c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9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</row>
    <row r="649" spans="1:198" x14ac:dyDescent="0.15">
      <c r="A649" s="99">
        <f t="shared" si="193"/>
        <v>43776</v>
      </c>
      <c r="B649" s="15" t="str">
        <f t="shared" ca="1" si="195"/>
        <v>n.d</v>
      </c>
      <c r="C649" s="2">
        <f t="shared" si="196"/>
        <v>0</v>
      </c>
      <c r="D649" s="12">
        <f ca="1">IF(A649&lt;$B$1,VLOOKUP(A649,[1]DI!$A$4:$B$15000,2),0)</f>
        <v>0</v>
      </c>
      <c r="E649" s="13">
        <f t="shared" ca="1" si="197"/>
        <v>1</v>
      </c>
      <c r="F649" s="13">
        <f ca="1">(TRUNC(PRODUCT($E$12:$E648),16))</f>
        <v>1.1040661914646399</v>
      </c>
      <c r="G649" s="13">
        <f t="shared" ca="1" si="198"/>
        <v>1.10381506249977</v>
      </c>
      <c r="H649" s="13">
        <f t="shared" ca="1" si="199"/>
        <v>1.00022751</v>
      </c>
      <c r="I649" s="12">
        <f t="shared" si="194"/>
        <v>2.1000000000000001E-2</v>
      </c>
      <c r="J649" s="101">
        <f t="shared" si="200"/>
        <v>43726</v>
      </c>
      <c r="K649" s="3">
        <f t="shared" si="201"/>
        <v>36</v>
      </c>
      <c r="L649" s="18">
        <f t="shared" si="202"/>
        <v>36</v>
      </c>
      <c r="M649" s="11">
        <f t="shared" si="203"/>
        <v>1.0029733460000001</v>
      </c>
      <c r="N649" s="11">
        <f t="shared" ca="1" si="204"/>
        <v>1.0032015320000001</v>
      </c>
      <c r="O649" s="18">
        <f t="shared" si="205"/>
        <v>0</v>
      </c>
      <c r="P649" s="2">
        <f t="shared" ca="1" si="206"/>
        <v>0</v>
      </c>
      <c r="Q649" s="2">
        <f t="shared" si="207"/>
        <v>0</v>
      </c>
      <c r="R649" s="4" t="str">
        <f t="shared" si="208"/>
        <v>A+J=</v>
      </c>
      <c r="S649" s="101">
        <f t="shared" si="209"/>
        <v>44034</v>
      </c>
      <c r="T649" s="9" t="str">
        <f t="shared" si="210"/>
        <v>-</v>
      </c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9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</row>
    <row r="650" spans="1:198" x14ac:dyDescent="0.15">
      <c r="A650" s="99">
        <f t="shared" si="193"/>
        <v>43777</v>
      </c>
      <c r="B650" s="15" t="str">
        <f t="shared" ca="1" si="195"/>
        <v>n.d</v>
      </c>
      <c r="C650" s="2">
        <f t="shared" si="196"/>
        <v>0</v>
      </c>
      <c r="D650" s="12">
        <f ca="1">IF(A650&lt;$B$1,VLOOKUP(A650,[1]DI!$A$4:$B$15000,2),0)</f>
        <v>0</v>
      </c>
      <c r="E650" s="13">
        <f t="shared" ca="1" si="197"/>
        <v>1</v>
      </c>
      <c r="F650" s="13">
        <f ca="1">(TRUNC(PRODUCT($E$12:$E649),16))</f>
        <v>1.1040661914646399</v>
      </c>
      <c r="G650" s="13">
        <f t="shared" ca="1" si="198"/>
        <v>1.10381506249977</v>
      </c>
      <c r="H650" s="13">
        <f t="shared" ca="1" si="199"/>
        <v>1.00022751</v>
      </c>
      <c r="I650" s="12">
        <f t="shared" si="194"/>
        <v>2.1000000000000001E-2</v>
      </c>
      <c r="J650" s="101">
        <f t="shared" si="200"/>
        <v>43726</v>
      </c>
      <c r="K650" s="3">
        <f t="shared" si="201"/>
        <v>37</v>
      </c>
      <c r="L650" s="18">
        <f t="shared" si="202"/>
        <v>37</v>
      </c>
      <c r="M650" s="11">
        <f t="shared" si="203"/>
        <v>1.003056065</v>
      </c>
      <c r="N650" s="11">
        <f t="shared" ca="1" si="204"/>
        <v>1.00328427</v>
      </c>
      <c r="O650" s="18">
        <f t="shared" si="205"/>
        <v>0</v>
      </c>
      <c r="P650" s="2">
        <f t="shared" ca="1" si="206"/>
        <v>0</v>
      </c>
      <c r="Q650" s="2">
        <f t="shared" si="207"/>
        <v>0</v>
      </c>
      <c r="R650" s="4" t="str">
        <f t="shared" si="208"/>
        <v>A+J=</v>
      </c>
      <c r="S650" s="101">
        <f t="shared" si="209"/>
        <v>44034</v>
      </c>
      <c r="T650" s="9" t="str">
        <f t="shared" si="210"/>
        <v>-</v>
      </c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9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</row>
    <row r="651" spans="1:198" x14ac:dyDescent="0.15">
      <c r="A651" s="99">
        <f t="shared" si="193"/>
        <v>43778</v>
      </c>
      <c r="B651" s="15" t="str">
        <f t="shared" ca="1" si="195"/>
        <v>n.d</v>
      </c>
      <c r="C651" s="2">
        <f t="shared" si="196"/>
        <v>0</v>
      </c>
      <c r="D651" s="12">
        <f ca="1">IF(A651&lt;$B$1,VLOOKUP(A651,[1]DI!$A$4:$B$15000,2),0)</f>
        <v>0</v>
      </c>
      <c r="E651" s="13">
        <f t="shared" ca="1" si="197"/>
        <v>1</v>
      </c>
      <c r="F651" s="13">
        <f ca="1">(TRUNC(PRODUCT($E$12:$E650),16))</f>
        <v>1.1040661914646399</v>
      </c>
      <c r="G651" s="13">
        <f t="shared" ca="1" si="198"/>
        <v>1.10381506249977</v>
      </c>
      <c r="H651" s="13">
        <f t="shared" ca="1" si="199"/>
        <v>1.00022751</v>
      </c>
      <c r="I651" s="12">
        <f t="shared" si="194"/>
        <v>2.1000000000000001E-2</v>
      </c>
      <c r="J651" s="101">
        <f t="shared" si="200"/>
        <v>43726</v>
      </c>
      <c r="K651" s="3">
        <f t="shared" si="201"/>
        <v>37</v>
      </c>
      <c r="L651" s="18">
        <f t="shared" si="202"/>
        <v>38</v>
      </c>
      <c r="M651" s="11">
        <f t="shared" si="203"/>
        <v>1.003138791</v>
      </c>
      <c r="N651" s="11">
        <f t="shared" ca="1" si="204"/>
        <v>1.003367015</v>
      </c>
      <c r="O651" s="18">
        <f t="shared" si="205"/>
        <v>0</v>
      </c>
      <c r="P651" s="2">
        <f t="shared" ca="1" si="206"/>
        <v>0</v>
      </c>
      <c r="Q651" s="2">
        <f t="shared" si="207"/>
        <v>0</v>
      </c>
      <c r="R651" s="4" t="str">
        <f t="shared" si="208"/>
        <v>A+J=</v>
      </c>
      <c r="S651" s="101">
        <f t="shared" si="209"/>
        <v>44034</v>
      </c>
      <c r="T651" s="9" t="str">
        <f t="shared" si="210"/>
        <v>-</v>
      </c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9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</row>
    <row r="652" spans="1:198" x14ac:dyDescent="0.15">
      <c r="A652" s="99">
        <f t="shared" si="193"/>
        <v>43779</v>
      </c>
      <c r="B652" s="15" t="str">
        <f t="shared" ca="1" si="195"/>
        <v>n.d</v>
      </c>
      <c r="C652" s="2">
        <f t="shared" si="196"/>
        <v>0</v>
      </c>
      <c r="D652" s="12">
        <f ca="1">IF(A652&lt;$B$1,VLOOKUP(A652,[1]DI!$A$4:$B$15000,2),0)</f>
        <v>0</v>
      </c>
      <c r="E652" s="13">
        <f t="shared" ca="1" si="197"/>
        <v>1</v>
      </c>
      <c r="F652" s="13">
        <f ca="1">(TRUNC(PRODUCT($E$12:$E651),16))</f>
        <v>1.1040661914646399</v>
      </c>
      <c r="G652" s="13">
        <f t="shared" ca="1" si="198"/>
        <v>1.10381506249977</v>
      </c>
      <c r="H652" s="13">
        <f t="shared" ca="1" si="199"/>
        <v>1.00022751</v>
      </c>
      <c r="I652" s="12">
        <f t="shared" si="194"/>
        <v>2.1000000000000001E-2</v>
      </c>
      <c r="J652" s="101">
        <f t="shared" si="200"/>
        <v>43726</v>
      </c>
      <c r="K652" s="3">
        <f t="shared" si="201"/>
        <v>37</v>
      </c>
      <c r="L652" s="18">
        <f t="shared" si="202"/>
        <v>38</v>
      </c>
      <c r="M652" s="11">
        <f t="shared" si="203"/>
        <v>1.003138791</v>
      </c>
      <c r="N652" s="11">
        <f t="shared" ca="1" si="204"/>
        <v>1.003367015</v>
      </c>
      <c r="O652" s="18">
        <f t="shared" si="205"/>
        <v>0</v>
      </c>
      <c r="P652" s="2">
        <f t="shared" ca="1" si="206"/>
        <v>0</v>
      </c>
      <c r="Q652" s="2">
        <f t="shared" si="207"/>
        <v>0</v>
      </c>
      <c r="R652" s="4" t="str">
        <f t="shared" si="208"/>
        <v>A+J=</v>
      </c>
      <c r="S652" s="101">
        <f t="shared" si="209"/>
        <v>44034</v>
      </c>
      <c r="T652" s="9" t="str">
        <f t="shared" si="210"/>
        <v>-</v>
      </c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9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</row>
    <row r="653" spans="1:198" x14ac:dyDescent="0.15">
      <c r="A653" s="99">
        <f t="shared" ref="A653:A716" si="211">(A652+1)</f>
        <v>43780</v>
      </c>
      <c r="B653" s="15" t="str">
        <f t="shared" ca="1" si="195"/>
        <v>n.d</v>
      </c>
      <c r="C653" s="2">
        <f t="shared" si="196"/>
        <v>0</v>
      </c>
      <c r="D653" s="12">
        <f ca="1">IF(A653&lt;$B$1,VLOOKUP(A653,[1]DI!$A$4:$B$15000,2),0)</f>
        <v>0</v>
      </c>
      <c r="E653" s="13">
        <f t="shared" ca="1" si="197"/>
        <v>1</v>
      </c>
      <c r="F653" s="13">
        <f ca="1">(TRUNC(PRODUCT($E$12:$E652),16))</f>
        <v>1.1040661914646399</v>
      </c>
      <c r="G653" s="13">
        <f t="shared" ca="1" si="198"/>
        <v>1.10381506249977</v>
      </c>
      <c r="H653" s="13">
        <f t="shared" ca="1" si="199"/>
        <v>1.00022751</v>
      </c>
      <c r="I653" s="12">
        <f t="shared" ref="I653:I716" si="212">I652</f>
        <v>2.1000000000000001E-2</v>
      </c>
      <c r="J653" s="101">
        <f t="shared" si="200"/>
        <v>43726</v>
      </c>
      <c r="K653" s="3">
        <f t="shared" si="201"/>
        <v>38</v>
      </c>
      <c r="L653" s="18">
        <f t="shared" si="202"/>
        <v>38</v>
      </c>
      <c r="M653" s="11">
        <f t="shared" si="203"/>
        <v>1.003138791</v>
      </c>
      <c r="N653" s="11">
        <f t="shared" ca="1" si="204"/>
        <v>1.003367015</v>
      </c>
      <c r="O653" s="18">
        <f t="shared" si="205"/>
        <v>0</v>
      </c>
      <c r="P653" s="2">
        <f t="shared" ca="1" si="206"/>
        <v>0</v>
      </c>
      <c r="Q653" s="2">
        <f t="shared" si="207"/>
        <v>0</v>
      </c>
      <c r="R653" s="4" t="str">
        <f t="shared" si="208"/>
        <v>A+J=</v>
      </c>
      <c r="S653" s="101">
        <f t="shared" si="209"/>
        <v>44034</v>
      </c>
      <c r="T653" s="9" t="str">
        <f t="shared" si="210"/>
        <v>-</v>
      </c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9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</row>
    <row r="654" spans="1:198" x14ac:dyDescent="0.15">
      <c r="A654" s="99">
        <f t="shared" si="211"/>
        <v>43781</v>
      </c>
      <c r="B654" s="15" t="str">
        <f t="shared" ca="1" si="195"/>
        <v>n.d</v>
      </c>
      <c r="C654" s="2">
        <f t="shared" si="196"/>
        <v>0</v>
      </c>
      <c r="D654" s="12">
        <f ca="1">IF(A654&lt;$B$1,VLOOKUP(A654,[1]DI!$A$4:$B$15000,2),0)</f>
        <v>0</v>
      </c>
      <c r="E654" s="13">
        <f t="shared" ca="1" si="197"/>
        <v>1</v>
      </c>
      <c r="F654" s="13">
        <f ca="1">(TRUNC(PRODUCT($E$12:$E653),16))</f>
        <v>1.1040661914646399</v>
      </c>
      <c r="G654" s="13">
        <f t="shared" ca="1" si="198"/>
        <v>1.10381506249977</v>
      </c>
      <c r="H654" s="13">
        <f t="shared" ca="1" si="199"/>
        <v>1.00022751</v>
      </c>
      <c r="I654" s="12">
        <f t="shared" si="212"/>
        <v>2.1000000000000001E-2</v>
      </c>
      <c r="J654" s="101">
        <f t="shared" si="200"/>
        <v>43726</v>
      </c>
      <c r="K654" s="3">
        <f t="shared" si="201"/>
        <v>39</v>
      </c>
      <c r="L654" s="18">
        <f t="shared" si="202"/>
        <v>39</v>
      </c>
      <c r="M654" s="11">
        <f t="shared" si="203"/>
        <v>1.0032215229999999</v>
      </c>
      <c r="N654" s="11">
        <f t="shared" ca="1" si="204"/>
        <v>1.0034497659999999</v>
      </c>
      <c r="O654" s="18">
        <f t="shared" si="205"/>
        <v>0</v>
      </c>
      <c r="P654" s="2">
        <f t="shared" ca="1" si="206"/>
        <v>0</v>
      </c>
      <c r="Q654" s="2">
        <f t="shared" si="207"/>
        <v>0</v>
      </c>
      <c r="R654" s="4" t="str">
        <f t="shared" si="208"/>
        <v>A+J=</v>
      </c>
      <c r="S654" s="101">
        <f t="shared" si="209"/>
        <v>44034</v>
      </c>
      <c r="T654" s="9" t="str">
        <f t="shared" si="210"/>
        <v>-</v>
      </c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9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</row>
    <row r="655" spans="1:198" x14ac:dyDescent="0.15">
      <c r="A655" s="99">
        <f t="shared" si="211"/>
        <v>43782</v>
      </c>
      <c r="B655" s="15" t="str">
        <f t="shared" ca="1" si="195"/>
        <v>n.d</v>
      </c>
      <c r="C655" s="2">
        <f t="shared" si="196"/>
        <v>0</v>
      </c>
      <c r="D655" s="12">
        <f ca="1">IF(A655&lt;$B$1,VLOOKUP(A655,[1]DI!$A$4:$B$15000,2),0)</f>
        <v>0</v>
      </c>
      <c r="E655" s="13">
        <f t="shared" ca="1" si="197"/>
        <v>1</v>
      </c>
      <c r="F655" s="13">
        <f ca="1">(TRUNC(PRODUCT($E$12:$E654),16))</f>
        <v>1.1040661914646399</v>
      </c>
      <c r="G655" s="13">
        <f t="shared" ca="1" si="198"/>
        <v>1.10381506249977</v>
      </c>
      <c r="H655" s="13">
        <f t="shared" ca="1" si="199"/>
        <v>1.00022751</v>
      </c>
      <c r="I655" s="12">
        <f t="shared" si="212"/>
        <v>2.1000000000000001E-2</v>
      </c>
      <c r="J655" s="101">
        <f t="shared" si="200"/>
        <v>43726</v>
      </c>
      <c r="K655" s="3">
        <f t="shared" si="201"/>
        <v>40</v>
      </c>
      <c r="L655" s="18">
        <f t="shared" si="202"/>
        <v>40</v>
      </c>
      <c r="M655" s="11">
        <f t="shared" si="203"/>
        <v>1.003304263</v>
      </c>
      <c r="N655" s="11">
        <f t="shared" ca="1" si="204"/>
        <v>1.003532525</v>
      </c>
      <c r="O655" s="18">
        <f t="shared" si="205"/>
        <v>0</v>
      </c>
      <c r="P655" s="2">
        <f t="shared" ca="1" si="206"/>
        <v>0</v>
      </c>
      <c r="Q655" s="2">
        <f t="shared" si="207"/>
        <v>0</v>
      </c>
      <c r="R655" s="4" t="str">
        <f t="shared" si="208"/>
        <v>A+J=</v>
      </c>
      <c r="S655" s="101">
        <f t="shared" si="209"/>
        <v>44034</v>
      </c>
      <c r="T655" s="9" t="str">
        <f t="shared" si="210"/>
        <v>-</v>
      </c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9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</row>
    <row r="656" spans="1:198" x14ac:dyDescent="0.15">
      <c r="A656" s="99">
        <f t="shared" si="211"/>
        <v>43783</v>
      </c>
      <c r="B656" s="15" t="str">
        <f t="shared" ca="1" si="195"/>
        <v>n.d</v>
      </c>
      <c r="C656" s="2">
        <f t="shared" si="196"/>
        <v>0</v>
      </c>
      <c r="D656" s="12">
        <f ca="1">IF(A656&lt;$B$1,VLOOKUP(A656,[1]DI!$A$4:$B$15000,2),0)</f>
        <v>0</v>
      </c>
      <c r="E656" s="13">
        <f t="shared" ca="1" si="197"/>
        <v>1</v>
      </c>
      <c r="F656" s="13">
        <f ca="1">(TRUNC(PRODUCT($E$12:$E655),16))</f>
        <v>1.1040661914646399</v>
      </c>
      <c r="G656" s="13">
        <f t="shared" ca="1" si="198"/>
        <v>1.10381506249977</v>
      </c>
      <c r="H656" s="13">
        <f t="shared" ca="1" si="199"/>
        <v>1.00022751</v>
      </c>
      <c r="I656" s="12">
        <f t="shared" si="212"/>
        <v>2.1000000000000001E-2</v>
      </c>
      <c r="J656" s="101">
        <f t="shared" si="200"/>
        <v>43726</v>
      </c>
      <c r="K656" s="3">
        <f t="shared" si="201"/>
        <v>41</v>
      </c>
      <c r="L656" s="18">
        <f t="shared" si="202"/>
        <v>41</v>
      </c>
      <c r="M656" s="11">
        <f t="shared" si="203"/>
        <v>1.0033870090000001</v>
      </c>
      <c r="N656" s="11">
        <f t="shared" ca="1" si="204"/>
        <v>1.0036152899999999</v>
      </c>
      <c r="O656" s="18">
        <f t="shared" si="205"/>
        <v>0</v>
      </c>
      <c r="P656" s="2">
        <f t="shared" ca="1" si="206"/>
        <v>0</v>
      </c>
      <c r="Q656" s="2">
        <f t="shared" si="207"/>
        <v>0</v>
      </c>
      <c r="R656" s="4" t="str">
        <f t="shared" si="208"/>
        <v>A+J=</v>
      </c>
      <c r="S656" s="101">
        <f t="shared" si="209"/>
        <v>44034</v>
      </c>
      <c r="T656" s="9" t="str">
        <f t="shared" si="210"/>
        <v>-</v>
      </c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9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</row>
    <row r="657" spans="1:198" x14ac:dyDescent="0.15">
      <c r="A657" s="99">
        <f t="shared" si="211"/>
        <v>43784</v>
      </c>
      <c r="B657" s="15" t="str">
        <f t="shared" ca="1" si="195"/>
        <v>n.d</v>
      </c>
      <c r="C657" s="2">
        <f t="shared" si="196"/>
        <v>0</v>
      </c>
      <c r="D657" s="12">
        <f ca="1">IF(A657&lt;$B$1,VLOOKUP(A657,[1]DI!$A$4:$B$15000,2),0)</f>
        <v>0</v>
      </c>
      <c r="E657" s="13">
        <f t="shared" ca="1" si="197"/>
        <v>1</v>
      </c>
      <c r="F657" s="13">
        <f ca="1">(TRUNC(PRODUCT($E$12:$E656),16))</f>
        <v>1.1040661914646399</v>
      </c>
      <c r="G657" s="13">
        <f t="shared" ca="1" si="198"/>
        <v>1.10381506249977</v>
      </c>
      <c r="H657" s="13">
        <f t="shared" ca="1" si="199"/>
        <v>1.00022751</v>
      </c>
      <c r="I657" s="12">
        <f t="shared" si="212"/>
        <v>2.1000000000000001E-2</v>
      </c>
      <c r="J657" s="101">
        <f t="shared" si="200"/>
        <v>43726</v>
      </c>
      <c r="K657" s="3">
        <f t="shared" si="201"/>
        <v>41</v>
      </c>
      <c r="L657" s="18">
        <f t="shared" si="202"/>
        <v>42</v>
      </c>
      <c r="M657" s="11">
        <f t="shared" si="203"/>
        <v>1.0034697619999999</v>
      </c>
      <c r="N657" s="11">
        <f t="shared" ca="1" si="204"/>
        <v>1.0036980609999999</v>
      </c>
      <c r="O657" s="18">
        <f t="shared" si="205"/>
        <v>0</v>
      </c>
      <c r="P657" s="2">
        <f t="shared" ca="1" si="206"/>
        <v>0</v>
      </c>
      <c r="Q657" s="2">
        <f t="shared" si="207"/>
        <v>0</v>
      </c>
      <c r="R657" s="4" t="str">
        <f t="shared" si="208"/>
        <v>A+J=</v>
      </c>
      <c r="S657" s="101">
        <f t="shared" si="209"/>
        <v>44034</v>
      </c>
      <c r="T657" s="9" t="str">
        <f t="shared" si="210"/>
        <v>-</v>
      </c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9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</row>
    <row r="658" spans="1:198" x14ac:dyDescent="0.15">
      <c r="A658" s="99">
        <f t="shared" si="211"/>
        <v>43785</v>
      </c>
      <c r="B658" s="15" t="str">
        <f t="shared" ca="1" si="195"/>
        <v>n.d</v>
      </c>
      <c r="C658" s="2">
        <f t="shared" si="196"/>
        <v>0</v>
      </c>
      <c r="D658" s="12">
        <f ca="1">IF(A658&lt;$B$1,VLOOKUP(A658,[1]DI!$A$4:$B$15000,2),0)</f>
        <v>0</v>
      </c>
      <c r="E658" s="13">
        <f t="shared" ca="1" si="197"/>
        <v>1</v>
      </c>
      <c r="F658" s="13">
        <f ca="1">(TRUNC(PRODUCT($E$12:$E657),16))</f>
        <v>1.1040661914646399</v>
      </c>
      <c r="G658" s="13">
        <f t="shared" ca="1" si="198"/>
        <v>1.10381506249977</v>
      </c>
      <c r="H658" s="13">
        <f t="shared" ca="1" si="199"/>
        <v>1.00022751</v>
      </c>
      <c r="I658" s="12">
        <f t="shared" si="212"/>
        <v>2.1000000000000001E-2</v>
      </c>
      <c r="J658" s="101">
        <f t="shared" si="200"/>
        <v>43726</v>
      </c>
      <c r="K658" s="3">
        <f t="shared" si="201"/>
        <v>41</v>
      </c>
      <c r="L658" s="18">
        <f t="shared" si="202"/>
        <v>42</v>
      </c>
      <c r="M658" s="11">
        <f t="shared" si="203"/>
        <v>1.0034697619999999</v>
      </c>
      <c r="N658" s="11">
        <f t="shared" ca="1" si="204"/>
        <v>1.0036980609999999</v>
      </c>
      <c r="O658" s="18">
        <f t="shared" si="205"/>
        <v>0</v>
      </c>
      <c r="P658" s="2">
        <f t="shared" ca="1" si="206"/>
        <v>0</v>
      </c>
      <c r="Q658" s="2">
        <f t="shared" si="207"/>
        <v>0</v>
      </c>
      <c r="R658" s="4" t="str">
        <f t="shared" si="208"/>
        <v>A+J=</v>
      </c>
      <c r="S658" s="101">
        <f t="shared" si="209"/>
        <v>44034</v>
      </c>
      <c r="T658" s="9" t="str">
        <f t="shared" si="210"/>
        <v>-</v>
      </c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9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</row>
    <row r="659" spans="1:198" x14ac:dyDescent="0.15">
      <c r="A659" s="99">
        <f t="shared" si="211"/>
        <v>43786</v>
      </c>
      <c r="B659" s="15" t="str">
        <f t="shared" ca="1" si="195"/>
        <v>n.d</v>
      </c>
      <c r="C659" s="2">
        <f t="shared" si="196"/>
        <v>0</v>
      </c>
      <c r="D659" s="12">
        <f ca="1">IF(A659&lt;$B$1,VLOOKUP(A659,[1]DI!$A$4:$B$15000,2),0)</f>
        <v>0</v>
      </c>
      <c r="E659" s="13">
        <f t="shared" ca="1" si="197"/>
        <v>1</v>
      </c>
      <c r="F659" s="13">
        <f ca="1">(TRUNC(PRODUCT($E$12:$E658),16))</f>
        <v>1.1040661914646399</v>
      </c>
      <c r="G659" s="13">
        <f t="shared" ca="1" si="198"/>
        <v>1.10381506249977</v>
      </c>
      <c r="H659" s="13">
        <f t="shared" ca="1" si="199"/>
        <v>1.00022751</v>
      </c>
      <c r="I659" s="12">
        <f t="shared" si="212"/>
        <v>2.1000000000000001E-2</v>
      </c>
      <c r="J659" s="101">
        <f t="shared" si="200"/>
        <v>43726</v>
      </c>
      <c r="K659" s="3">
        <f t="shared" si="201"/>
        <v>41</v>
      </c>
      <c r="L659" s="18">
        <f t="shared" si="202"/>
        <v>42</v>
      </c>
      <c r="M659" s="11">
        <f t="shared" si="203"/>
        <v>1.0034697619999999</v>
      </c>
      <c r="N659" s="11">
        <f t="shared" ca="1" si="204"/>
        <v>1.0036980609999999</v>
      </c>
      <c r="O659" s="18">
        <f t="shared" si="205"/>
        <v>0</v>
      </c>
      <c r="P659" s="2">
        <f t="shared" ca="1" si="206"/>
        <v>0</v>
      </c>
      <c r="Q659" s="2">
        <f t="shared" si="207"/>
        <v>0</v>
      </c>
      <c r="R659" s="4" t="str">
        <f t="shared" si="208"/>
        <v>A+J=</v>
      </c>
      <c r="S659" s="101">
        <f t="shared" si="209"/>
        <v>44034</v>
      </c>
      <c r="T659" s="9" t="str">
        <f t="shared" si="210"/>
        <v>-</v>
      </c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9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</row>
    <row r="660" spans="1:198" x14ac:dyDescent="0.15">
      <c r="A660" s="99">
        <f t="shared" si="211"/>
        <v>43787</v>
      </c>
      <c r="B660" s="15" t="str">
        <f t="shared" ca="1" si="195"/>
        <v>n.d</v>
      </c>
      <c r="C660" s="2">
        <f t="shared" si="196"/>
        <v>0</v>
      </c>
      <c r="D660" s="12">
        <f ca="1">IF(A660&lt;$B$1,VLOOKUP(A660,[1]DI!$A$4:$B$15000,2),0)</f>
        <v>0</v>
      </c>
      <c r="E660" s="13">
        <f t="shared" ca="1" si="197"/>
        <v>1</v>
      </c>
      <c r="F660" s="13">
        <f ca="1">(TRUNC(PRODUCT($E$12:$E659),16))</f>
        <v>1.1040661914646399</v>
      </c>
      <c r="G660" s="13">
        <f t="shared" ca="1" si="198"/>
        <v>1.10381506249977</v>
      </c>
      <c r="H660" s="13">
        <f t="shared" ca="1" si="199"/>
        <v>1.00022751</v>
      </c>
      <c r="I660" s="12">
        <f t="shared" si="212"/>
        <v>2.1000000000000001E-2</v>
      </c>
      <c r="J660" s="101">
        <f t="shared" si="200"/>
        <v>43726</v>
      </c>
      <c r="K660" s="3">
        <f t="shared" si="201"/>
        <v>42</v>
      </c>
      <c r="L660" s="18">
        <f t="shared" si="202"/>
        <v>42</v>
      </c>
      <c r="M660" s="11">
        <f t="shared" si="203"/>
        <v>1.0034697619999999</v>
      </c>
      <c r="N660" s="11">
        <f t="shared" ca="1" si="204"/>
        <v>1.0036980609999999</v>
      </c>
      <c r="O660" s="18">
        <f t="shared" si="205"/>
        <v>0</v>
      </c>
      <c r="P660" s="2">
        <f t="shared" ca="1" si="206"/>
        <v>0</v>
      </c>
      <c r="Q660" s="2">
        <f t="shared" si="207"/>
        <v>0</v>
      </c>
      <c r="R660" s="4" t="str">
        <f t="shared" si="208"/>
        <v>A+J=</v>
      </c>
      <c r="S660" s="101">
        <f t="shared" si="209"/>
        <v>44034</v>
      </c>
      <c r="T660" s="9" t="str">
        <f t="shared" si="210"/>
        <v>-</v>
      </c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9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</row>
    <row r="661" spans="1:198" x14ac:dyDescent="0.15">
      <c r="A661" s="99">
        <f t="shared" si="211"/>
        <v>43788</v>
      </c>
      <c r="B661" s="15" t="str">
        <f t="shared" ca="1" si="195"/>
        <v>n.d</v>
      </c>
      <c r="C661" s="2">
        <f t="shared" si="196"/>
        <v>0</v>
      </c>
      <c r="D661" s="12">
        <f ca="1">IF(A661&lt;$B$1,VLOOKUP(A661,[1]DI!$A$4:$B$15000,2),0)</f>
        <v>0</v>
      </c>
      <c r="E661" s="13">
        <f t="shared" ca="1" si="197"/>
        <v>1</v>
      </c>
      <c r="F661" s="13">
        <f ca="1">(TRUNC(PRODUCT($E$12:$E660),16))</f>
        <v>1.1040661914646399</v>
      </c>
      <c r="G661" s="13">
        <f t="shared" ca="1" si="198"/>
        <v>1.10381506249977</v>
      </c>
      <c r="H661" s="13">
        <f t="shared" ca="1" si="199"/>
        <v>1.00022751</v>
      </c>
      <c r="I661" s="12">
        <f t="shared" si="212"/>
        <v>2.1000000000000001E-2</v>
      </c>
      <c r="J661" s="101">
        <f t="shared" si="200"/>
        <v>43726</v>
      </c>
      <c r="K661" s="3">
        <f t="shared" si="201"/>
        <v>43</v>
      </c>
      <c r="L661" s="18">
        <f t="shared" si="202"/>
        <v>43</v>
      </c>
      <c r="M661" s="11">
        <f t="shared" si="203"/>
        <v>1.0035525219999999</v>
      </c>
      <c r="N661" s="11">
        <f t="shared" ca="1" si="204"/>
        <v>1.0037808399999999</v>
      </c>
      <c r="O661" s="18">
        <f t="shared" si="205"/>
        <v>0</v>
      </c>
      <c r="P661" s="2">
        <f t="shared" ca="1" si="206"/>
        <v>0</v>
      </c>
      <c r="Q661" s="2">
        <f t="shared" si="207"/>
        <v>0</v>
      </c>
      <c r="R661" s="4" t="str">
        <f t="shared" si="208"/>
        <v>A+J=</v>
      </c>
      <c r="S661" s="101">
        <f t="shared" si="209"/>
        <v>44034</v>
      </c>
      <c r="T661" s="9" t="str">
        <f t="shared" si="210"/>
        <v>-</v>
      </c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9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</row>
    <row r="662" spans="1:198" x14ac:dyDescent="0.15">
      <c r="A662" s="99">
        <f t="shared" si="211"/>
        <v>43789</v>
      </c>
      <c r="B662" s="15" t="str">
        <f t="shared" ca="1" si="195"/>
        <v>n.d</v>
      </c>
      <c r="C662" s="2">
        <f t="shared" si="196"/>
        <v>0</v>
      </c>
      <c r="D662" s="12">
        <f ca="1">IF(A662&lt;$B$1,VLOOKUP(A662,[1]DI!$A$4:$B$15000,2),0)</f>
        <v>0</v>
      </c>
      <c r="E662" s="13">
        <f t="shared" ca="1" si="197"/>
        <v>1</v>
      </c>
      <c r="F662" s="13">
        <f ca="1">(TRUNC(PRODUCT($E$12:$E661),16))</f>
        <v>1.1040661914646399</v>
      </c>
      <c r="G662" s="13">
        <f t="shared" ca="1" si="198"/>
        <v>1.10381506249977</v>
      </c>
      <c r="H662" s="13">
        <f t="shared" ca="1" si="199"/>
        <v>1.00022751</v>
      </c>
      <c r="I662" s="12">
        <f t="shared" si="212"/>
        <v>2.1000000000000001E-2</v>
      </c>
      <c r="J662" s="101">
        <f t="shared" si="200"/>
        <v>43726</v>
      </c>
      <c r="K662" s="3">
        <f t="shared" si="201"/>
        <v>44</v>
      </c>
      <c r="L662" s="18">
        <f t="shared" si="202"/>
        <v>44</v>
      </c>
      <c r="M662" s="11">
        <f t="shared" si="203"/>
        <v>1.003635289</v>
      </c>
      <c r="N662" s="11">
        <f t="shared" ca="1" si="204"/>
        <v>1.003863626</v>
      </c>
      <c r="O662" s="18">
        <f t="shared" si="205"/>
        <v>0</v>
      </c>
      <c r="P662" s="2">
        <f t="shared" ca="1" si="206"/>
        <v>0</v>
      </c>
      <c r="Q662" s="2">
        <f t="shared" si="207"/>
        <v>0</v>
      </c>
      <c r="R662" s="4" t="str">
        <f t="shared" si="208"/>
        <v>A+J=</v>
      </c>
      <c r="S662" s="101">
        <f t="shared" si="209"/>
        <v>44034</v>
      </c>
      <c r="T662" s="9" t="str">
        <f t="shared" si="210"/>
        <v>-</v>
      </c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9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</row>
    <row r="663" spans="1:198" x14ac:dyDescent="0.15">
      <c r="A663" s="99">
        <f t="shared" si="211"/>
        <v>43790</v>
      </c>
      <c r="B663" s="15" t="str">
        <f t="shared" ca="1" si="195"/>
        <v>n.d</v>
      </c>
      <c r="C663" s="2">
        <f t="shared" si="196"/>
        <v>0</v>
      </c>
      <c r="D663" s="12">
        <f ca="1">IF(A663&lt;$B$1,VLOOKUP(A663,[1]DI!$A$4:$B$15000,2),0)</f>
        <v>0</v>
      </c>
      <c r="E663" s="13">
        <f t="shared" ca="1" si="197"/>
        <v>1</v>
      </c>
      <c r="F663" s="13">
        <f ca="1">(TRUNC(PRODUCT($E$12:$E662),16))</f>
        <v>1.1040661914646399</v>
      </c>
      <c r="G663" s="13">
        <f t="shared" ca="1" si="198"/>
        <v>1.10381506249977</v>
      </c>
      <c r="H663" s="13">
        <f t="shared" ca="1" si="199"/>
        <v>1.00022751</v>
      </c>
      <c r="I663" s="12">
        <f t="shared" si="212"/>
        <v>2.1000000000000001E-2</v>
      </c>
      <c r="J663" s="101">
        <f t="shared" si="200"/>
        <v>43726</v>
      </c>
      <c r="K663" s="3">
        <f t="shared" si="201"/>
        <v>45</v>
      </c>
      <c r="L663" s="18">
        <f t="shared" si="202"/>
        <v>45</v>
      </c>
      <c r="M663" s="11">
        <f t="shared" si="203"/>
        <v>1.003718063</v>
      </c>
      <c r="N663" s="11">
        <f t="shared" ca="1" si="204"/>
        <v>1.003946419</v>
      </c>
      <c r="O663" s="18">
        <f t="shared" si="205"/>
        <v>0</v>
      </c>
      <c r="P663" s="2">
        <f t="shared" ca="1" si="206"/>
        <v>0</v>
      </c>
      <c r="Q663" s="2">
        <f t="shared" si="207"/>
        <v>0</v>
      </c>
      <c r="R663" s="4" t="str">
        <f t="shared" si="208"/>
        <v>A+J=</v>
      </c>
      <c r="S663" s="101">
        <f t="shared" si="209"/>
        <v>44034</v>
      </c>
      <c r="T663" s="9" t="str">
        <f t="shared" si="210"/>
        <v>-</v>
      </c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9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</row>
    <row r="664" spans="1:198" x14ac:dyDescent="0.15">
      <c r="A664" s="99">
        <f t="shared" si="211"/>
        <v>43791</v>
      </c>
      <c r="B664" s="15" t="str">
        <f t="shared" ca="1" si="195"/>
        <v>n.d</v>
      </c>
      <c r="C664" s="2">
        <f t="shared" si="196"/>
        <v>0</v>
      </c>
      <c r="D664" s="12">
        <f ca="1">IF(A664&lt;$B$1,VLOOKUP(A664,[1]DI!$A$4:$B$15000,2),0)</f>
        <v>0</v>
      </c>
      <c r="E664" s="13">
        <f t="shared" ca="1" si="197"/>
        <v>1</v>
      </c>
      <c r="F664" s="13">
        <f ca="1">(TRUNC(PRODUCT($E$12:$E663),16))</f>
        <v>1.1040661914646399</v>
      </c>
      <c r="G664" s="13">
        <f t="shared" ca="1" si="198"/>
        <v>1.10381506249977</v>
      </c>
      <c r="H664" s="13">
        <f t="shared" ca="1" si="199"/>
        <v>1.00022751</v>
      </c>
      <c r="I664" s="12">
        <f t="shared" si="212"/>
        <v>2.1000000000000001E-2</v>
      </c>
      <c r="J664" s="101">
        <f t="shared" si="200"/>
        <v>43726</v>
      </c>
      <c r="K664" s="3">
        <f t="shared" si="201"/>
        <v>46</v>
      </c>
      <c r="L664" s="18">
        <f t="shared" si="202"/>
        <v>46</v>
      </c>
      <c r="M664" s="11">
        <f t="shared" si="203"/>
        <v>1.0038008430000001</v>
      </c>
      <c r="N664" s="11">
        <f t="shared" ca="1" si="204"/>
        <v>1.0040292179999999</v>
      </c>
      <c r="O664" s="18">
        <f t="shared" si="205"/>
        <v>0</v>
      </c>
      <c r="P664" s="2">
        <f t="shared" ca="1" si="206"/>
        <v>0</v>
      </c>
      <c r="Q664" s="2">
        <f t="shared" si="207"/>
        <v>0</v>
      </c>
      <c r="R664" s="4" t="str">
        <f t="shared" si="208"/>
        <v>A+J=</v>
      </c>
      <c r="S664" s="101">
        <f t="shared" si="209"/>
        <v>44034</v>
      </c>
      <c r="T664" s="9" t="str">
        <f t="shared" si="210"/>
        <v>-</v>
      </c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9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</row>
    <row r="665" spans="1:198" x14ac:dyDescent="0.15">
      <c r="A665" s="99">
        <f t="shared" si="211"/>
        <v>43792</v>
      </c>
      <c r="B665" s="15" t="str">
        <f t="shared" ca="1" si="195"/>
        <v>n.d</v>
      </c>
      <c r="C665" s="2">
        <f t="shared" si="196"/>
        <v>0</v>
      </c>
      <c r="D665" s="12">
        <f ca="1">IF(A665&lt;$B$1,VLOOKUP(A665,[1]DI!$A$4:$B$15000,2),0)</f>
        <v>0</v>
      </c>
      <c r="E665" s="13">
        <f t="shared" ca="1" si="197"/>
        <v>1</v>
      </c>
      <c r="F665" s="13">
        <f ca="1">(TRUNC(PRODUCT($E$12:$E664),16))</f>
        <v>1.1040661914646399</v>
      </c>
      <c r="G665" s="13">
        <f t="shared" ca="1" si="198"/>
        <v>1.10381506249977</v>
      </c>
      <c r="H665" s="13">
        <f t="shared" ca="1" si="199"/>
        <v>1.00022751</v>
      </c>
      <c r="I665" s="12">
        <f t="shared" si="212"/>
        <v>2.1000000000000001E-2</v>
      </c>
      <c r="J665" s="101">
        <f t="shared" si="200"/>
        <v>43726</v>
      </c>
      <c r="K665" s="3">
        <f t="shared" si="201"/>
        <v>46</v>
      </c>
      <c r="L665" s="18">
        <f t="shared" si="202"/>
        <v>47</v>
      </c>
      <c r="M665" s="11">
        <f t="shared" si="203"/>
        <v>1.00388363</v>
      </c>
      <c r="N665" s="11">
        <f t="shared" ca="1" si="204"/>
        <v>1.0041120240000001</v>
      </c>
      <c r="O665" s="18">
        <f t="shared" si="205"/>
        <v>0</v>
      </c>
      <c r="P665" s="2">
        <f t="shared" ca="1" si="206"/>
        <v>0</v>
      </c>
      <c r="Q665" s="2">
        <f t="shared" si="207"/>
        <v>0</v>
      </c>
      <c r="R665" s="4" t="str">
        <f t="shared" si="208"/>
        <v>A+J=</v>
      </c>
      <c r="S665" s="101">
        <f t="shared" si="209"/>
        <v>44034</v>
      </c>
      <c r="T665" s="9" t="str">
        <f t="shared" si="210"/>
        <v>-</v>
      </c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9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</row>
    <row r="666" spans="1:198" x14ac:dyDescent="0.15">
      <c r="A666" s="99">
        <f t="shared" si="211"/>
        <v>43793</v>
      </c>
      <c r="B666" s="15" t="str">
        <f t="shared" ca="1" si="195"/>
        <v>n.d</v>
      </c>
      <c r="C666" s="2">
        <f t="shared" si="196"/>
        <v>0</v>
      </c>
      <c r="D666" s="12">
        <f ca="1">IF(A666&lt;$B$1,VLOOKUP(A666,[1]DI!$A$4:$B$15000,2),0)</f>
        <v>0</v>
      </c>
      <c r="E666" s="13">
        <f t="shared" ca="1" si="197"/>
        <v>1</v>
      </c>
      <c r="F666" s="13">
        <f ca="1">(TRUNC(PRODUCT($E$12:$E665),16))</f>
        <v>1.1040661914646399</v>
      </c>
      <c r="G666" s="13">
        <f t="shared" ca="1" si="198"/>
        <v>1.10381506249977</v>
      </c>
      <c r="H666" s="13">
        <f t="shared" ca="1" si="199"/>
        <v>1.00022751</v>
      </c>
      <c r="I666" s="12">
        <f t="shared" si="212"/>
        <v>2.1000000000000001E-2</v>
      </c>
      <c r="J666" s="101">
        <f t="shared" si="200"/>
        <v>43726</v>
      </c>
      <c r="K666" s="3">
        <f t="shared" si="201"/>
        <v>46</v>
      </c>
      <c r="L666" s="18">
        <f t="shared" si="202"/>
        <v>47</v>
      </c>
      <c r="M666" s="11">
        <f t="shared" si="203"/>
        <v>1.00388363</v>
      </c>
      <c r="N666" s="11">
        <f t="shared" ca="1" si="204"/>
        <v>1.0041120240000001</v>
      </c>
      <c r="O666" s="18">
        <f t="shared" si="205"/>
        <v>0</v>
      </c>
      <c r="P666" s="2">
        <f t="shared" ca="1" si="206"/>
        <v>0</v>
      </c>
      <c r="Q666" s="2">
        <f t="shared" si="207"/>
        <v>0</v>
      </c>
      <c r="R666" s="4" t="str">
        <f t="shared" si="208"/>
        <v>A+J=</v>
      </c>
      <c r="S666" s="101">
        <f t="shared" si="209"/>
        <v>44034</v>
      </c>
      <c r="T666" s="9" t="str">
        <f t="shared" si="210"/>
        <v>-</v>
      </c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9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</row>
    <row r="667" spans="1:198" x14ac:dyDescent="0.15">
      <c r="A667" s="99">
        <f t="shared" si="211"/>
        <v>43794</v>
      </c>
      <c r="B667" s="15" t="str">
        <f t="shared" ca="1" si="195"/>
        <v>n.d</v>
      </c>
      <c r="C667" s="2">
        <f t="shared" si="196"/>
        <v>0</v>
      </c>
      <c r="D667" s="12">
        <f ca="1">IF(A667&lt;$B$1,VLOOKUP(A667,[1]DI!$A$4:$B$15000,2),0)</f>
        <v>0</v>
      </c>
      <c r="E667" s="13">
        <f t="shared" ca="1" si="197"/>
        <v>1</v>
      </c>
      <c r="F667" s="13">
        <f ca="1">(TRUNC(PRODUCT($E$12:$E666),16))</f>
        <v>1.1040661914646399</v>
      </c>
      <c r="G667" s="13">
        <f t="shared" ca="1" si="198"/>
        <v>1.10381506249977</v>
      </c>
      <c r="H667" s="13">
        <f t="shared" ca="1" si="199"/>
        <v>1.00022751</v>
      </c>
      <c r="I667" s="12">
        <f t="shared" si="212"/>
        <v>2.1000000000000001E-2</v>
      </c>
      <c r="J667" s="101">
        <f t="shared" si="200"/>
        <v>43726</v>
      </c>
      <c r="K667" s="3">
        <f t="shared" si="201"/>
        <v>47</v>
      </c>
      <c r="L667" s="18">
        <f t="shared" si="202"/>
        <v>47</v>
      </c>
      <c r="M667" s="11">
        <f t="shared" si="203"/>
        <v>1.00388363</v>
      </c>
      <c r="N667" s="11">
        <f t="shared" ca="1" si="204"/>
        <v>1.0041120240000001</v>
      </c>
      <c r="O667" s="18">
        <f t="shared" si="205"/>
        <v>0</v>
      </c>
      <c r="P667" s="2">
        <f t="shared" ca="1" si="206"/>
        <v>0</v>
      </c>
      <c r="Q667" s="2">
        <f t="shared" si="207"/>
        <v>0</v>
      </c>
      <c r="R667" s="4" t="str">
        <f t="shared" si="208"/>
        <v>A+J=</v>
      </c>
      <c r="S667" s="101">
        <f t="shared" si="209"/>
        <v>44034</v>
      </c>
      <c r="T667" s="9" t="str">
        <f t="shared" si="210"/>
        <v>-</v>
      </c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9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</row>
    <row r="668" spans="1:198" x14ac:dyDescent="0.15">
      <c r="A668" s="99">
        <f t="shared" si="211"/>
        <v>43795</v>
      </c>
      <c r="B668" s="15" t="str">
        <f t="shared" ca="1" si="195"/>
        <v>n.d</v>
      </c>
      <c r="C668" s="2">
        <f t="shared" si="196"/>
        <v>0</v>
      </c>
      <c r="D668" s="12">
        <f ca="1">IF(A668&lt;$B$1,VLOOKUP(A668,[1]DI!$A$4:$B$15000,2),0)</f>
        <v>0</v>
      </c>
      <c r="E668" s="13">
        <f t="shared" ca="1" si="197"/>
        <v>1</v>
      </c>
      <c r="F668" s="13">
        <f ca="1">(TRUNC(PRODUCT($E$12:$E667),16))</f>
        <v>1.1040661914646399</v>
      </c>
      <c r="G668" s="13">
        <f t="shared" ca="1" si="198"/>
        <v>1.10381506249977</v>
      </c>
      <c r="H668" s="13">
        <f t="shared" ca="1" si="199"/>
        <v>1.00022751</v>
      </c>
      <c r="I668" s="12">
        <f t="shared" si="212"/>
        <v>2.1000000000000001E-2</v>
      </c>
      <c r="J668" s="101">
        <f t="shared" si="200"/>
        <v>43726</v>
      </c>
      <c r="K668" s="3">
        <f t="shared" si="201"/>
        <v>48</v>
      </c>
      <c r="L668" s="18">
        <f t="shared" si="202"/>
        <v>48</v>
      </c>
      <c r="M668" s="11">
        <f t="shared" si="203"/>
        <v>1.0039664239999999</v>
      </c>
      <c r="N668" s="11">
        <f t="shared" ca="1" si="204"/>
        <v>1.0041948359999999</v>
      </c>
      <c r="O668" s="18">
        <f t="shared" si="205"/>
        <v>0</v>
      </c>
      <c r="P668" s="2">
        <f t="shared" ca="1" si="206"/>
        <v>0</v>
      </c>
      <c r="Q668" s="2">
        <f t="shared" si="207"/>
        <v>0</v>
      </c>
      <c r="R668" s="4" t="str">
        <f t="shared" si="208"/>
        <v>A+J=</v>
      </c>
      <c r="S668" s="101">
        <f t="shared" si="209"/>
        <v>44034</v>
      </c>
      <c r="T668" s="9" t="str">
        <f t="shared" si="210"/>
        <v>-</v>
      </c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9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</row>
    <row r="669" spans="1:198" x14ac:dyDescent="0.15">
      <c r="A669" s="99">
        <f t="shared" si="211"/>
        <v>43796</v>
      </c>
      <c r="B669" s="15" t="str">
        <f t="shared" ca="1" si="195"/>
        <v>n.d</v>
      </c>
      <c r="C669" s="2">
        <f t="shared" si="196"/>
        <v>0</v>
      </c>
      <c r="D669" s="12">
        <f ca="1">IF(A669&lt;$B$1,VLOOKUP(A669,[1]DI!$A$4:$B$15000,2),0)</f>
        <v>0</v>
      </c>
      <c r="E669" s="13">
        <f t="shared" ca="1" si="197"/>
        <v>1</v>
      </c>
      <c r="F669" s="13">
        <f ca="1">(TRUNC(PRODUCT($E$12:$E668),16))</f>
        <v>1.1040661914646399</v>
      </c>
      <c r="G669" s="13">
        <f t="shared" ca="1" si="198"/>
        <v>1.10381506249977</v>
      </c>
      <c r="H669" s="13">
        <f t="shared" ca="1" si="199"/>
        <v>1.00022751</v>
      </c>
      <c r="I669" s="12">
        <f t="shared" si="212"/>
        <v>2.1000000000000001E-2</v>
      </c>
      <c r="J669" s="101">
        <f t="shared" si="200"/>
        <v>43726</v>
      </c>
      <c r="K669" s="3">
        <f t="shared" si="201"/>
        <v>49</v>
      </c>
      <c r="L669" s="18">
        <f t="shared" si="202"/>
        <v>49</v>
      </c>
      <c r="M669" s="11">
        <f t="shared" si="203"/>
        <v>1.0040492249999999</v>
      </c>
      <c r="N669" s="11">
        <f t="shared" ca="1" si="204"/>
        <v>1.004277656</v>
      </c>
      <c r="O669" s="18">
        <f t="shared" si="205"/>
        <v>0</v>
      </c>
      <c r="P669" s="2">
        <f t="shared" ca="1" si="206"/>
        <v>0</v>
      </c>
      <c r="Q669" s="2">
        <f t="shared" si="207"/>
        <v>0</v>
      </c>
      <c r="R669" s="4" t="str">
        <f t="shared" si="208"/>
        <v>A+J=</v>
      </c>
      <c r="S669" s="101">
        <f t="shared" si="209"/>
        <v>44034</v>
      </c>
      <c r="T669" s="9" t="str">
        <f t="shared" si="210"/>
        <v>-</v>
      </c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9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</row>
    <row r="670" spans="1:198" x14ac:dyDescent="0.15">
      <c r="A670" s="99">
        <f t="shared" si="211"/>
        <v>43797</v>
      </c>
      <c r="B670" s="15" t="str">
        <f t="shared" ca="1" si="195"/>
        <v>n.d</v>
      </c>
      <c r="C670" s="2">
        <f t="shared" si="196"/>
        <v>0</v>
      </c>
      <c r="D670" s="12">
        <f ca="1">IF(A670&lt;$B$1,VLOOKUP(A670,[1]DI!$A$4:$B$15000,2),0)</f>
        <v>0</v>
      </c>
      <c r="E670" s="13">
        <f t="shared" ca="1" si="197"/>
        <v>1</v>
      </c>
      <c r="F670" s="13">
        <f ca="1">(TRUNC(PRODUCT($E$12:$E669),16))</f>
        <v>1.1040661914646399</v>
      </c>
      <c r="G670" s="13">
        <f t="shared" ca="1" si="198"/>
        <v>1.10381506249977</v>
      </c>
      <c r="H670" s="13">
        <f t="shared" ca="1" si="199"/>
        <v>1.00022751</v>
      </c>
      <c r="I670" s="12">
        <f t="shared" si="212"/>
        <v>2.1000000000000001E-2</v>
      </c>
      <c r="J670" s="101">
        <f t="shared" si="200"/>
        <v>43726</v>
      </c>
      <c r="K670" s="3">
        <f t="shared" si="201"/>
        <v>50</v>
      </c>
      <c r="L670" s="18">
        <f t="shared" si="202"/>
        <v>50</v>
      </c>
      <c r="M670" s="11">
        <f t="shared" si="203"/>
        <v>1.0041320330000001</v>
      </c>
      <c r="N670" s="11">
        <f t="shared" ca="1" si="204"/>
        <v>1.0043604829999999</v>
      </c>
      <c r="O670" s="18">
        <f t="shared" si="205"/>
        <v>0</v>
      </c>
      <c r="P670" s="2">
        <f t="shared" ca="1" si="206"/>
        <v>0</v>
      </c>
      <c r="Q670" s="2">
        <f t="shared" si="207"/>
        <v>0</v>
      </c>
      <c r="R670" s="4" t="str">
        <f t="shared" si="208"/>
        <v>A+J=</v>
      </c>
      <c r="S670" s="101">
        <f t="shared" si="209"/>
        <v>44034</v>
      </c>
      <c r="T670" s="9" t="str">
        <f t="shared" si="210"/>
        <v>-</v>
      </c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9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</row>
    <row r="671" spans="1:198" x14ac:dyDescent="0.15">
      <c r="A671" s="99">
        <f t="shared" si="211"/>
        <v>43798</v>
      </c>
      <c r="B671" s="15" t="str">
        <f t="shared" ca="1" si="195"/>
        <v>n.d</v>
      </c>
      <c r="C671" s="2">
        <f t="shared" si="196"/>
        <v>0</v>
      </c>
      <c r="D671" s="12">
        <f ca="1">IF(A671&lt;$B$1,VLOOKUP(A671,[1]DI!$A$4:$B$15000,2),0)</f>
        <v>0</v>
      </c>
      <c r="E671" s="13">
        <f t="shared" ca="1" si="197"/>
        <v>1</v>
      </c>
      <c r="F671" s="13">
        <f ca="1">(TRUNC(PRODUCT($E$12:$E670),16))</f>
        <v>1.1040661914646399</v>
      </c>
      <c r="G671" s="13">
        <f t="shared" ca="1" si="198"/>
        <v>1.10381506249977</v>
      </c>
      <c r="H671" s="13">
        <f t="shared" ca="1" si="199"/>
        <v>1.00022751</v>
      </c>
      <c r="I671" s="12">
        <f t="shared" si="212"/>
        <v>2.1000000000000001E-2</v>
      </c>
      <c r="J671" s="101">
        <f t="shared" si="200"/>
        <v>43726</v>
      </c>
      <c r="K671" s="3">
        <f t="shared" si="201"/>
        <v>51</v>
      </c>
      <c r="L671" s="18">
        <f t="shared" si="202"/>
        <v>51</v>
      </c>
      <c r="M671" s="11">
        <f t="shared" si="203"/>
        <v>1.0042148479999999</v>
      </c>
      <c r="N671" s="11">
        <f t="shared" ca="1" si="204"/>
        <v>1.004443317</v>
      </c>
      <c r="O671" s="18">
        <f t="shared" si="205"/>
        <v>0</v>
      </c>
      <c r="P671" s="2">
        <f t="shared" ca="1" si="206"/>
        <v>0</v>
      </c>
      <c r="Q671" s="2">
        <f t="shared" si="207"/>
        <v>0</v>
      </c>
      <c r="R671" s="4" t="str">
        <f t="shared" si="208"/>
        <v>A+J=</v>
      </c>
      <c r="S671" s="101">
        <f t="shared" si="209"/>
        <v>44034</v>
      </c>
      <c r="T671" s="9" t="str">
        <f t="shared" si="210"/>
        <v>-</v>
      </c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9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</row>
    <row r="672" spans="1:198" x14ac:dyDescent="0.15">
      <c r="A672" s="99">
        <f t="shared" si="211"/>
        <v>43799</v>
      </c>
      <c r="B672" s="15" t="str">
        <f t="shared" ca="1" si="195"/>
        <v>n.d</v>
      </c>
      <c r="C672" s="2">
        <f t="shared" si="196"/>
        <v>0</v>
      </c>
      <c r="D672" s="12">
        <f ca="1">IF(A672&lt;$B$1,VLOOKUP(A672,[1]DI!$A$4:$B$15000,2),0)</f>
        <v>0</v>
      </c>
      <c r="E672" s="13">
        <f t="shared" ca="1" si="197"/>
        <v>1</v>
      </c>
      <c r="F672" s="13">
        <f ca="1">(TRUNC(PRODUCT($E$12:$E671),16))</f>
        <v>1.1040661914646399</v>
      </c>
      <c r="G672" s="13">
        <f t="shared" ca="1" si="198"/>
        <v>1.10381506249977</v>
      </c>
      <c r="H672" s="13">
        <f t="shared" ca="1" si="199"/>
        <v>1.00022751</v>
      </c>
      <c r="I672" s="12">
        <f t="shared" si="212"/>
        <v>2.1000000000000001E-2</v>
      </c>
      <c r="J672" s="101">
        <f t="shared" si="200"/>
        <v>43726</v>
      </c>
      <c r="K672" s="3">
        <f t="shared" si="201"/>
        <v>51</v>
      </c>
      <c r="L672" s="18">
        <f t="shared" si="202"/>
        <v>52</v>
      </c>
      <c r="M672" s="11">
        <f t="shared" si="203"/>
        <v>1.0042976690000001</v>
      </c>
      <c r="N672" s="11">
        <f t="shared" ca="1" si="204"/>
        <v>1.0045261569999999</v>
      </c>
      <c r="O672" s="18">
        <f t="shared" si="205"/>
        <v>0</v>
      </c>
      <c r="P672" s="2">
        <f t="shared" ca="1" si="206"/>
        <v>0</v>
      </c>
      <c r="Q672" s="2">
        <f t="shared" si="207"/>
        <v>0</v>
      </c>
      <c r="R672" s="4" t="str">
        <f t="shared" si="208"/>
        <v>A+J=</v>
      </c>
      <c r="S672" s="101">
        <f t="shared" si="209"/>
        <v>44034</v>
      </c>
      <c r="T672" s="9" t="str">
        <f t="shared" si="210"/>
        <v>-</v>
      </c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9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</row>
    <row r="673" spans="1:198" x14ac:dyDescent="0.15">
      <c r="A673" s="99">
        <f t="shared" si="211"/>
        <v>43800</v>
      </c>
      <c r="B673" s="15" t="str">
        <f t="shared" ca="1" si="195"/>
        <v>n.d</v>
      </c>
      <c r="C673" s="2">
        <f t="shared" si="196"/>
        <v>0</v>
      </c>
      <c r="D673" s="12">
        <f ca="1">IF(A673&lt;$B$1,VLOOKUP(A673,[1]DI!$A$4:$B$15000,2),0)</f>
        <v>0</v>
      </c>
      <c r="E673" s="13">
        <f t="shared" ca="1" si="197"/>
        <v>1</v>
      </c>
      <c r="F673" s="13">
        <f ca="1">(TRUNC(PRODUCT($E$12:$E672),16))</f>
        <v>1.1040661914646399</v>
      </c>
      <c r="G673" s="13">
        <f t="shared" ca="1" si="198"/>
        <v>1.10381506249977</v>
      </c>
      <c r="H673" s="13">
        <f t="shared" ca="1" si="199"/>
        <v>1.00022751</v>
      </c>
      <c r="I673" s="12">
        <f t="shared" si="212"/>
        <v>2.1000000000000001E-2</v>
      </c>
      <c r="J673" s="101">
        <f t="shared" si="200"/>
        <v>43726</v>
      </c>
      <c r="K673" s="3">
        <f t="shared" si="201"/>
        <v>51</v>
      </c>
      <c r="L673" s="18">
        <f t="shared" si="202"/>
        <v>52</v>
      </c>
      <c r="M673" s="11">
        <f t="shared" si="203"/>
        <v>1.0042976690000001</v>
      </c>
      <c r="N673" s="11">
        <f t="shared" ca="1" si="204"/>
        <v>1.0045261569999999</v>
      </c>
      <c r="O673" s="18">
        <f t="shared" si="205"/>
        <v>0</v>
      </c>
      <c r="P673" s="2">
        <f t="shared" ca="1" si="206"/>
        <v>0</v>
      </c>
      <c r="Q673" s="2">
        <f t="shared" si="207"/>
        <v>0</v>
      </c>
      <c r="R673" s="4" t="str">
        <f t="shared" si="208"/>
        <v>A+J=</v>
      </c>
      <c r="S673" s="101">
        <f t="shared" si="209"/>
        <v>44034</v>
      </c>
      <c r="T673" s="9" t="str">
        <f t="shared" si="210"/>
        <v>-</v>
      </c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9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</row>
    <row r="674" spans="1:198" x14ac:dyDescent="0.15">
      <c r="A674" s="99">
        <f t="shared" si="211"/>
        <v>43801</v>
      </c>
      <c r="B674" s="15" t="str">
        <f t="shared" ca="1" si="195"/>
        <v>n.d</v>
      </c>
      <c r="C674" s="2">
        <f t="shared" si="196"/>
        <v>0</v>
      </c>
      <c r="D674" s="12">
        <f ca="1">IF(A674&lt;$B$1,VLOOKUP(A674,[1]DI!$A$4:$B$15000,2),0)</f>
        <v>0</v>
      </c>
      <c r="E674" s="13">
        <f t="shared" ca="1" si="197"/>
        <v>1</v>
      </c>
      <c r="F674" s="13">
        <f ca="1">(TRUNC(PRODUCT($E$12:$E673),16))</f>
        <v>1.1040661914646399</v>
      </c>
      <c r="G674" s="13">
        <f t="shared" ca="1" si="198"/>
        <v>1.10381506249977</v>
      </c>
      <c r="H674" s="13">
        <f t="shared" ca="1" si="199"/>
        <v>1.00022751</v>
      </c>
      <c r="I674" s="12">
        <f t="shared" si="212"/>
        <v>2.1000000000000001E-2</v>
      </c>
      <c r="J674" s="101">
        <f t="shared" si="200"/>
        <v>43726</v>
      </c>
      <c r="K674" s="3">
        <f t="shared" si="201"/>
        <v>52</v>
      </c>
      <c r="L674" s="18">
        <f t="shared" si="202"/>
        <v>52</v>
      </c>
      <c r="M674" s="11">
        <f t="shared" si="203"/>
        <v>1.0042976690000001</v>
      </c>
      <c r="N674" s="11">
        <f t="shared" ca="1" si="204"/>
        <v>1.0045261569999999</v>
      </c>
      <c r="O674" s="18">
        <f t="shared" si="205"/>
        <v>0</v>
      </c>
      <c r="P674" s="2">
        <f t="shared" ca="1" si="206"/>
        <v>0</v>
      </c>
      <c r="Q674" s="2">
        <f t="shared" si="207"/>
        <v>0</v>
      </c>
      <c r="R674" s="4" t="str">
        <f t="shared" si="208"/>
        <v>A+J=</v>
      </c>
      <c r="S674" s="101">
        <f t="shared" si="209"/>
        <v>44034</v>
      </c>
      <c r="T674" s="9" t="str">
        <f t="shared" si="210"/>
        <v>-</v>
      </c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9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</row>
    <row r="675" spans="1:198" x14ac:dyDescent="0.15">
      <c r="A675" s="99">
        <f t="shared" si="211"/>
        <v>43802</v>
      </c>
      <c r="B675" s="15" t="str">
        <f t="shared" ca="1" si="195"/>
        <v>n.d</v>
      </c>
      <c r="C675" s="2">
        <f t="shared" si="196"/>
        <v>0</v>
      </c>
      <c r="D675" s="12">
        <f ca="1">IF(A675&lt;$B$1,VLOOKUP(A675,[1]DI!$A$4:$B$15000,2),0)</f>
        <v>0</v>
      </c>
      <c r="E675" s="13">
        <f t="shared" ca="1" si="197"/>
        <v>1</v>
      </c>
      <c r="F675" s="13">
        <f ca="1">(TRUNC(PRODUCT($E$12:$E674),16))</f>
        <v>1.1040661914646399</v>
      </c>
      <c r="G675" s="13">
        <f t="shared" ca="1" si="198"/>
        <v>1.10381506249977</v>
      </c>
      <c r="H675" s="13">
        <f t="shared" ca="1" si="199"/>
        <v>1.00022751</v>
      </c>
      <c r="I675" s="12">
        <f t="shared" si="212"/>
        <v>2.1000000000000001E-2</v>
      </c>
      <c r="J675" s="101">
        <f t="shared" si="200"/>
        <v>43726</v>
      </c>
      <c r="K675" s="3">
        <f t="shared" si="201"/>
        <v>53</v>
      </c>
      <c r="L675" s="18">
        <f t="shared" si="202"/>
        <v>53</v>
      </c>
      <c r="M675" s="11">
        <f t="shared" si="203"/>
        <v>1.0043804970000001</v>
      </c>
      <c r="N675" s="11">
        <f t="shared" ca="1" si="204"/>
        <v>1.004609004</v>
      </c>
      <c r="O675" s="18">
        <f t="shared" si="205"/>
        <v>0</v>
      </c>
      <c r="P675" s="2">
        <f t="shared" ca="1" si="206"/>
        <v>0</v>
      </c>
      <c r="Q675" s="2">
        <f t="shared" si="207"/>
        <v>0</v>
      </c>
      <c r="R675" s="4" t="str">
        <f t="shared" si="208"/>
        <v>A+J=</v>
      </c>
      <c r="S675" s="101">
        <f t="shared" si="209"/>
        <v>44034</v>
      </c>
      <c r="T675" s="9" t="str">
        <f t="shared" si="210"/>
        <v>-</v>
      </c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9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</row>
    <row r="676" spans="1:198" x14ac:dyDescent="0.15">
      <c r="A676" s="99">
        <f t="shared" si="211"/>
        <v>43803</v>
      </c>
      <c r="B676" s="15" t="str">
        <f t="shared" ca="1" si="195"/>
        <v>n.d</v>
      </c>
      <c r="C676" s="2">
        <f t="shared" si="196"/>
        <v>0</v>
      </c>
      <c r="D676" s="12">
        <f ca="1">IF(A676&lt;$B$1,VLOOKUP(A676,[1]DI!$A$4:$B$15000,2),0)</f>
        <v>0</v>
      </c>
      <c r="E676" s="13">
        <f t="shared" ca="1" si="197"/>
        <v>1</v>
      </c>
      <c r="F676" s="13">
        <f ca="1">(TRUNC(PRODUCT($E$12:$E675),16))</f>
        <v>1.1040661914646399</v>
      </c>
      <c r="G676" s="13">
        <f t="shared" ca="1" si="198"/>
        <v>1.10381506249977</v>
      </c>
      <c r="H676" s="13">
        <f t="shared" ca="1" si="199"/>
        <v>1.00022751</v>
      </c>
      <c r="I676" s="12">
        <f t="shared" si="212"/>
        <v>2.1000000000000001E-2</v>
      </c>
      <c r="J676" s="101">
        <f t="shared" si="200"/>
        <v>43726</v>
      </c>
      <c r="K676" s="3">
        <f t="shared" si="201"/>
        <v>54</v>
      </c>
      <c r="L676" s="18">
        <f t="shared" si="202"/>
        <v>54</v>
      </c>
      <c r="M676" s="11">
        <f t="shared" si="203"/>
        <v>1.004463332</v>
      </c>
      <c r="N676" s="11">
        <f t="shared" ca="1" si="204"/>
        <v>1.0046918570000001</v>
      </c>
      <c r="O676" s="18">
        <f t="shared" si="205"/>
        <v>0</v>
      </c>
      <c r="P676" s="2">
        <f t="shared" ca="1" si="206"/>
        <v>0</v>
      </c>
      <c r="Q676" s="2">
        <f t="shared" si="207"/>
        <v>0</v>
      </c>
      <c r="R676" s="4" t="str">
        <f t="shared" si="208"/>
        <v>A+J=</v>
      </c>
      <c r="S676" s="101">
        <f t="shared" si="209"/>
        <v>44034</v>
      </c>
      <c r="T676" s="9" t="str">
        <f t="shared" si="210"/>
        <v>-</v>
      </c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9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</row>
    <row r="677" spans="1:198" x14ac:dyDescent="0.15">
      <c r="A677" s="99">
        <f t="shared" si="211"/>
        <v>43804</v>
      </c>
      <c r="B677" s="15" t="str">
        <f t="shared" ca="1" si="195"/>
        <v>n.d</v>
      </c>
      <c r="C677" s="2">
        <f t="shared" si="196"/>
        <v>0</v>
      </c>
      <c r="D677" s="12">
        <f ca="1">IF(A677&lt;$B$1,VLOOKUP(A677,[1]DI!$A$4:$B$15000,2),0)</f>
        <v>0</v>
      </c>
      <c r="E677" s="13">
        <f t="shared" ca="1" si="197"/>
        <v>1</v>
      </c>
      <c r="F677" s="13">
        <f ca="1">(TRUNC(PRODUCT($E$12:$E676),16))</f>
        <v>1.1040661914646399</v>
      </c>
      <c r="G677" s="13">
        <f t="shared" ca="1" si="198"/>
        <v>1.10381506249977</v>
      </c>
      <c r="H677" s="13">
        <f t="shared" ca="1" si="199"/>
        <v>1.00022751</v>
      </c>
      <c r="I677" s="12">
        <f t="shared" si="212"/>
        <v>2.1000000000000001E-2</v>
      </c>
      <c r="J677" s="101">
        <f t="shared" si="200"/>
        <v>43726</v>
      </c>
      <c r="K677" s="3">
        <f t="shared" si="201"/>
        <v>55</v>
      </c>
      <c r="L677" s="18">
        <f t="shared" si="202"/>
        <v>55</v>
      </c>
      <c r="M677" s="11">
        <f t="shared" si="203"/>
        <v>1.0045461739999999</v>
      </c>
      <c r="N677" s="11">
        <f t="shared" ca="1" si="204"/>
        <v>1.004774718</v>
      </c>
      <c r="O677" s="18">
        <f t="shared" si="205"/>
        <v>0</v>
      </c>
      <c r="P677" s="2">
        <f t="shared" ca="1" si="206"/>
        <v>0</v>
      </c>
      <c r="Q677" s="2">
        <f t="shared" si="207"/>
        <v>0</v>
      </c>
      <c r="R677" s="4" t="str">
        <f t="shared" si="208"/>
        <v>A+J=</v>
      </c>
      <c r="S677" s="101">
        <f t="shared" si="209"/>
        <v>44034</v>
      </c>
      <c r="T677" s="9" t="str">
        <f t="shared" si="210"/>
        <v>-</v>
      </c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9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</row>
    <row r="678" spans="1:198" x14ac:dyDescent="0.15">
      <c r="A678" s="99">
        <f t="shared" si="211"/>
        <v>43805</v>
      </c>
      <c r="B678" s="15" t="str">
        <f t="shared" ca="1" si="195"/>
        <v>n.d</v>
      </c>
      <c r="C678" s="2">
        <f t="shared" si="196"/>
        <v>0</v>
      </c>
      <c r="D678" s="12">
        <f ca="1">IF(A678&lt;$B$1,VLOOKUP(A678,[1]DI!$A$4:$B$15000,2),0)</f>
        <v>0</v>
      </c>
      <c r="E678" s="13">
        <f t="shared" ca="1" si="197"/>
        <v>1</v>
      </c>
      <c r="F678" s="13">
        <f ca="1">(TRUNC(PRODUCT($E$12:$E677),16))</f>
        <v>1.1040661914646399</v>
      </c>
      <c r="G678" s="13">
        <f t="shared" ca="1" si="198"/>
        <v>1.10381506249977</v>
      </c>
      <c r="H678" s="13">
        <f t="shared" ca="1" si="199"/>
        <v>1.00022751</v>
      </c>
      <c r="I678" s="12">
        <f t="shared" si="212"/>
        <v>2.1000000000000001E-2</v>
      </c>
      <c r="J678" s="101">
        <f t="shared" si="200"/>
        <v>43726</v>
      </c>
      <c r="K678" s="3">
        <f t="shared" si="201"/>
        <v>56</v>
      </c>
      <c r="L678" s="18">
        <f t="shared" si="202"/>
        <v>56</v>
      </c>
      <c r="M678" s="11">
        <f t="shared" si="203"/>
        <v>1.0046290229999999</v>
      </c>
      <c r="N678" s="11">
        <f t="shared" ca="1" si="204"/>
        <v>1.004857586</v>
      </c>
      <c r="O678" s="18">
        <f t="shared" si="205"/>
        <v>0</v>
      </c>
      <c r="P678" s="2">
        <f t="shared" ca="1" si="206"/>
        <v>0</v>
      </c>
      <c r="Q678" s="2">
        <f t="shared" si="207"/>
        <v>0</v>
      </c>
      <c r="R678" s="4" t="str">
        <f t="shared" si="208"/>
        <v>A+J=</v>
      </c>
      <c r="S678" s="101">
        <f t="shared" si="209"/>
        <v>44034</v>
      </c>
      <c r="T678" s="9" t="str">
        <f t="shared" si="210"/>
        <v>-</v>
      </c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9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</row>
    <row r="679" spans="1:198" x14ac:dyDescent="0.15">
      <c r="A679" s="99">
        <f t="shared" si="211"/>
        <v>43806</v>
      </c>
      <c r="B679" s="15" t="str">
        <f t="shared" ca="1" si="195"/>
        <v>n.d</v>
      </c>
      <c r="C679" s="2">
        <f t="shared" si="196"/>
        <v>0</v>
      </c>
      <c r="D679" s="12">
        <f ca="1">IF(A679&lt;$B$1,VLOOKUP(A679,[1]DI!$A$4:$B$15000,2),0)</f>
        <v>0</v>
      </c>
      <c r="E679" s="13">
        <f t="shared" ca="1" si="197"/>
        <v>1</v>
      </c>
      <c r="F679" s="13">
        <f ca="1">(TRUNC(PRODUCT($E$12:$E678),16))</f>
        <v>1.1040661914646399</v>
      </c>
      <c r="G679" s="13">
        <f t="shared" ca="1" si="198"/>
        <v>1.10381506249977</v>
      </c>
      <c r="H679" s="13">
        <f t="shared" ca="1" si="199"/>
        <v>1.00022751</v>
      </c>
      <c r="I679" s="12">
        <f t="shared" si="212"/>
        <v>2.1000000000000001E-2</v>
      </c>
      <c r="J679" s="101">
        <f t="shared" si="200"/>
        <v>43726</v>
      </c>
      <c r="K679" s="3">
        <f t="shared" si="201"/>
        <v>56</v>
      </c>
      <c r="L679" s="18">
        <f t="shared" si="202"/>
        <v>57</v>
      </c>
      <c r="M679" s="11">
        <f t="shared" si="203"/>
        <v>1.004711879</v>
      </c>
      <c r="N679" s="11">
        <f t="shared" ca="1" si="204"/>
        <v>1.0049404609999999</v>
      </c>
      <c r="O679" s="18">
        <f t="shared" si="205"/>
        <v>0</v>
      </c>
      <c r="P679" s="2">
        <f t="shared" ca="1" si="206"/>
        <v>0</v>
      </c>
      <c r="Q679" s="2">
        <f t="shared" si="207"/>
        <v>0</v>
      </c>
      <c r="R679" s="4" t="str">
        <f t="shared" si="208"/>
        <v>A+J=</v>
      </c>
      <c r="S679" s="101">
        <f t="shared" si="209"/>
        <v>44034</v>
      </c>
      <c r="T679" s="9" t="str">
        <f t="shared" si="210"/>
        <v>-</v>
      </c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9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</row>
    <row r="680" spans="1:198" x14ac:dyDescent="0.15">
      <c r="A680" s="99">
        <f t="shared" si="211"/>
        <v>43807</v>
      </c>
      <c r="B680" s="15" t="str">
        <f t="shared" ca="1" si="195"/>
        <v>n.d</v>
      </c>
      <c r="C680" s="2">
        <f t="shared" si="196"/>
        <v>0</v>
      </c>
      <c r="D680" s="12">
        <f ca="1">IF(A680&lt;$B$1,VLOOKUP(A680,[1]DI!$A$4:$B$15000,2),0)</f>
        <v>0</v>
      </c>
      <c r="E680" s="13">
        <f t="shared" ca="1" si="197"/>
        <v>1</v>
      </c>
      <c r="F680" s="13">
        <f ca="1">(TRUNC(PRODUCT($E$12:$E679),16))</f>
        <v>1.1040661914646399</v>
      </c>
      <c r="G680" s="13">
        <f t="shared" ca="1" si="198"/>
        <v>1.10381506249977</v>
      </c>
      <c r="H680" s="13">
        <f t="shared" ca="1" si="199"/>
        <v>1.00022751</v>
      </c>
      <c r="I680" s="12">
        <f t="shared" si="212"/>
        <v>2.1000000000000001E-2</v>
      </c>
      <c r="J680" s="101">
        <f t="shared" si="200"/>
        <v>43726</v>
      </c>
      <c r="K680" s="3">
        <f t="shared" si="201"/>
        <v>56</v>
      </c>
      <c r="L680" s="18">
        <f t="shared" si="202"/>
        <v>57</v>
      </c>
      <c r="M680" s="11">
        <f t="shared" si="203"/>
        <v>1.004711879</v>
      </c>
      <c r="N680" s="11">
        <f t="shared" ca="1" si="204"/>
        <v>1.0049404609999999</v>
      </c>
      <c r="O680" s="18">
        <f t="shared" si="205"/>
        <v>0</v>
      </c>
      <c r="P680" s="2">
        <f t="shared" ca="1" si="206"/>
        <v>0</v>
      </c>
      <c r="Q680" s="2">
        <f t="shared" si="207"/>
        <v>0</v>
      </c>
      <c r="R680" s="4" t="str">
        <f t="shared" si="208"/>
        <v>A+J=</v>
      </c>
      <c r="S680" s="101">
        <f t="shared" si="209"/>
        <v>44034</v>
      </c>
      <c r="T680" s="9" t="str">
        <f t="shared" si="210"/>
        <v>-</v>
      </c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9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</row>
    <row r="681" spans="1:198" x14ac:dyDescent="0.15">
      <c r="A681" s="99">
        <f t="shared" si="211"/>
        <v>43808</v>
      </c>
      <c r="B681" s="15" t="str">
        <f t="shared" ca="1" si="195"/>
        <v>n.d</v>
      </c>
      <c r="C681" s="2">
        <f t="shared" si="196"/>
        <v>0</v>
      </c>
      <c r="D681" s="12">
        <f ca="1">IF(A681&lt;$B$1,VLOOKUP(A681,[1]DI!$A$4:$B$15000,2),0)</f>
        <v>0</v>
      </c>
      <c r="E681" s="13">
        <f t="shared" ca="1" si="197"/>
        <v>1</v>
      </c>
      <c r="F681" s="13">
        <f ca="1">(TRUNC(PRODUCT($E$12:$E680),16))</f>
        <v>1.1040661914646399</v>
      </c>
      <c r="G681" s="13">
        <f t="shared" ca="1" si="198"/>
        <v>1.10381506249977</v>
      </c>
      <c r="H681" s="13">
        <f t="shared" ca="1" si="199"/>
        <v>1.00022751</v>
      </c>
      <c r="I681" s="12">
        <f t="shared" si="212"/>
        <v>2.1000000000000001E-2</v>
      </c>
      <c r="J681" s="101">
        <f t="shared" si="200"/>
        <v>43726</v>
      </c>
      <c r="K681" s="3">
        <f t="shared" si="201"/>
        <v>57</v>
      </c>
      <c r="L681" s="18">
        <f t="shared" si="202"/>
        <v>57</v>
      </c>
      <c r="M681" s="11">
        <f t="shared" si="203"/>
        <v>1.004711879</v>
      </c>
      <c r="N681" s="11">
        <f t="shared" ca="1" si="204"/>
        <v>1.0049404609999999</v>
      </c>
      <c r="O681" s="18">
        <f t="shared" si="205"/>
        <v>0</v>
      </c>
      <c r="P681" s="2">
        <f t="shared" ca="1" si="206"/>
        <v>0</v>
      </c>
      <c r="Q681" s="2">
        <f t="shared" si="207"/>
        <v>0</v>
      </c>
      <c r="R681" s="4" t="str">
        <f t="shared" si="208"/>
        <v>A+J=</v>
      </c>
      <c r="S681" s="101">
        <f t="shared" si="209"/>
        <v>44034</v>
      </c>
      <c r="T681" s="9" t="str">
        <f t="shared" si="210"/>
        <v>-</v>
      </c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9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</row>
    <row r="682" spans="1:198" x14ac:dyDescent="0.15">
      <c r="A682" s="99">
        <f t="shared" si="211"/>
        <v>43809</v>
      </c>
      <c r="B682" s="15" t="str">
        <f t="shared" ca="1" si="195"/>
        <v>n.d</v>
      </c>
      <c r="C682" s="2">
        <f t="shared" si="196"/>
        <v>0</v>
      </c>
      <c r="D682" s="12">
        <f ca="1">IF(A682&lt;$B$1,VLOOKUP(A682,[1]DI!$A$4:$B$15000,2),0)</f>
        <v>0</v>
      </c>
      <c r="E682" s="13">
        <f t="shared" ca="1" si="197"/>
        <v>1</v>
      </c>
      <c r="F682" s="13">
        <f ca="1">(TRUNC(PRODUCT($E$12:$E681),16))</f>
        <v>1.1040661914646399</v>
      </c>
      <c r="G682" s="13">
        <f t="shared" ca="1" si="198"/>
        <v>1.10381506249977</v>
      </c>
      <c r="H682" s="13">
        <f t="shared" ca="1" si="199"/>
        <v>1.00022751</v>
      </c>
      <c r="I682" s="12">
        <f t="shared" si="212"/>
        <v>2.1000000000000001E-2</v>
      </c>
      <c r="J682" s="101">
        <f t="shared" si="200"/>
        <v>43726</v>
      </c>
      <c r="K682" s="3">
        <f t="shared" si="201"/>
        <v>58</v>
      </c>
      <c r="L682" s="18">
        <f t="shared" si="202"/>
        <v>58</v>
      </c>
      <c r="M682" s="11">
        <f t="shared" si="203"/>
        <v>1.004794741</v>
      </c>
      <c r="N682" s="11">
        <f t="shared" ca="1" si="204"/>
        <v>1.0050233420000001</v>
      </c>
      <c r="O682" s="18">
        <f t="shared" si="205"/>
        <v>0</v>
      </c>
      <c r="P682" s="2">
        <f t="shared" ca="1" si="206"/>
        <v>0</v>
      </c>
      <c r="Q682" s="2">
        <f t="shared" si="207"/>
        <v>0</v>
      </c>
      <c r="R682" s="4" t="str">
        <f t="shared" si="208"/>
        <v>A+J=</v>
      </c>
      <c r="S682" s="101">
        <f t="shared" si="209"/>
        <v>44034</v>
      </c>
      <c r="T682" s="9" t="str">
        <f t="shared" si="210"/>
        <v>-</v>
      </c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9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</row>
    <row r="683" spans="1:198" x14ac:dyDescent="0.15">
      <c r="A683" s="99">
        <f t="shared" si="211"/>
        <v>43810</v>
      </c>
      <c r="B683" s="15" t="str">
        <f t="shared" ca="1" si="195"/>
        <v>n.d</v>
      </c>
      <c r="C683" s="2">
        <f t="shared" si="196"/>
        <v>0</v>
      </c>
      <c r="D683" s="12">
        <f ca="1">IF(A683&lt;$B$1,VLOOKUP(A683,[1]DI!$A$4:$B$15000,2),0)</f>
        <v>0</v>
      </c>
      <c r="E683" s="13">
        <f t="shared" ca="1" si="197"/>
        <v>1</v>
      </c>
      <c r="F683" s="13">
        <f ca="1">(TRUNC(PRODUCT($E$12:$E682),16))</f>
        <v>1.1040661914646399</v>
      </c>
      <c r="G683" s="13">
        <f t="shared" ca="1" si="198"/>
        <v>1.10381506249977</v>
      </c>
      <c r="H683" s="13">
        <f t="shared" ca="1" si="199"/>
        <v>1.00022751</v>
      </c>
      <c r="I683" s="12">
        <f t="shared" si="212"/>
        <v>2.1000000000000001E-2</v>
      </c>
      <c r="J683" s="101">
        <f t="shared" si="200"/>
        <v>43726</v>
      </c>
      <c r="K683" s="3">
        <f t="shared" si="201"/>
        <v>59</v>
      </c>
      <c r="L683" s="18">
        <f t="shared" si="202"/>
        <v>59</v>
      </c>
      <c r="M683" s="11">
        <f t="shared" si="203"/>
        <v>1.0048776100000001</v>
      </c>
      <c r="N683" s="11">
        <f t="shared" ca="1" si="204"/>
        <v>1.00510623</v>
      </c>
      <c r="O683" s="18">
        <f t="shared" si="205"/>
        <v>0</v>
      </c>
      <c r="P683" s="2">
        <f t="shared" ca="1" si="206"/>
        <v>0</v>
      </c>
      <c r="Q683" s="2">
        <f t="shared" si="207"/>
        <v>0</v>
      </c>
      <c r="R683" s="4" t="str">
        <f t="shared" si="208"/>
        <v>A+J=</v>
      </c>
      <c r="S683" s="101">
        <f t="shared" si="209"/>
        <v>44034</v>
      </c>
      <c r="T683" s="9" t="str">
        <f t="shared" si="210"/>
        <v>-</v>
      </c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9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</row>
    <row r="684" spans="1:198" x14ac:dyDescent="0.15">
      <c r="A684" s="99">
        <f t="shared" si="211"/>
        <v>43811</v>
      </c>
      <c r="B684" s="15" t="str">
        <f t="shared" ca="1" si="195"/>
        <v>n.d</v>
      </c>
      <c r="C684" s="2">
        <f t="shared" si="196"/>
        <v>0</v>
      </c>
      <c r="D684" s="12">
        <f ca="1">IF(A684&lt;$B$1,VLOOKUP(A684,[1]DI!$A$4:$B$15000,2),0)</f>
        <v>0</v>
      </c>
      <c r="E684" s="13">
        <f t="shared" ca="1" si="197"/>
        <v>1</v>
      </c>
      <c r="F684" s="13">
        <f ca="1">(TRUNC(PRODUCT($E$12:$E683),16))</f>
        <v>1.1040661914646399</v>
      </c>
      <c r="G684" s="13">
        <f t="shared" ca="1" si="198"/>
        <v>1.10381506249977</v>
      </c>
      <c r="H684" s="13">
        <f t="shared" ca="1" si="199"/>
        <v>1.00022751</v>
      </c>
      <c r="I684" s="12">
        <f t="shared" si="212"/>
        <v>2.1000000000000001E-2</v>
      </c>
      <c r="J684" s="101">
        <f t="shared" si="200"/>
        <v>43726</v>
      </c>
      <c r="K684" s="3">
        <f t="shared" si="201"/>
        <v>60</v>
      </c>
      <c r="L684" s="18">
        <f t="shared" si="202"/>
        <v>60</v>
      </c>
      <c r="M684" s="11">
        <f t="shared" si="203"/>
        <v>1.0049604860000001</v>
      </c>
      <c r="N684" s="11">
        <f t="shared" ca="1" si="204"/>
        <v>1.005189125</v>
      </c>
      <c r="O684" s="18">
        <f t="shared" si="205"/>
        <v>0</v>
      </c>
      <c r="P684" s="2">
        <f t="shared" ca="1" si="206"/>
        <v>0</v>
      </c>
      <c r="Q684" s="2">
        <f t="shared" si="207"/>
        <v>0</v>
      </c>
      <c r="R684" s="4" t="str">
        <f t="shared" si="208"/>
        <v>A+J=</v>
      </c>
      <c r="S684" s="101">
        <f t="shared" si="209"/>
        <v>44034</v>
      </c>
      <c r="T684" s="9" t="str">
        <f t="shared" si="210"/>
        <v>-</v>
      </c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9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</row>
    <row r="685" spans="1:198" x14ac:dyDescent="0.15">
      <c r="A685" s="99">
        <f t="shared" si="211"/>
        <v>43812</v>
      </c>
      <c r="B685" s="15" t="str">
        <f t="shared" ca="1" si="195"/>
        <v>n.d</v>
      </c>
      <c r="C685" s="2">
        <f t="shared" si="196"/>
        <v>0</v>
      </c>
      <c r="D685" s="12">
        <f ca="1">IF(A685&lt;$B$1,VLOOKUP(A685,[1]DI!$A$4:$B$15000,2),0)</f>
        <v>0</v>
      </c>
      <c r="E685" s="13">
        <f t="shared" ca="1" si="197"/>
        <v>1</v>
      </c>
      <c r="F685" s="13">
        <f ca="1">(TRUNC(PRODUCT($E$12:$E684),16))</f>
        <v>1.1040661914646399</v>
      </c>
      <c r="G685" s="13">
        <f t="shared" ca="1" si="198"/>
        <v>1.10381506249977</v>
      </c>
      <c r="H685" s="13">
        <f t="shared" ca="1" si="199"/>
        <v>1.00022751</v>
      </c>
      <c r="I685" s="12">
        <f t="shared" si="212"/>
        <v>2.1000000000000001E-2</v>
      </c>
      <c r="J685" s="101">
        <f t="shared" si="200"/>
        <v>43726</v>
      </c>
      <c r="K685" s="3">
        <f t="shared" si="201"/>
        <v>61</v>
      </c>
      <c r="L685" s="18">
        <f t="shared" si="202"/>
        <v>61</v>
      </c>
      <c r="M685" s="11">
        <f t="shared" si="203"/>
        <v>1.005043369</v>
      </c>
      <c r="N685" s="11">
        <f t="shared" ca="1" si="204"/>
        <v>1.0052720260000001</v>
      </c>
      <c r="O685" s="18">
        <f t="shared" si="205"/>
        <v>0</v>
      </c>
      <c r="P685" s="2">
        <f t="shared" ca="1" si="206"/>
        <v>0</v>
      </c>
      <c r="Q685" s="2">
        <f t="shared" si="207"/>
        <v>0</v>
      </c>
      <c r="R685" s="4" t="str">
        <f t="shared" si="208"/>
        <v>A+J=</v>
      </c>
      <c r="S685" s="101">
        <f t="shared" si="209"/>
        <v>44034</v>
      </c>
      <c r="T685" s="9" t="str">
        <f t="shared" si="210"/>
        <v>-</v>
      </c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9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</row>
    <row r="686" spans="1:198" x14ac:dyDescent="0.15">
      <c r="A686" s="99">
        <f t="shared" si="211"/>
        <v>43813</v>
      </c>
      <c r="B686" s="15" t="str">
        <f t="shared" ca="1" si="195"/>
        <v>n.d</v>
      </c>
      <c r="C686" s="2">
        <f t="shared" si="196"/>
        <v>0</v>
      </c>
      <c r="D686" s="12">
        <f ca="1">IF(A686&lt;$B$1,VLOOKUP(A686,[1]DI!$A$4:$B$15000,2),0)</f>
        <v>0</v>
      </c>
      <c r="E686" s="13">
        <f t="shared" ca="1" si="197"/>
        <v>1</v>
      </c>
      <c r="F686" s="13">
        <f ca="1">(TRUNC(PRODUCT($E$12:$E685),16))</f>
        <v>1.1040661914646399</v>
      </c>
      <c r="G686" s="13">
        <f t="shared" ca="1" si="198"/>
        <v>1.10381506249977</v>
      </c>
      <c r="H686" s="13">
        <f t="shared" ca="1" si="199"/>
        <v>1.00022751</v>
      </c>
      <c r="I686" s="12">
        <f t="shared" si="212"/>
        <v>2.1000000000000001E-2</v>
      </c>
      <c r="J686" s="101">
        <f t="shared" si="200"/>
        <v>43726</v>
      </c>
      <c r="K686" s="3">
        <f t="shared" si="201"/>
        <v>61</v>
      </c>
      <c r="L686" s="18">
        <f t="shared" si="202"/>
        <v>62</v>
      </c>
      <c r="M686" s="11">
        <f t="shared" si="203"/>
        <v>1.0051262590000001</v>
      </c>
      <c r="N686" s="11">
        <f t="shared" ca="1" si="204"/>
        <v>1.0053549349999999</v>
      </c>
      <c r="O686" s="18">
        <f t="shared" si="205"/>
        <v>0</v>
      </c>
      <c r="P686" s="2">
        <f t="shared" ca="1" si="206"/>
        <v>0</v>
      </c>
      <c r="Q686" s="2">
        <f t="shared" si="207"/>
        <v>0</v>
      </c>
      <c r="R686" s="4" t="str">
        <f t="shared" si="208"/>
        <v>A+J=</v>
      </c>
      <c r="S686" s="101">
        <f t="shared" si="209"/>
        <v>44034</v>
      </c>
      <c r="T686" s="9" t="str">
        <f t="shared" si="210"/>
        <v>-</v>
      </c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9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</row>
    <row r="687" spans="1:198" x14ac:dyDescent="0.15">
      <c r="A687" s="99">
        <f t="shared" si="211"/>
        <v>43814</v>
      </c>
      <c r="B687" s="15" t="str">
        <f t="shared" ca="1" si="195"/>
        <v>n.d</v>
      </c>
      <c r="C687" s="2">
        <f t="shared" si="196"/>
        <v>0</v>
      </c>
      <c r="D687" s="12">
        <f ca="1">IF(A687&lt;$B$1,VLOOKUP(A687,[1]DI!$A$4:$B$15000,2),0)</f>
        <v>0</v>
      </c>
      <c r="E687" s="13">
        <f t="shared" ca="1" si="197"/>
        <v>1</v>
      </c>
      <c r="F687" s="13">
        <f ca="1">(TRUNC(PRODUCT($E$12:$E686),16))</f>
        <v>1.1040661914646399</v>
      </c>
      <c r="G687" s="13">
        <f t="shared" ca="1" si="198"/>
        <v>1.10381506249977</v>
      </c>
      <c r="H687" s="13">
        <f t="shared" ca="1" si="199"/>
        <v>1.00022751</v>
      </c>
      <c r="I687" s="12">
        <f t="shared" si="212"/>
        <v>2.1000000000000001E-2</v>
      </c>
      <c r="J687" s="101">
        <f t="shared" si="200"/>
        <v>43726</v>
      </c>
      <c r="K687" s="3">
        <f t="shared" si="201"/>
        <v>61</v>
      </c>
      <c r="L687" s="18">
        <f t="shared" si="202"/>
        <v>62</v>
      </c>
      <c r="M687" s="11">
        <f t="shared" si="203"/>
        <v>1.0051262590000001</v>
      </c>
      <c r="N687" s="11">
        <f t="shared" ca="1" si="204"/>
        <v>1.0053549349999999</v>
      </c>
      <c r="O687" s="18">
        <f t="shared" si="205"/>
        <v>0</v>
      </c>
      <c r="P687" s="2">
        <f t="shared" ca="1" si="206"/>
        <v>0</v>
      </c>
      <c r="Q687" s="2">
        <f t="shared" si="207"/>
        <v>0</v>
      </c>
      <c r="R687" s="4" t="str">
        <f t="shared" si="208"/>
        <v>A+J=</v>
      </c>
      <c r="S687" s="101">
        <f t="shared" si="209"/>
        <v>44034</v>
      </c>
      <c r="T687" s="9" t="str">
        <f t="shared" si="210"/>
        <v>-</v>
      </c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9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</row>
    <row r="688" spans="1:198" x14ac:dyDescent="0.15">
      <c r="A688" s="99">
        <f t="shared" si="211"/>
        <v>43815</v>
      </c>
      <c r="B688" s="15" t="str">
        <f t="shared" ca="1" si="195"/>
        <v>n.d</v>
      </c>
      <c r="C688" s="2">
        <f t="shared" si="196"/>
        <v>0</v>
      </c>
      <c r="D688" s="12">
        <f ca="1">IF(A688&lt;$B$1,VLOOKUP(A688,[1]DI!$A$4:$B$15000,2),0)</f>
        <v>0</v>
      </c>
      <c r="E688" s="13">
        <f t="shared" ca="1" si="197"/>
        <v>1</v>
      </c>
      <c r="F688" s="13">
        <f ca="1">(TRUNC(PRODUCT($E$12:$E687),16))</f>
        <v>1.1040661914646399</v>
      </c>
      <c r="G688" s="13">
        <f t="shared" ca="1" si="198"/>
        <v>1.10381506249977</v>
      </c>
      <c r="H688" s="13">
        <f t="shared" ca="1" si="199"/>
        <v>1.00022751</v>
      </c>
      <c r="I688" s="12">
        <f t="shared" si="212"/>
        <v>2.1000000000000001E-2</v>
      </c>
      <c r="J688" s="101">
        <f t="shared" si="200"/>
        <v>43726</v>
      </c>
      <c r="K688" s="3">
        <f t="shared" si="201"/>
        <v>62</v>
      </c>
      <c r="L688" s="18">
        <f t="shared" si="202"/>
        <v>62</v>
      </c>
      <c r="M688" s="11">
        <f t="shared" si="203"/>
        <v>1.0051262590000001</v>
      </c>
      <c r="N688" s="11">
        <f t="shared" ca="1" si="204"/>
        <v>1.0053549349999999</v>
      </c>
      <c r="O688" s="18">
        <f t="shared" si="205"/>
        <v>0</v>
      </c>
      <c r="P688" s="2">
        <f t="shared" ca="1" si="206"/>
        <v>0</v>
      </c>
      <c r="Q688" s="2">
        <f t="shared" si="207"/>
        <v>0</v>
      </c>
      <c r="R688" s="4" t="str">
        <f t="shared" si="208"/>
        <v>A+J=</v>
      </c>
      <c r="S688" s="101">
        <f t="shared" si="209"/>
        <v>44034</v>
      </c>
      <c r="T688" s="9" t="str">
        <f t="shared" si="210"/>
        <v>-</v>
      </c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9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</row>
    <row r="689" spans="1:198" x14ac:dyDescent="0.15">
      <c r="A689" s="99">
        <f t="shared" si="211"/>
        <v>43816</v>
      </c>
      <c r="B689" s="15" t="str">
        <f t="shared" ca="1" si="195"/>
        <v>n.d</v>
      </c>
      <c r="C689" s="2">
        <f t="shared" si="196"/>
        <v>0</v>
      </c>
      <c r="D689" s="12">
        <f ca="1">IF(A689&lt;$B$1,VLOOKUP(A689,[1]DI!$A$4:$B$15000,2),0)</f>
        <v>0</v>
      </c>
      <c r="E689" s="13">
        <f t="shared" ca="1" si="197"/>
        <v>1</v>
      </c>
      <c r="F689" s="13">
        <f ca="1">(TRUNC(PRODUCT($E$12:$E688),16))</f>
        <v>1.1040661914646399</v>
      </c>
      <c r="G689" s="13">
        <f t="shared" ca="1" si="198"/>
        <v>1.10381506249977</v>
      </c>
      <c r="H689" s="13">
        <f t="shared" ca="1" si="199"/>
        <v>1.00022751</v>
      </c>
      <c r="I689" s="12">
        <f t="shared" si="212"/>
        <v>2.1000000000000001E-2</v>
      </c>
      <c r="J689" s="101">
        <f t="shared" si="200"/>
        <v>43726</v>
      </c>
      <c r="K689" s="3">
        <f t="shared" si="201"/>
        <v>63</v>
      </c>
      <c r="L689" s="18">
        <f t="shared" si="202"/>
        <v>63</v>
      </c>
      <c r="M689" s="11">
        <f t="shared" si="203"/>
        <v>1.005209156</v>
      </c>
      <c r="N689" s="11">
        <f t="shared" ca="1" si="204"/>
        <v>1.0054378509999999</v>
      </c>
      <c r="O689" s="18">
        <f t="shared" si="205"/>
        <v>0</v>
      </c>
      <c r="P689" s="2">
        <f t="shared" ca="1" si="206"/>
        <v>0</v>
      </c>
      <c r="Q689" s="2">
        <f t="shared" si="207"/>
        <v>0</v>
      </c>
      <c r="R689" s="4" t="str">
        <f t="shared" si="208"/>
        <v>A+J=</v>
      </c>
      <c r="S689" s="101">
        <f t="shared" si="209"/>
        <v>44034</v>
      </c>
      <c r="T689" s="9" t="str">
        <f t="shared" si="210"/>
        <v>-</v>
      </c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9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</row>
    <row r="690" spans="1:198" x14ac:dyDescent="0.15">
      <c r="A690" s="99">
        <f t="shared" si="211"/>
        <v>43817</v>
      </c>
      <c r="B690" s="15" t="str">
        <f t="shared" ca="1" si="195"/>
        <v>n.d</v>
      </c>
      <c r="C690" s="2">
        <f t="shared" si="196"/>
        <v>0</v>
      </c>
      <c r="D690" s="12">
        <f ca="1">IF(A690&lt;$B$1,VLOOKUP(A690,[1]DI!$A$4:$B$15000,2),0)</f>
        <v>0</v>
      </c>
      <c r="E690" s="13">
        <f t="shared" ca="1" si="197"/>
        <v>1</v>
      </c>
      <c r="F690" s="13">
        <f ca="1">(TRUNC(PRODUCT($E$12:$E689),16))</f>
        <v>1.1040661914646399</v>
      </c>
      <c r="G690" s="13">
        <f t="shared" ca="1" si="198"/>
        <v>1.10381506249977</v>
      </c>
      <c r="H690" s="13">
        <f t="shared" ca="1" si="199"/>
        <v>1.00022751</v>
      </c>
      <c r="I690" s="12">
        <f t="shared" si="212"/>
        <v>2.1000000000000001E-2</v>
      </c>
      <c r="J690" s="101">
        <f t="shared" si="200"/>
        <v>43726</v>
      </c>
      <c r="K690" s="3">
        <f t="shared" si="201"/>
        <v>64</v>
      </c>
      <c r="L690" s="18">
        <f t="shared" si="202"/>
        <v>64</v>
      </c>
      <c r="M690" s="11">
        <f t="shared" si="203"/>
        <v>1.0052920590000001</v>
      </c>
      <c r="N690" s="11">
        <f t="shared" ca="1" si="204"/>
        <v>1.005520773</v>
      </c>
      <c r="O690" s="18">
        <f t="shared" si="205"/>
        <v>0</v>
      </c>
      <c r="P690" s="2">
        <f t="shared" ca="1" si="206"/>
        <v>0</v>
      </c>
      <c r="Q690" s="2">
        <f t="shared" si="207"/>
        <v>0</v>
      </c>
      <c r="R690" s="4" t="str">
        <f t="shared" si="208"/>
        <v>A+J=</v>
      </c>
      <c r="S690" s="101">
        <f t="shared" si="209"/>
        <v>44034</v>
      </c>
      <c r="T690" s="9" t="str">
        <f t="shared" si="210"/>
        <v>-</v>
      </c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9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</row>
    <row r="691" spans="1:198" x14ac:dyDescent="0.15">
      <c r="A691" s="99">
        <f t="shared" si="211"/>
        <v>43818</v>
      </c>
      <c r="B691" s="15" t="str">
        <f t="shared" ca="1" si="195"/>
        <v>n.d</v>
      </c>
      <c r="C691" s="2">
        <f t="shared" si="196"/>
        <v>0</v>
      </c>
      <c r="D691" s="12">
        <f ca="1">IF(A691&lt;$B$1,VLOOKUP(A691,[1]DI!$A$4:$B$15000,2),0)</f>
        <v>0</v>
      </c>
      <c r="E691" s="13">
        <f t="shared" ca="1" si="197"/>
        <v>1</v>
      </c>
      <c r="F691" s="13">
        <f ca="1">(TRUNC(PRODUCT($E$12:$E690),16))</f>
        <v>1.1040661914646399</v>
      </c>
      <c r="G691" s="13">
        <f t="shared" ca="1" si="198"/>
        <v>1.10381506249977</v>
      </c>
      <c r="H691" s="13">
        <f t="shared" ca="1" si="199"/>
        <v>1.00022751</v>
      </c>
      <c r="I691" s="12">
        <f t="shared" si="212"/>
        <v>2.1000000000000001E-2</v>
      </c>
      <c r="J691" s="101">
        <f t="shared" si="200"/>
        <v>43726</v>
      </c>
      <c r="K691" s="3">
        <f t="shared" si="201"/>
        <v>65</v>
      </c>
      <c r="L691" s="18">
        <f t="shared" si="202"/>
        <v>65</v>
      </c>
      <c r="M691" s="11">
        <f t="shared" si="203"/>
        <v>1.005374969</v>
      </c>
      <c r="N691" s="11">
        <f t="shared" ca="1" si="204"/>
        <v>1.0056037019999999</v>
      </c>
      <c r="O691" s="18">
        <f t="shared" si="205"/>
        <v>0</v>
      </c>
      <c r="P691" s="2">
        <f t="shared" ca="1" si="206"/>
        <v>0</v>
      </c>
      <c r="Q691" s="2">
        <f t="shared" si="207"/>
        <v>0</v>
      </c>
      <c r="R691" s="4" t="str">
        <f t="shared" si="208"/>
        <v>A+J=</v>
      </c>
      <c r="S691" s="101">
        <f t="shared" si="209"/>
        <v>44034</v>
      </c>
      <c r="T691" s="9" t="str">
        <f t="shared" si="210"/>
        <v>-</v>
      </c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9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</row>
    <row r="692" spans="1:198" x14ac:dyDescent="0.15">
      <c r="A692" s="99">
        <f t="shared" si="211"/>
        <v>43819</v>
      </c>
      <c r="B692" s="15" t="str">
        <f t="shared" ca="1" si="195"/>
        <v>n.d</v>
      </c>
      <c r="C692" s="2">
        <f t="shared" si="196"/>
        <v>0</v>
      </c>
      <c r="D692" s="12">
        <f ca="1">IF(A692&lt;$B$1,VLOOKUP(A692,[1]DI!$A$4:$B$15000,2),0)</f>
        <v>0</v>
      </c>
      <c r="E692" s="13">
        <f t="shared" ca="1" si="197"/>
        <v>1</v>
      </c>
      <c r="F692" s="13">
        <f ca="1">(TRUNC(PRODUCT($E$12:$E691),16))</f>
        <v>1.1040661914646399</v>
      </c>
      <c r="G692" s="13">
        <f t="shared" ca="1" si="198"/>
        <v>1.10381506249977</v>
      </c>
      <c r="H692" s="13">
        <f t="shared" ca="1" si="199"/>
        <v>1.00022751</v>
      </c>
      <c r="I692" s="12">
        <f t="shared" si="212"/>
        <v>2.1000000000000001E-2</v>
      </c>
      <c r="J692" s="101">
        <f t="shared" si="200"/>
        <v>43726</v>
      </c>
      <c r="K692" s="3">
        <f t="shared" si="201"/>
        <v>66</v>
      </c>
      <c r="L692" s="18">
        <f t="shared" si="202"/>
        <v>66</v>
      </c>
      <c r="M692" s="11">
        <f t="shared" si="203"/>
        <v>1.0054578860000001</v>
      </c>
      <c r="N692" s="11">
        <f t="shared" ca="1" si="204"/>
        <v>1.005686638</v>
      </c>
      <c r="O692" s="18">
        <f t="shared" si="205"/>
        <v>0</v>
      </c>
      <c r="P692" s="2">
        <f t="shared" ca="1" si="206"/>
        <v>0</v>
      </c>
      <c r="Q692" s="2">
        <f t="shared" si="207"/>
        <v>0</v>
      </c>
      <c r="R692" s="4" t="str">
        <f t="shared" si="208"/>
        <v>A+J=</v>
      </c>
      <c r="S692" s="101">
        <f t="shared" si="209"/>
        <v>44034</v>
      </c>
      <c r="T692" s="9" t="str">
        <f t="shared" si="210"/>
        <v>-</v>
      </c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9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</row>
    <row r="693" spans="1:198" x14ac:dyDescent="0.15">
      <c r="A693" s="99">
        <f t="shared" si="211"/>
        <v>43820</v>
      </c>
      <c r="B693" s="15" t="str">
        <f t="shared" ca="1" si="195"/>
        <v>n.d</v>
      </c>
      <c r="C693" s="2">
        <f t="shared" si="196"/>
        <v>0</v>
      </c>
      <c r="D693" s="12">
        <f ca="1">IF(A693&lt;$B$1,VLOOKUP(A693,[1]DI!$A$4:$B$15000,2),0)</f>
        <v>0</v>
      </c>
      <c r="E693" s="13">
        <f t="shared" ca="1" si="197"/>
        <v>1</v>
      </c>
      <c r="F693" s="13">
        <f ca="1">(TRUNC(PRODUCT($E$12:$E692),16))</f>
        <v>1.1040661914646399</v>
      </c>
      <c r="G693" s="13">
        <f t="shared" ca="1" si="198"/>
        <v>1.10381506249977</v>
      </c>
      <c r="H693" s="13">
        <f t="shared" ca="1" si="199"/>
        <v>1.00022751</v>
      </c>
      <c r="I693" s="12">
        <f t="shared" si="212"/>
        <v>2.1000000000000001E-2</v>
      </c>
      <c r="J693" s="101">
        <f t="shared" si="200"/>
        <v>43726</v>
      </c>
      <c r="K693" s="3">
        <f t="shared" si="201"/>
        <v>66</v>
      </c>
      <c r="L693" s="18">
        <f t="shared" si="202"/>
        <v>67</v>
      </c>
      <c r="M693" s="11">
        <f t="shared" si="203"/>
        <v>1.0055408100000001</v>
      </c>
      <c r="N693" s="11">
        <f t="shared" ca="1" si="204"/>
        <v>1.005769581</v>
      </c>
      <c r="O693" s="18">
        <f t="shared" si="205"/>
        <v>0</v>
      </c>
      <c r="P693" s="2">
        <f t="shared" ca="1" si="206"/>
        <v>0</v>
      </c>
      <c r="Q693" s="2">
        <f t="shared" si="207"/>
        <v>0</v>
      </c>
      <c r="R693" s="4" t="str">
        <f t="shared" si="208"/>
        <v>A+J=</v>
      </c>
      <c r="S693" s="101">
        <f t="shared" si="209"/>
        <v>44034</v>
      </c>
      <c r="T693" s="9" t="str">
        <f t="shared" si="210"/>
        <v>-</v>
      </c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9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</row>
    <row r="694" spans="1:198" x14ac:dyDescent="0.15">
      <c r="A694" s="99">
        <f t="shared" si="211"/>
        <v>43821</v>
      </c>
      <c r="B694" s="15" t="str">
        <f t="shared" ca="1" si="195"/>
        <v>n.d</v>
      </c>
      <c r="C694" s="2">
        <f t="shared" si="196"/>
        <v>0</v>
      </c>
      <c r="D694" s="12">
        <f ca="1">IF(A694&lt;$B$1,VLOOKUP(A694,[1]DI!$A$4:$B$15000,2),0)</f>
        <v>0</v>
      </c>
      <c r="E694" s="13">
        <f t="shared" ca="1" si="197"/>
        <v>1</v>
      </c>
      <c r="F694" s="13">
        <f ca="1">(TRUNC(PRODUCT($E$12:$E693),16))</f>
        <v>1.1040661914646399</v>
      </c>
      <c r="G694" s="13">
        <f t="shared" ca="1" si="198"/>
        <v>1.10381506249977</v>
      </c>
      <c r="H694" s="13">
        <f t="shared" ca="1" si="199"/>
        <v>1.00022751</v>
      </c>
      <c r="I694" s="12">
        <f t="shared" si="212"/>
        <v>2.1000000000000001E-2</v>
      </c>
      <c r="J694" s="101">
        <f t="shared" si="200"/>
        <v>43726</v>
      </c>
      <c r="K694" s="3">
        <f t="shared" si="201"/>
        <v>66</v>
      </c>
      <c r="L694" s="18">
        <f t="shared" si="202"/>
        <v>67</v>
      </c>
      <c r="M694" s="11">
        <f t="shared" si="203"/>
        <v>1.0055408100000001</v>
      </c>
      <c r="N694" s="11">
        <f t="shared" ca="1" si="204"/>
        <v>1.005769581</v>
      </c>
      <c r="O694" s="18">
        <f t="shared" si="205"/>
        <v>0</v>
      </c>
      <c r="P694" s="2">
        <f t="shared" ca="1" si="206"/>
        <v>0</v>
      </c>
      <c r="Q694" s="2">
        <f t="shared" si="207"/>
        <v>0</v>
      </c>
      <c r="R694" s="4" t="str">
        <f t="shared" si="208"/>
        <v>A+J=</v>
      </c>
      <c r="S694" s="101">
        <f t="shared" si="209"/>
        <v>44034</v>
      </c>
      <c r="T694" s="9" t="str">
        <f t="shared" si="210"/>
        <v>-</v>
      </c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9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</row>
    <row r="695" spans="1:198" x14ac:dyDescent="0.15">
      <c r="A695" s="99">
        <f t="shared" si="211"/>
        <v>43822</v>
      </c>
      <c r="B695" s="15" t="str">
        <f t="shared" ca="1" si="195"/>
        <v>n.d</v>
      </c>
      <c r="C695" s="2">
        <f t="shared" si="196"/>
        <v>0</v>
      </c>
      <c r="D695" s="12">
        <f ca="1">IF(A695&lt;$B$1,VLOOKUP(A695,[1]DI!$A$4:$B$15000,2),0)</f>
        <v>0</v>
      </c>
      <c r="E695" s="13">
        <f t="shared" ca="1" si="197"/>
        <v>1</v>
      </c>
      <c r="F695" s="13">
        <f ca="1">(TRUNC(PRODUCT($E$12:$E694),16))</f>
        <v>1.1040661914646399</v>
      </c>
      <c r="G695" s="13">
        <f t="shared" ca="1" si="198"/>
        <v>1.10381506249977</v>
      </c>
      <c r="H695" s="13">
        <f t="shared" ca="1" si="199"/>
        <v>1.00022751</v>
      </c>
      <c r="I695" s="12">
        <f t="shared" si="212"/>
        <v>2.1000000000000001E-2</v>
      </c>
      <c r="J695" s="101">
        <f t="shared" si="200"/>
        <v>43726</v>
      </c>
      <c r="K695" s="3">
        <f t="shared" si="201"/>
        <v>67</v>
      </c>
      <c r="L695" s="18">
        <f t="shared" si="202"/>
        <v>67</v>
      </c>
      <c r="M695" s="11">
        <f t="shared" si="203"/>
        <v>1.0055408100000001</v>
      </c>
      <c r="N695" s="11">
        <f t="shared" ca="1" si="204"/>
        <v>1.005769581</v>
      </c>
      <c r="O695" s="18">
        <f t="shared" si="205"/>
        <v>0</v>
      </c>
      <c r="P695" s="2">
        <f t="shared" ca="1" si="206"/>
        <v>0</v>
      </c>
      <c r="Q695" s="2">
        <f t="shared" si="207"/>
        <v>0</v>
      </c>
      <c r="R695" s="4" t="str">
        <f t="shared" si="208"/>
        <v>A+J=</v>
      </c>
      <c r="S695" s="101">
        <f t="shared" si="209"/>
        <v>44034</v>
      </c>
      <c r="T695" s="9" t="str">
        <f t="shared" si="210"/>
        <v>-</v>
      </c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9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</row>
    <row r="696" spans="1:198" x14ac:dyDescent="0.15">
      <c r="A696" s="99">
        <f t="shared" si="211"/>
        <v>43823</v>
      </c>
      <c r="B696" s="15" t="str">
        <f t="shared" ca="1" si="195"/>
        <v>n.d</v>
      </c>
      <c r="C696" s="2">
        <f t="shared" si="196"/>
        <v>0</v>
      </c>
      <c r="D696" s="12">
        <f ca="1">IF(A696&lt;$B$1,VLOOKUP(A696,[1]DI!$A$4:$B$15000,2),0)</f>
        <v>0</v>
      </c>
      <c r="E696" s="13">
        <f t="shared" ca="1" si="197"/>
        <v>1</v>
      </c>
      <c r="F696" s="13">
        <f ca="1">(TRUNC(PRODUCT($E$12:$E695),16))</f>
        <v>1.1040661914646399</v>
      </c>
      <c r="G696" s="13">
        <f t="shared" ca="1" si="198"/>
        <v>1.10381506249977</v>
      </c>
      <c r="H696" s="13">
        <f t="shared" ca="1" si="199"/>
        <v>1.00022751</v>
      </c>
      <c r="I696" s="12">
        <f t="shared" si="212"/>
        <v>2.1000000000000001E-2</v>
      </c>
      <c r="J696" s="101">
        <f t="shared" si="200"/>
        <v>43726</v>
      </c>
      <c r="K696" s="3">
        <f t="shared" si="201"/>
        <v>68</v>
      </c>
      <c r="L696" s="18">
        <f t="shared" si="202"/>
        <v>68</v>
      </c>
      <c r="M696" s="11">
        <f t="shared" si="203"/>
        <v>1.005623741</v>
      </c>
      <c r="N696" s="11">
        <f t="shared" ca="1" si="204"/>
        <v>1.0058525300000001</v>
      </c>
      <c r="O696" s="18">
        <f t="shared" si="205"/>
        <v>0</v>
      </c>
      <c r="P696" s="2">
        <f t="shared" ca="1" si="206"/>
        <v>0</v>
      </c>
      <c r="Q696" s="2">
        <f t="shared" si="207"/>
        <v>0</v>
      </c>
      <c r="R696" s="4" t="str">
        <f t="shared" si="208"/>
        <v>A+J=</v>
      </c>
      <c r="S696" s="101">
        <f t="shared" si="209"/>
        <v>44034</v>
      </c>
      <c r="T696" s="9" t="str">
        <f t="shared" si="210"/>
        <v>-</v>
      </c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9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</row>
    <row r="697" spans="1:198" x14ac:dyDescent="0.15">
      <c r="A697" s="99">
        <f t="shared" si="211"/>
        <v>43824</v>
      </c>
      <c r="B697" s="15" t="str">
        <f t="shared" ca="1" si="195"/>
        <v>n.d</v>
      </c>
      <c r="C697" s="2">
        <f t="shared" si="196"/>
        <v>0</v>
      </c>
      <c r="D697" s="12">
        <f ca="1">IF(A697&lt;$B$1,VLOOKUP(A697,[1]DI!$A$4:$B$15000,2),0)</f>
        <v>0</v>
      </c>
      <c r="E697" s="13">
        <f t="shared" ca="1" si="197"/>
        <v>1</v>
      </c>
      <c r="F697" s="13">
        <f ca="1">(TRUNC(PRODUCT($E$12:$E696),16))</f>
        <v>1.1040661914646399</v>
      </c>
      <c r="G697" s="13">
        <f t="shared" ca="1" si="198"/>
        <v>1.10381506249977</v>
      </c>
      <c r="H697" s="13">
        <f t="shared" ca="1" si="199"/>
        <v>1.00022751</v>
      </c>
      <c r="I697" s="12">
        <f t="shared" si="212"/>
        <v>2.1000000000000001E-2</v>
      </c>
      <c r="J697" s="101">
        <f t="shared" si="200"/>
        <v>43726</v>
      </c>
      <c r="K697" s="3">
        <f t="shared" si="201"/>
        <v>68</v>
      </c>
      <c r="L697" s="18">
        <f t="shared" si="202"/>
        <v>69</v>
      </c>
      <c r="M697" s="11">
        <f t="shared" si="203"/>
        <v>1.005706679</v>
      </c>
      <c r="N697" s="11">
        <f t="shared" ca="1" si="204"/>
        <v>1.0059354869999999</v>
      </c>
      <c r="O697" s="18">
        <f t="shared" si="205"/>
        <v>0</v>
      </c>
      <c r="P697" s="2">
        <f t="shared" ca="1" si="206"/>
        <v>0</v>
      </c>
      <c r="Q697" s="2">
        <f t="shared" si="207"/>
        <v>0</v>
      </c>
      <c r="R697" s="4" t="str">
        <f t="shared" si="208"/>
        <v>A+J=</v>
      </c>
      <c r="S697" s="101">
        <f t="shared" si="209"/>
        <v>44034</v>
      </c>
      <c r="T697" s="9" t="str">
        <f t="shared" si="210"/>
        <v>-</v>
      </c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9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</row>
    <row r="698" spans="1:198" x14ac:dyDescent="0.15">
      <c r="A698" s="99">
        <f t="shared" si="211"/>
        <v>43825</v>
      </c>
      <c r="B698" s="15" t="str">
        <f t="shared" ref="B698:B761" ca="1" si="213">IF(A698&lt;=TODAY(),C698+P698,IF(AND(A698&gt;TODAY(),A698&lt;=$B$1),IF(VLOOKUP(TODAY(),$A$10:$D$10000,4,FALSE)=0,"n.d",C698+P698),"n.d"))</f>
        <v>n.d</v>
      </c>
      <c r="C698" s="2">
        <f t="shared" ref="C698:C761" si="214">(C697-Q697)</f>
        <v>0</v>
      </c>
      <c r="D698" s="12">
        <f ca="1">IF(A698&lt;$B$1,VLOOKUP(A698,[1]DI!$A$4:$B$15000,2),0)</f>
        <v>0</v>
      </c>
      <c r="E698" s="13">
        <f t="shared" ref="E698:E761" ca="1" si="215">IF(A698&lt;A$10,1,ROUND(((1+D698)^(1/252)),8))</f>
        <v>1</v>
      </c>
      <c r="F698" s="13">
        <f ca="1">(TRUNC(PRODUCT($E$12:$E697),16))</f>
        <v>1.1040661914646399</v>
      </c>
      <c r="G698" s="13">
        <f t="shared" ref="G698:G761" ca="1" si="216">IF(O697&gt;0,F697,G697)</f>
        <v>1.10381506249977</v>
      </c>
      <c r="H698" s="13">
        <f t="shared" ref="H698:H761" ca="1" si="217">ROUND(F698/G698,8)</f>
        <v>1.00022751</v>
      </c>
      <c r="I698" s="12">
        <f t="shared" si="212"/>
        <v>2.1000000000000001E-2</v>
      </c>
      <c r="J698" s="101">
        <f t="shared" ref="J698:J761" si="218">IF(O697&gt;0,VLOOKUP(O697,V$12:AF$48,2),J697)</f>
        <v>43726</v>
      </c>
      <c r="K698" s="3">
        <f t="shared" ref="K698:K761" si="219">IF(A698&gt;J698,IF(NETWORKDAYS(J698,A698,$V$52:$V$436)-1=0,1,NETWORKDAYS(J698,A698,$V$52:$V$436)-1),0)</f>
        <v>69</v>
      </c>
      <c r="L698" s="18">
        <f t="shared" ref="L698:L761" si="220">IF(AND(K698=1,K697=1),1,IF(K698&gt;0,IF(K698=K697,K698+1,K698),0))</f>
        <v>69</v>
      </c>
      <c r="M698" s="11">
        <f t="shared" ref="M698:M761" si="221">ROUND((I698+1)^(L698/252),9)</f>
        <v>1.005706679</v>
      </c>
      <c r="N698" s="11">
        <f t="shared" ref="N698:N761" ca="1" si="222">ROUND(H698*M698,9)</f>
        <v>1.0059354869999999</v>
      </c>
      <c r="O698" s="18">
        <f t="shared" ref="O698:O761" si="223">IF(VLOOKUP(A698,W$12:AD$48,8)=VLOOKUP(A697,W$12:AD$48,8),0,VLOOKUP(A698,W$12:AD$48,8))</f>
        <v>0</v>
      </c>
      <c r="P698" s="2">
        <f t="shared" ref="P698:P761" ca="1" si="224">TRUNC(((N698-1)*C698),6)</f>
        <v>0</v>
      </c>
      <c r="Q698" s="2">
        <f t="shared" ref="Q698:Q761" si="225">IF(O698&gt;0,VLOOKUP(O698,$V$12:$AA$48,6),0)</f>
        <v>0</v>
      </c>
      <c r="R698" s="4" t="str">
        <f t="shared" ref="R698:R761" si="226">IF(O697&gt;0,VLOOKUP(O697,V$12:AF$48,10),R697)</f>
        <v>A+J=</v>
      </c>
      <c r="S698" s="101">
        <f t="shared" ref="S698:S761" si="227">IF(O697&gt;0,VLOOKUP(O697,V$12:AF$48,11),S697)</f>
        <v>44034</v>
      </c>
      <c r="T698" s="9" t="str">
        <f t="shared" ref="T698:T761" si="228">IF(O698&gt;0,(P698+Q698)*T$9,"-")</f>
        <v>-</v>
      </c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9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</row>
    <row r="699" spans="1:198" x14ac:dyDescent="0.15">
      <c r="A699" s="99">
        <f t="shared" si="211"/>
        <v>43826</v>
      </c>
      <c r="B699" s="15" t="str">
        <f t="shared" ca="1" si="213"/>
        <v>n.d</v>
      </c>
      <c r="C699" s="2">
        <f t="shared" si="214"/>
        <v>0</v>
      </c>
      <c r="D699" s="12">
        <f ca="1">IF(A699&lt;$B$1,VLOOKUP(A699,[1]DI!$A$4:$B$15000,2),0)</f>
        <v>0</v>
      </c>
      <c r="E699" s="13">
        <f t="shared" ca="1" si="215"/>
        <v>1</v>
      </c>
      <c r="F699" s="13">
        <f ca="1">(TRUNC(PRODUCT($E$12:$E698),16))</f>
        <v>1.1040661914646399</v>
      </c>
      <c r="G699" s="13">
        <f t="shared" ca="1" si="216"/>
        <v>1.10381506249977</v>
      </c>
      <c r="H699" s="13">
        <f t="shared" ca="1" si="217"/>
        <v>1.00022751</v>
      </c>
      <c r="I699" s="12">
        <f t="shared" si="212"/>
        <v>2.1000000000000001E-2</v>
      </c>
      <c r="J699" s="101">
        <f t="shared" si="218"/>
        <v>43726</v>
      </c>
      <c r="K699" s="3">
        <f t="shared" si="219"/>
        <v>70</v>
      </c>
      <c r="L699" s="18">
        <f t="shared" si="220"/>
        <v>70</v>
      </c>
      <c r="M699" s="11">
        <f t="shared" si="221"/>
        <v>1.0057896230000001</v>
      </c>
      <c r="N699" s="11">
        <f t="shared" ca="1" si="222"/>
        <v>1.00601845</v>
      </c>
      <c r="O699" s="18">
        <f t="shared" si="223"/>
        <v>0</v>
      </c>
      <c r="P699" s="2">
        <f t="shared" ca="1" si="224"/>
        <v>0</v>
      </c>
      <c r="Q699" s="2">
        <f t="shared" si="225"/>
        <v>0</v>
      </c>
      <c r="R699" s="4" t="str">
        <f t="shared" si="226"/>
        <v>A+J=</v>
      </c>
      <c r="S699" s="101">
        <f t="shared" si="227"/>
        <v>44034</v>
      </c>
      <c r="T699" s="9" t="str">
        <f t="shared" si="228"/>
        <v>-</v>
      </c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9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</row>
    <row r="700" spans="1:198" x14ac:dyDescent="0.15">
      <c r="A700" s="99">
        <f t="shared" si="211"/>
        <v>43827</v>
      </c>
      <c r="B700" s="15" t="str">
        <f t="shared" ca="1" si="213"/>
        <v>n.d</v>
      </c>
      <c r="C700" s="2">
        <f t="shared" si="214"/>
        <v>0</v>
      </c>
      <c r="D700" s="12">
        <f ca="1">IF(A700&lt;$B$1,VLOOKUP(A700,[1]DI!$A$4:$B$15000,2),0)</f>
        <v>0</v>
      </c>
      <c r="E700" s="13">
        <f t="shared" ca="1" si="215"/>
        <v>1</v>
      </c>
      <c r="F700" s="13">
        <f ca="1">(TRUNC(PRODUCT($E$12:$E699),16))</f>
        <v>1.1040661914646399</v>
      </c>
      <c r="G700" s="13">
        <f t="shared" ca="1" si="216"/>
        <v>1.10381506249977</v>
      </c>
      <c r="H700" s="13">
        <f t="shared" ca="1" si="217"/>
        <v>1.00022751</v>
      </c>
      <c r="I700" s="12">
        <f t="shared" si="212"/>
        <v>2.1000000000000001E-2</v>
      </c>
      <c r="J700" s="101">
        <f t="shared" si="218"/>
        <v>43726</v>
      </c>
      <c r="K700" s="3">
        <f t="shared" si="219"/>
        <v>70</v>
      </c>
      <c r="L700" s="18">
        <f t="shared" si="220"/>
        <v>71</v>
      </c>
      <c r="M700" s="11">
        <f t="shared" si="221"/>
        <v>1.0058725740000001</v>
      </c>
      <c r="N700" s="11">
        <f t="shared" ca="1" si="222"/>
        <v>1.00610142</v>
      </c>
      <c r="O700" s="18">
        <f t="shared" si="223"/>
        <v>0</v>
      </c>
      <c r="P700" s="2">
        <f t="shared" ca="1" si="224"/>
        <v>0</v>
      </c>
      <c r="Q700" s="2">
        <f t="shared" si="225"/>
        <v>0</v>
      </c>
      <c r="R700" s="4" t="str">
        <f t="shared" si="226"/>
        <v>A+J=</v>
      </c>
      <c r="S700" s="101">
        <f t="shared" si="227"/>
        <v>44034</v>
      </c>
      <c r="T700" s="9" t="str">
        <f t="shared" si="228"/>
        <v>-</v>
      </c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9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</row>
    <row r="701" spans="1:198" x14ac:dyDescent="0.15">
      <c r="A701" s="99">
        <f t="shared" si="211"/>
        <v>43828</v>
      </c>
      <c r="B701" s="15" t="str">
        <f t="shared" ca="1" si="213"/>
        <v>n.d</v>
      </c>
      <c r="C701" s="2">
        <f t="shared" si="214"/>
        <v>0</v>
      </c>
      <c r="D701" s="12">
        <f ca="1">IF(A701&lt;$B$1,VLOOKUP(A701,[1]DI!$A$4:$B$15000,2),0)</f>
        <v>0</v>
      </c>
      <c r="E701" s="13">
        <f t="shared" ca="1" si="215"/>
        <v>1</v>
      </c>
      <c r="F701" s="13">
        <f ca="1">(TRUNC(PRODUCT($E$12:$E700),16))</f>
        <v>1.1040661914646399</v>
      </c>
      <c r="G701" s="13">
        <f t="shared" ca="1" si="216"/>
        <v>1.10381506249977</v>
      </c>
      <c r="H701" s="13">
        <f t="shared" ca="1" si="217"/>
        <v>1.00022751</v>
      </c>
      <c r="I701" s="12">
        <f t="shared" si="212"/>
        <v>2.1000000000000001E-2</v>
      </c>
      <c r="J701" s="101">
        <f t="shared" si="218"/>
        <v>43726</v>
      </c>
      <c r="K701" s="3">
        <f t="shared" si="219"/>
        <v>70</v>
      </c>
      <c r="L701" s="18">
        <f t="shared" si="220"/>
        <v>71</v>
      </c>
      <c r="M701" s="11">
        <f t="shared" si="221"/>
        <v>1.0058725740000001</v>
      </c>
      <c r="N701" s="11">
        <f t="shared" ca="1" si="222"/>
        <v>1.00610142</v>
      </c>
      <c r="O701" s="18">
        <f t="shared" si="223"/>
        <v>0</v>
      </c>
      <c r="P701" s="2">
        <f t="shared" ca="1" si="224"/>
        <v>0</v>
      </c>
      <c r="Q701" s="2">
        <f t="shared" si="225"/>
        <v>0</v>
      </c>
      <c r="R701" s="4" t="str">
        <f t="shared" si="226"/>
        <v>A+J=</v>
      </c>
      <c r="S701" s="101">
        <f t="shared" si="227"/>
        <v>44034</v>
      </c>
      <c r="T701" s="9" t="str">
        <f t="shared" si="228"/>
        <v>-</v>
      </c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9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</row>
    <row r="702" spans="1:198" x14ac:dyDescent="0.15">
      <c r="A702" s="99">
        <f t="shared" si="211"/>
        <v>43829</v>
      </c>
      <c r="B702" s="15" t="str">
        <f t="shared" ca="1" si="213"/>
        <v>n.d</v>
      </c>
      <c r="C702" s="2">
        <f t="shared" si="214"/>
        <v>0</v>
      </c>
      <c r="D702" s="12">
        <f ca="1">IF(A702&lt;$B$1,VLOOKUP(A702,[1]DI!$A$4:$B$15000,2),0)</f>
        <v>0</v>
      </c>
      <c r="E702" s="13">
        <f t="shared" ca="1" si="215"/>
        <v>1</v>
      </c>
      <c r="F702" s="13">
        <f ca="1">(TRUNC(PRODUCT($E$12:$E701),16))</f>
        <v>1.1040661914646399</v>
      </c>
      <c r="G702" s="13">
        <f t="shared" ca="1" si="216"/>
        <v>1.10381506249977</v>
      </c>
      <c r="H702" s="13">
        <f t="shared" ca="1" si="217"/>
        <v>1.00022751</v>
      </c>
      <c r="I702" s="12">
        <f t="shared" si="212"/>
        <v>2.1000000000000001E-2</v>
      </c>
      <c r="J702" s="101">
        <f t="shared" si="218"/>
        <v>43726</v>
      </c>
      <c r="K702" s="3">
        <f t="shared" si="219"/>
        <v>71</v>
      </c>
      <c r="L702" s="18">
        <f t="shared" si="220"/>
        <v>71</v>
      </c>
      <c r="M702" s="11">
        <f t="shared" si="221"/>
        <v>1.0058725740000001</v>
      </c>
      <c r="N702" s="11">
        <f t="shared" ca="1" si="222"/>
        <v>1.00610142</v>
      </c>
      <c r="O702" s="18">
        <f t="shared" si="223"/>
        <v>0</v>
      </c>
      <c r="P702" s="2">
        <f t="shared" ca="1" si="224"/>
        <v>0</v>
      </c>
      <c r="Q702" s="2">
        <f t="shared" si="225"/>
        <v>0</v>
      </c>
      <c r="R702" s="4" t="str">
        <f t="shared" si="226"/>
        <v>A+J=</v>
      </c>
      <c r="S702" s="101">
        <f t="shared" si="227"/>
        <v>44034</v>
      </c>
      <c r="T702" s="9" t="str">
        <f t="shared" si="228"/>
        <v>-</v>
      </c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9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</row>
    <row r="703" spans="1:198" x14ac:dyDescent="0.15">
      <c r="A703" s="99">
        <f t="shared" si="211"/>
        <v>43830</v>
      </c>
      <c r="B703" s="15" t="str">
        <f t="shared" ca="1" si="213"/>
        <v>n.d</v>
      </c>
      <c r="C703" s="2">
        <f t="shared" si="214"/>
        <v>0</v>
      </c>
      <c r="D703" s="12">
        <f ca="1">IF(A703&lt;$B$1,VLOOKUP(A703,[1]DI!$A$4:$B$15000,2),0)</f>
        <v>0</v>
      </c>
      <c r="E703" s="13">
        <f t="shared" ca="1" si="215"/>
        <v>1</v>
      </c>
      <c r="F703" s="13">
        <f ca="1">(TRUNC(PRODUCT($E$12:$E702),16))</f>
        <v>1.1040661914646399</v>
      </c>
      <c r="G703" s="13">
        <f t="shared" ca="1" si="216"/>
        <v>1.10381506249977</v>
      </c>
      <c r="H703" s="13">
        <f t="shared" ca="1" si="217"/>
        <v>1.00022751</v>
      </c>
      <c r="I703" s="12">
        <f t="shared" si="212"/>
        <v>2.1000000000000001E-2</v>
      </c>
      <c r="J703" s="101">
        <f t="shared" si="218"/>
        <v>43726</v>
      </c>
      <c r="K703" s="3">
        <f t="shared" si="219"/>
        <v>72</v>
      </c>
      <c r="L703" s="18">
        <f t="shared" si="220"/>
        <v>72</v>
      </c>
      <c r="M703" s="11">
        <f t="shared" si="221"/>
        <v>1.005955532</v>
      </c>
      <c r="N703" s="11">
        <f t="shared" ca="1" si="222"/>
        <v>1.006184397</v>
      </c>
      <c r="O703" s="18">
        <f t="shared" si="223"/>
        <v>0</v>
      </c>
      <c r="P703" s="2">
        <f t="shared" ca="1" si="224"/>
        <v>0</v>
      </c>
      <c r="Q703" s="2">
        <f t="shared" si="225"/>
        <v>0</v>
      </c>
      <c r="R703" s="4" t="str">
        <f t="shared" si="226"/>
        <v>A+J=</v>
      </c>
      <c r="S703" s="101">
        <f t="shared" si="227"/>
        <v>44034</v>
      </c>
      <c r="T703" s="9" t="str">
        <f t="shared" si="228"/>
        <v>-</v>
      </c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9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</row>
    <row r="704" spans="1:198" x14ac:dyDescent="0.15">
      <c r="A704" s="99">
        <f t="shared" si="211"/>
        <v>43831</v>
      </c>
      <c r="B704" s="15" t="str">
        <f t="shared" ca="1" si="213"/>
        <v>n.d</v>
      </c>
      <c r="C704" s="2">
        <f t="shared" si="214"/>
        <v>0</v>
      </c>
      <c r="D704" s="12">
        <f ca="1">IF(A704&lt;$B$1,VLOOKUP(A704,[1]DI!$A$4:$B$15000,2),0)</f>
        <v>0</v>
      </c>
      <c r="E704" s="13">
        <f t="shared" ca="1" si="215"/>
        <v>1</v>
      </c>
      <c r="F704" s="13">
        <f ca="1">(TRUNC(PRODUCT($E$12:$E703),16))</f>
        <v>1.1040661914646399</v>
      </c>
      <c r="G704" s="13">
        <f t="shared" ca="1" si="216"/>
        <v>1.10381506249977</v>
      </c>
      <c r="H704" s="13">
        <f t="shared" ca="1" si="217"/>
        <v>1.00022751</v>
      </c>
      <c r="I704" s="12">
        <f t="shared" si="212"/>
        <v>2.1000000000000001E-2</v>
      </c>
      <c r="J704" s="101">
        <f t="shared" si="218"/>
        <v>43726</v>
      </c>
      <c r="K704" s="3">
        <f t="shared" si="219"/>
        <v>72</v>
      </c>
      <c r="L704" s="18">
        <f t="shared" si="220"/>
        <v>73</v>
      </c>
      <c r="M704" s="11">
        <f t="shared" si="221"/>
        <v>1.006038497</v>
      </c>
      <c r="N704" s="11">
        <f t="shared" ca="1" si="222"/>
        <v>1.006267381</v>
      </c>
      <c r="O704" s="18">
        <f t="shared" si="223"/>
        <v>0</v>
      </c>
      <c r="P704" s="2">
        <f t="shared" ca="1" si="224"/>
        <v>0</v>
      </c>
      <c r="Q704" s="2">
        <f t="shared" si="225"/>
        <v>0</v>
      </c>
      <c r="R704" s="4" t="str">
        <f t="shared" si="226"/>
        <v>A+J=</v>
      </c>
      <c r="S704" s="101">
        <f t="shared" si="227"/>
        <v>44034</v>
      </c>
      <c r="T704" s="9" t="str">
        <f t="shared" si="228"/>
        <v>-</v>
      </c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9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</row>
    <row r="705" spans="1:198" x14ac:dyDescent="0.15">
      <c r="A705" s="99">
        <f t="shared" si="211"/>
        <v>43832</v>
      </c>
      <c r="B705" s="15" t="str">
        <f t="shared" ca="1" si="213"/>
        <v>n.d</v>
      </c>
      <c r="C705" s="2">
        <f t="shared" si="214"/>
        <v>0</v>
      </c>
      <c r="D705" s="12">
        <f ca="1">IF(A705&lt;$B$1,VLOOKUP(A705,[1]DI!$A$4:$B$15000,2),0)</f>
        <v>0</v>
      </c>
      <c r="E705" s="13">
        <f t="shared" ca="1" si="215"/>
        <v>1</v>
      </c>
      <c r="F705" s="13">
        <f ca="1">(TRUNC(PRODUCT($E$12:$E704),16))</f>
        <v>1.1040661914646399</v>
      </c>
      <c r="G705" s="13">
        <f t="shared" ca="1" si="216"/>
        <v>1.10381506249977</v>
      </c>
      <c r="H705" s="13">
        <f t="shared" ca="1" si="217"/>
        <v>1.00022751</v>
      </c>
      <c r="I705" s="12">
        <f t="shared" si="212"/>
        <v>2.1000000000000001E-2</v>
      </c>
      <c r="J705" s="101">
        <f t="shared" si="218"/>
        <v>43726</v>
      </c>
      <c r="K705" s="3">
        <f t="shared" si="219"/>
        <v>73</v>
      </c>
      <c r="L705" s="18">
        <f t="shared" si="220"/>
        <v>73</v>
      </c>
      <c r="M705" s="11">
        <f t="shared" si="221"/>
        <v>1.006038497</v>
      </c>
      <c r="N705" s="11">
        <f t="shared" ca="1" si="222"/>
        <v>1.006267381</v>
      </c>
      <c r="O705" s="18">
        <f t="shared" si="223"/>
        <v>0</v>
      </c>
      <c r="P705" s="2">
        <f t="shared" ca="1" si="224"/>
        <v>0</v>
      </c>
      <c r="Q705" s="2">
        <f t="shared" si="225"/>
        <v>0</v>
      </c>
      <c r="R705" s="4" t="str">
        <f t="shared" si="226"/>
        <v>A+J=</v>
      </c>
      <c r="S705" s="101">
        <f t="shared" si="227"/>
        <v>44034</v>
      </c>
      <c r="T705" s="9" t="str">
        <f t="shared" si="228"/>
        <v>-</v>
      </c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9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</row>
    <row r="706" spans="1:198" x14ac:dyDescent="0.15">
      <c r="A706" s="99">
        <f t="shared" si="211"/>
        <v>43833</v>
      </c>
      <c r="B706" s="15" t="str">
        <f t="shared" ca="1" si="213"/>
        <v>n.d</v>
      </c>
      <c r="C706" s="2">
        <f t="shared" si="214"/>
        <v>0</v>
      </c>
      <c r="D706" s="12">
        <f ca="1">IF(A706&lt;$B$1,VLOOKUP(A706,[1]DI!$A$4:$B$15000,2),0)</f>
        <v>0</v>
      </c>
      <c r="E706" s="13">
        <f t="shared" ca="1" si="215"/>
        <v>1</v>
      </c>
      <c r="F706" s="13">
        <f ca="1">(TRUNC(PRODUCT($E$12:$E705),16))</f>
        <v>1.1040661914646399</v>
      </c>
      <c r="G706" s="13">
        <f t="shared" ca="1" si="216"/>
        <v>1.10381506249977</v>
      </c>
      <c r="H706" s="13">
        <f t="shared" ca="1" si="217"/>
        <v>1.00022751</v>
      </c>
      <c r="I706" s="12">
        <f t="shared" si="212"/>
        <v>2.1000000000000001E-2</v>
      </c>
      <c r="J706" s="101">
        <f t="shared" si="218"/>
        <v>43726</v>
      </c>
      <c r="K706" s="3">
        <f t="shared" si="219"/>
        <v>74</v>
      </c>
      <c r="L706" s="18">
        <f t="shared" si="220"/>
        <v>74</v>
      </c>
      <c r="M706" s="11">
        <f t="shared" si="221"/>
        <v>1.006121469</v>
      </c>
      <c r="N706" s="11">
        <f t="shared" ca="1" si="222"/>
        <v>1.006350372</v>
      </c>
      <c r="O706" s="18">
        <f t="shared" si="223"/>
        <v>0</v>
      </c>
      <c r="P706" s="2">
        <f t="shared" ca="1" si="224"/>
        <v>0</v>
      </c>
      <c r="Q706" s="2">
        <f t="shared" si="225"/>
        <v>0</v>
      </c>
      <c r="R706" s="4" t="str">
        <f t="shared" si="226"/>
        <v>A+J=</v>
      </c>
      <c r="S706" s="101">
        <f t="shared" si="227"/>
        <v>44034</v>
      </c>
      <c r="T706" s="9" t="str">
        <f t="shared" si="228"/>
        <v>-</v>
      </c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9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</row>
    <row r="707" spans="1:198" x14ac:dyDescent="0.15">
      <c r="A707" s="99">
        <f t="shared" si="211"/>
        <v>43834</v>
      </c>
      <c r="B707" s="15" t="str">
        <f t="shared" ca="1" si="213"/>
        <v>n.d</v>
      </c>
      <c r="C707" s="2">
        <f t="shared" si="214"/>
        <v>0</v>
      </c>
      <c r="D707" s="12">
        <f ca="1">IF(A707&lt;$B$1,VLOOKUP(A707,[1]DI!$A$4:$B$15000,2),0)</f>
        <v>0</v>
      </c>
      <c r="E707" s="13">
        <f t="shared" ca="1" si="215"/>
        <v>1</v>
      </c>
      <c r="F707" s="13">
        <f ca="1">(TRUNC(PRODUCT($E$12:$E706),16))</f>
        <v>1.1040661914646399</v>
      </c>
      <c r="G707" s="13">
        <f t="shared" ca="1" si="216"/>
        <v>1.10381506249977</v>
      </c>
      <c r="H707" s="13">
        <f t="shared" ca="1" si="217"/>
        <v>1.00022751</v>
      </c>
      <c r="I707" s="12">
        <f t="shared" si="212"/>
        <v>2.1000000000000001E-2</v>
      </c>
      <c r="J707" s="101">
        <f t="shared" si="218"/>
        <v>43726</v>
      </c>
      <c r="K707" s="3">
        <f t="shared" si="219"/>
        <v>74</v>
      </c>
      <c r="L707" s="18">
        <f t="shared" si="220"/>
        <v>75</v>
      </c>
      <c r="M707" s="11">
        <f t="shared" si="221"/>
        <v>1.0062044480000001</v>
      </c>
      <c r="N707" s="11">
        <f t="shared" ca="1" si="222"/>
        <v>1.0064333700000001</v>
      </c>
      <c r="O707" s="18">
        <f t="shared" si="223"/>
        <v>0</v>
      </c>
      <c r="P707" s="2">
        <f t="shared" ca="1" si="224"/>
        <v>0</v>
      </c>
      <c r="Q707" s="2">
        <f t="shared" si="225"/>
        <v>0</v>
      </c>
      <c r="R707" s="4" t="str">
        <f t="shared" si="226"/>
        <v>A+J=</v>
      </c>
      <c r="S707" s="101">
        <f t="shared" si="227"/>
        <v>44034</v>
      </c>
      <c r="T707" s="9" t="str">
        <f t="shared" si="228"/>
        <v>-</v>
      </c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9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</row>
    <row r="708" spans="1:198" x14ac:dyDescent="0.15">
      <c r="A708" s="99">
        <f t="shared" si="211"/>
        <v>43835</v>
      </c>
      <c r="B708" s="15" t="str">
        <f t="shared" ca="1" si="213"/>
        <v>n.d</v>
      </c>
      <c r="C708" s="2">
        <f t="shared" si="214"/>
        <v>0</v>
      </c>
      <c r="D708" s="12">
        <f ca="1">IF(A708&lt;$B$1,VLOOKUP(A708,[1]DI!$A$4:$B$15000,2),0)</f>
        <v>0</v>
      </c>
      <c r="E708" s="13">
        <f t="shared" ca="1" si="215"/>
        <v>1</v>
      </c>
      <c r="F708" s="13">
        <f ca="1">(TRUNC(PRODUCT($E$12:$E707),16))</f>
        <v>1.1040661914646399</v>
      </c>
      <c r="G708" s="13">
        <f t="shared" ca="1" si="216"/>
        <v>1.10381506249977</v>
      </c>
      <c r="H708" s="13">
        <f t="shared" ca="1" si="217"/>
        <v>1.00022751</v>
      </c>
      <c r="I708" s="12">
        <f t="shared" si="212"/>
        <v>2.1000000000000001E-2</v>
      </c>
      <c r="J708" s="101">
        <f t="shared" si="218"/>
        <v>43726</v>
      </c>
      <c r="K708" s="3">
        <f t="shared" si="219"/>
        <v>74</v>
      </c>
      <c r="L708" s="18">
        <f t="shared" si="220"/>
        <v>75</v>
      </c>
      <c r="M708" s="11">
        <f t="shared" si="221"/>
        <v>1.0062044480000001</v>
      </c>
      <c r="N708" s="11">
        <f t="shared" ca="1" si="222"/>
        <v>1.0064333700000001</v>
      </c>
      <c r="O708" s="18">
        <f t="shared" si="223"/>
        <v>0</v>
      </c>
      <c r="P708" s="2">
        <f t="shared" ca="1" si="224"/>
        <v>0</v>
      </c>
      <c r="Q708" s="2">
        <f t="shared" si="225"/>
        <v>0</v>
      </c>
      <c r="R708" s="4" t="str">
        <f t="shared" si="226"/>
        <v>A+J=</v>
      </c>
      <c r="S708" s="101">
        <f t="shared" si="227"/>
        <v>44034</v>
      </c>
      <c r="T708" s="9" t="str">
        <f t="shared" si="228"/>
        <v>-</v>
      </c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9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</row>
    <row r="709" spans="1:198" x14ac:dyDescent="0.15">
      <c r="A709" s="99">
        <f t="shared" si="211"/>
        <v>43836</v>
      </c>
      <c r="B709" s="15" t="str">
        <f t="shared" ca="1" si="213"/>
        <v>n.d</v>
      </c>
      <c r="C709" s="2">
        <f t="shared" si="214"/>
        <v>0</v>
      </c>
      <c r="D709" s="12">
        <f ca="1">IF(A709&lt;$B$1,VLOOKUP(A709,[1]DI!$A$4:$B$15000,2),0)</f>
        <v>0</v>
      </c>
      <c r="E709" s="13">
        <f t="shared" ca="1" si="215"/>
        <v>1</v>
      </c>
      <c r="F709" s="13">
        <f ca="1">(TRUNC(PRODUCT($E$12:$E708),16))</f>
        <v>1.1040661914646399</v>
      </c>
      <c r="G709" s="13">
        <f t="shared" ca="1" si="216"/>
        <v>1.10381506249977</v>
      </c>
      <c r="H709" s="13">
        <f t="shared" ca="1" si="217"/>
        <v>1.00022751</v>
      </c>
      <c r="I709" s="12">
        <f t="shared" si="212"/>
        <v>2.1000000000000001E-2</v>
      </c>
      <c r="J709" s="101">
        <f t="shared" si="218"/>
        <v>43726</v>
      </c>
      <c r="K709" s="3">
        <f t="shared" si="219"/>
        <v>75</v>
      </c>
      <c r="L709" s="18">
        <f t="shared" si="220"/>
        <v>75</v>
      </c>
      <c r="M709" s="11">
        <f t="shared" si="221"/>
        <v>1.0062044480000001</v>
      </c>
      <c r="N709" s="11">
        <f t="shared" ca="1" si="222"/>
        <v>1.0064333700000001</v>
      </c>
      <c r="O709" s="18">
        <f t="shared" si="223"/>
        <v>0</v>
      </c>
      <c r="P709" s="2">
        <f t="shared" ca="1" si="224"/>
        <v>0</v>
      </c>
      <c r="Q709" s="2">
        <f t="shared" si="225"/>
        <v>0</v>
      </c>
      <c r="R709" s="4" t="str">
        <f t="shared" si="226"/>
        <v>A+J=</v>
      </c>
      <c r="S709" s="101">
        <f t="shared" si="227"/>
        <v>44034</v>
      </c>
      <c r="T709" s="9" t="str">
        <f t="shared" si="228"/>
        <v>-</v>
      </c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9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</row>
    <row r="710" spans="1:198" x14ac:dyDescent="0.15">
      <c r="A710" s="99">
        <f t="shared" si="211"/>
        <v>43837</v>
      </c>
      <c r="B710" s="15" t="str">
        <f t="shared" ca="1" si="213"/>
        <v>n.d</v>
      </c>
      <c r="C710" s="2">
        <f t="shared" si="214"/>
        <v>0</v>
      </c>
      <c r="D710" s="12">
        <f ca="1">IF(A710&lt;$B$1,VLOOKUP(A710,[1]DI!$A$4:$B$15000,2),0)</f>
        <v>0</v>
      </c>
      <c r="E710" s="13">
        <f t="shared" ca="1" si="215"/>
        <v>1</v>
      </c>
      <c r="F710" s="13">
        <f ca="1">(TRUNC(PRODUCT($E$12:$E709),16))</f>
        <v>1.1040661914646399</v>
      </c>
      <c r="G710" s="13">
        <f t="shared" ca="1" si="216"/>
        <v>1.10381506249977</v>
      </c>
      <c r="H710" s="13">
        <f t="shared" ca="1" si="217"/>
        <v>1.00022751</v>
      </c>
      <c r="I710" s="12">
        <f t="shared" si="212"/>
        <v>2.1000000000000001E-2</v>
      </c>
      <c r="J710" s="101">
        <f t="shared" si="218"/>
        <v>43726</v>
      </c>
      <c r="K710" s="3">
        <f t="shared" si="219"/>
        <v>76</v>
      </c>
      <c r="L710" s="18">
        <f t="shared" si="220"/>
        <v>76</v>
      </c>
      <c r="M710" s="11">
        <f t="shared" si="221"/>
        <v>1.006287433</v>
      </c>
      <c r="N710" s="11">
        <f t="shared" ca="1" si="222"/>
        <v>1.006516373</v>
      </c>
      <c r="O710" s="18">
        <f t="shared" si="223"/>
        <v>0</v>
      </c>
      <c r="P710" s="2">
        <f t="shared" ca="1" si="224"/>
        <v>0</v>
      </c>
      <c r="Q710" s="2">
        <f t="shared" si="225"/>
        <v>0</v>
      </c>
      <c r="R710" s="4" t="str">
        <f t="shared" si="226"/>
        <v>A+J=</v>
      </c>
      <c r="S710" s="101">
        <f t="shared" si="227"/>
        <v>44034</v>
      </c>
      <c r="T710" s="9" t="str">
        <f t="shared" si="228"/>
        <v>-</v>
      </c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9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</row>
    <row r="711" spans="1:198" x14ac:dyDescent="0.15">
      <c r="A711" s="99">
        <f t="shared" si="211"/>
        <v>43838</v>
      </c>
      <c r="B711" s="15" t="str">
        <f t="shared" ca="1" si="213"/>
        <v>n.d</v>
      </c>
      <c r="C711" s="2">
        <f t="shared" si="214"/>
        <v>0</v>
      </c>
      <c r="D711" s="12">
        <f ca="1">IF(A711&lt;$B$1,VLOOKUP(A711,[1]DI!$A$4:$B$15000,2),0)</f>
        <v>0</v>
      </c>
      <c r="E711" s="13">
        <f t="shared" ca="1" si="215"/>
        <v>1</v>
      </c>
      <c r="F711" s="13">
        <f ca="1">(TRUNC(PRODUCT($E$12:$E710),16))</f>
        <v>1.1040661914646399</v>
      </c>
      <c r="G711" s="13">
        <f t="shared" ca="1" si="216"/>
        <v>1.10381506249977</v>
      </c>
      <c r="H711" s="13">
        <f t="shared" ca="1" si="217"/>
        <v>1.00022751</v>
      </c>
      <c r="I711" s="12">
        <f t="shared" si="212"/>
        <v>2.1000000000000001E-2</v>
      </c>
      <c r="J711" s="101">
        <f t="shared" si="218"/>
        <v>43726</v>
      </c>
      <c r="K711" s="3">
        <f t="shared" si="219"/>
        <v>77</v>
      </c>
      <c r="L711" s="18">
        <f t="shared" si="220"/>
        <v>77</v>
      </c>
      <c r="M711" s="11">
        <f t="shared" si="221"/>
        <v>1.0063704259999999</v>
      </c>
      <c r="N711" s="11">
        <f t="shared" ca="1" si="222"/>
        <v>1.0065993849999999</v>
      </c>
      <c r="O711" s="18">
        <f t="shared" si="223"/>
        <v>0</v>
      </c>
      <c r="P711" s="2">
        <f t="shared" ca="1" si="224"/>
        <v>0</v>
      </c>
      <c r="Q711" s="2">
        <f t="shared" si="225"/>
        <v>0</v>
      </c>
      <c r="R711" s="4" t="str">
        <f t="shared" si="226"/>
        <v>A+J=</v>
      </c>
      <c r="S711" s="101">
        <f t="shared" si="227"/>
        <v>44034</v>
      </c>
      <c r="T711" s="9" t="str">
        <f t="shared" si="228"/>
        <v>-</v>
      </c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9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</row>
    <row r="712" spans="1:198" x14ac:dyDescent="0.15">
      <c r="A712" s="99">
        <f t="shared" si="211"/>
        <v>43839</v>
      </c>
      <c r="B712" s="15" t="str">
        <f t="shared" ca="1" si="213"/>
        <v>n.d</v>
      </c>
      <c r="C712" s="2">
        <f t="shared" si="214"/>
        <v>0</v>
      </c>
      <c r="D712" s="12">
        <f ca="1">IF(A712&lt;$B$1,VLOOKUP(A712,[1]DI!$A$4:$B$15000,2),0)</f>
        <v>0</v>
      </c>
      <c r="E712" s="13">
        <f t="shared" ca="1" si="215"/>
        <v>1</v>
      </c>
      <c r="F712" s="13">
        <f ca="1">(TRUNC(PRODUCT($E$12:$E711),16))</f>
        <v>1.1040661914646399</v>
      </c>
      <c r="G712" s="13">
        <f t="shared" ca="1" si="216"/>
        <v>1.10381506249977</v>
      </c>
      <c r="H712" s="13">
        <f t="shared" ca="1" si="217"/>
        <v>1.00022751</v>
      </c>
      <c r="I712" s="12">
        <f t="shared" si="212"/>
        <v>2.1000000000000001E-2</v>
      </c>
      <c r="J712" s="101">
        <f t="shared" si="218"/>
        <v>43726</v>
      </c>
      <c r="K712" s="3">
        <f t="shared" si="219"/>
        <v>78</v>
      </c>
      <c r="L712" s="18">
        <f t="shared" si="220"/>
        <v>78</v>
      </c>
      <c r="M712" s="11">
        <f t="shared" si="221"/>
        <v>1.0064534249999999</v>
      </c>
      <c r="N712" s="11">
        <f t="shared" ca="1" si="222"/>
        <v>1.0066824029999999</v>
      </c>
      <c r="O712" s="18">
        <f t="shared" si="223"/>
        <v>0</v>
      </c>
      <c r="P712" s="2">
        <f t="shared" ca="1" si="224"/>
        <v>0</v>
      </c>
      <c r="Q712" s="2">
        <f t="shared" si="225"/>
        <v>0</v>
      </c>
      <c r="R712" s="4" t="str">
        <f t="shared" si="226"/>
        <v>A+J=</v>
      </c>
      <c r="S712" s="101">
        <f t="shared" si="227"/>
        <v>44034</v>
      </c>
      <c r="T712" s="9" t="str">
        <f t="shared" si="228"/>
        <v>-</v>
      </c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9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</row>
    <row r="713" spans="1:198" x14ac:dyDescent="0.15">
      <c r="A713" s="99">
        <f t="shared" si="211"/>
        <v>43840</v>
      </c>
      <c r="B713" s="15" t="str">
        <f t="shared" ca="1" si="213"/>
        <v>n.d</v>
      </c>
      <c r="C713" s="2">
        <f t="shared" si="214"/>
        <v>0</v>
      </c>
      <c r="D713" s="12">
        <f ca="1">IF(A713&lt;$B$1,VLOOKUP(A713,[1]DI!$A$4:$B$15000,2),0)</f>
        <v>0</v>
      </c>
      <c r="E713" s="13">
        <f t="shared" ca="1" si="215"/>
        <v>1</v>
      </c>
      <c r="F713" s="13">
        <f ca="1">(TRUNC(PRODUCT($E$12:$E712),16))</f>
        <v>1.1040661914646399</v>
      </c>
      <c r="G713" s="13">
        <f t="shared" ca="1" si="216"/>
        <v>1.10381506249977</v>
      </c>
      <c r="H713" s="13">
        <f t="shared" ca="1" si="217"/>
        <v>1.00022751</v>
      </c>
      <c r="I713" s="12">
        <f t="shared" si="212"/>
        <v>2.1000000000000001E-2</v>
      </c>
      <c r="J713" s="101">
        <f t="shared" si="218"/>
        <v>43726</v>
      </c>
      <c r="K713" s="3">
        <f t="shared" si="219"/>
        <v>79</v>
      </c>
      <c r="L713" s="18">
        <f t="shared" si="220"/>
        <v>79</v>
      </c>
      <c r="M713" s="11">
        <f t="shared" si="221"/>
        <v>1.006536431</v>
      </c>
      <c r="N713" s="11">
        <f t="shared" ca="1" si="222"/>
        <v>1.006765428</v>
      </c>
      <c r="O713" s="18">
        <f t="shared" si="223"/>
        <v>0</v>
      </c>
      <c r="P713" s="2">
        <f t="shared" ca="1" si="224"/>
        <v>0</v>
      </c>
      <c r="Q713" s="2">
        <f t="shared" si="225"/>
        <v>0</v>
      </c>
      <c r="R713" s="4" t="str">
        <f t="shared" si="226"/>
        <v>A+J=</v>
      </c>
      <c r="S713" s="101">
        <f t="shared" si="227"/>
        <v>44034</v>
      </c>
      <c r="T713" s="9" t="str">
        <f t="shared" si="228"/>
        <v>-</v>
      </c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9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</row>
    <row r="714" spans="1:198" x14ac:dyDescent="0.15">
      <c r="A714" s="99">
        <f t="shared" si="211"/>
        <v>43841</v>
      </c>
      <c r="B714" s="15" t="str">
        <f t="shared" ca="1" si="213"/>
        <v>n.d</v>
      </c>
      <c r="C714" s="2">
        <f t="shared" si="214"/>
        <v>0</v>
      </c>
      <c r="D714" s="12">
        <f ca="1">IF(A714&lt;$B$1,VLOOKUP(A714,[1]DI!$A$4:$B$15000,2),0)</f>
        <v>0</v>
      </c>
      <c r="E714" s="13">
        <f t="shared" ca="1" si="215"/>
        <v>1</v>
      </c>
      <c r="F714" s="13">
        <f ca="1">(TRUNC(PRODUCT($E$12:$E713),16))</f>
        <v>1.1040661914646399</v>
      </c>
      <c r="G714" s="13">
        <f t="shared" ca="1" si="216"/>
        <v>1.10381506249977</v>
      </c>
      <c r="H714" s="13">
        <f t="shared" ca="1" si="217"/>
        <v>1.00022751</v>
      </c>
      <c r="I714" s="12">
        <f t="shared" si="212"/>
        <v>2.1000000000000001E-2</v>
      </c>
      <c r="J714" s="101">
        <f t="shared" si="218"/>
        <v>43726</v>
      </c>
      <c r="K714" s="3">
        <f t="shared" si="219"/>
        <v>79</v>
      </c>
      <c r="L714" s="18">
        <f t="shared" si="220"/>
        <v>80</v>
      </c>
      <c r="M714" s="11">
        <f t="shared" si="221"/>
        <v>1.006619444</v>
      </c>
      <c r="N714" s="11">
        <f t="shared" ca="1" si="222"/>
        <v>1.0068484600000001</v>
      </c>
      <c r="O714" s="18">
        <f t="shared" si="223"/>
        <v>0</v>
      </c>
      <c r="P714" s="2">
        <f t="shared" ca="1" si="224"/>
        <v>0</v>
      </c>
      <c r="Q714" s="2">
        <f t="shared" si="225"/>
        <v>0</v>
      </c>
      <c r="R714" s="4" t="str">
        <f t="shared" si="226"/>
        <v>A+J=</v>
      </c>
      <c r="S714" s="101">
        <f t="shared" si="227"/>
        <v>44034</v>
      </c>
      <c r="T714" s="9" t="str">
        <f t="shared" si="228"/>
        <v>-</v>
      </c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9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</row>
    <row r="715" spans="1:198" x14ac:dyDescent="0.15">
      <c r="A715" s="99">
        <f t="shared" si="211"/>
        <v>43842</v>
      </c>
      <c r="B715" s="15" t="str">
        <f t="shared" ca="1" si="213"/>
        <v>n.d</v>
      </c>
      <c r="C715" s="2">
        <f t="shared" si="214"/>
        <v>0</v>
      </c>
      <c r="D715" s="12">
        <f ca="1">IF(A715&lt;$B$1,VLOOKUP(A715,[1]DI!$A$4:$B$15000,2),0)</f>
        <v>0</v>
      </c>
      <c r="E715" s="13">
        <f t="shared" ca="1" si="215"/>
        <v>1</v>
      </c>
      <c r="F715" s="13">
        <f ca="1">(TRUNC(PRODUCT($E$12:$E714),16))</f>
        <v>1.1040661914646399</v>
      </c>
      <c r="G715" s="13">
        <f t="shared" ca="1" si="216"/>
        <v>1.10381506249977</v>
      </c>
      <c r="H715" s="13">
        <f t="shared" ca="1" si="217"/>
        <v>1.00022751</v>
      </c>
      <c r="I715" s="12">
        <f t="shared" si="212"/>
        <v>2.1000000000000001E-2</v>
      </c>
      <c r="J715" s="101">
        <f t="shared" si="218"/>
        <v>43726</v>
      </c>
      <c r="K715" s="3">
        <f t="shared" si="219"/>
        <v>79</v>
      </c>
      <c r="L715" s="18">
        <f t="shared" si="220"/>
        <v>80</v>
      </c>
      <c r="M715" s="11">
        <f t="shared" si="221"/>
        <v>1.006619444</v>
      </c>
      <c r="N715" s="11">
        <f t="shared" ca="1" si="222"/>
        <v>1.0068484600000001</v>
      </c>
      <c r="O715" s="18">
        <f t="shared" si="223"/>
        <v>0</v>
      </c>
      <c r="P715" s="2">
        <f t="shared" ca="1" si="224"/>
        <v>0</v>
      </c>
      <c r="Q715" s="2">
        <f t="shared" si="225"/>
        <v>0</v>
      </c>
      <c r="R715" s="4" t="str">
        <f t="shared" si="226"/>
        <v>A+J=</v>
      </c>
      <c r="S715" s="101">
        <f t="shared" si="227"/>
        <v>44034</v>
      </c>
      <c r="T715" s="9" t="str">
        <f t="shared" si="228"/>
        <v>-</v>
      </c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9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</row>
    <row r="716" spans="1:198" x14ac:dyDescent="0.15">
      <c r="A716" s="99">
        <f t="shared" si="211"/>
        <v>43843</v>
      </c>
      <c r="B716" s="15" t="str">
        <f t="shared" ca="1" si="213"/>
        <v>n.d</v>
      </c>
      <c r="C716" s="2">
        <f t="shared" si="214"/>
        <v>0</v>
      </c>
      <c r="D716" s="12">
        <f ca="1">IF(A716&lt;$B$1,VLOOKUP(A716,[1]DI!$A$4:$B$15000,2),0)</f>
        <v>0</v>
      </c>
      <c r="E716" s="13">
        <f t="shared" ca="1" si="215"/>
        <v>1</v>
      </c>
      <c r="F716" s="13">
        <f ca="1">(TRUNC(PRODUCT($E$12:$E715),16))</f>
        <v>1.1040661914646399</v>
      </c>
      <c r="G716" s="13">
        <f t="shared" ca="1" si="216"/>
        <v>1.10381506249977</v>
      </c>
      <c r="H716" s="13">
        <f t="shared" ca="1" si="217"/>
        <v>1.00022751</v>
      </c>
      <c r="I716" s="12">
        <f t="shared" si="212"/>
        <v>2.1000000000000001E-2</v>
      </c>
      <c r="J716" s="101">
        <f t="shared" si="218"/>
        <v>43726</v>
      </c>
      <c r="K716" s="3">
        <f t="shared" si="219"/>
        <v>80</v>
      </c>
      <c r="L716" s="18">
        <f t="shared" si="220"/>
        <v>80</v>
      </c>
      <c r="M716" s="11">
        <f t="shared" si="221"/>
        <v>1.006619444</v>
      </c>
      <c r="N716" s="11">
        <f t="shared" ca="1" si="222"/>
        <v>1.0068484600000001</v>
      </c>
      <c r="O716" s="18">
        <f t="shared" si="223"/>
        <v>0</v>
      </c>
      <c r="P716" s="2">
        <f t="shared" ca="1" si="224"/>
        <v>0</v>
      </c>
      <c r="Q716" s="2">
        <f t="shared" si="225"/>
        <v>0</v>
      </c>
      <c r="R716" s="4" t="str">
        <f t="shared" si="226"/>
        <v>A+J=</v>
      </c>
      <c r="S716" s="101">
        <f t="shared" si="227"/>
        <v>44034</v>
      </c>
      <c r="T716" s="9" t="str">
        <f t="shared" si="228"/>
        <v>-</v>
      </c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9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</row>
    <row r="717" spans="1:198" x14ac:dyDescent="0.15">
      <c r="A717" s="99">
        <f t="shared" ref="A717:A780" si="229">(A716+1)</f>
        <v>43844</v>
      </c>
      <c r="B717" s="15" t="str">
        <f t="shared" ca="1" si="213"/>
        <v>n.d</v>
      </c>
      <c r="C717" s="2">
        <f t="shared" si="214"/>
        <v>0</v>
      </c>
      <c r="D717" s="12">
        <f ca="1">IF(A717&lt;$B$1,VLOOKUP(A717,[1]DI!$A$4:$B$15000,2),0)</f>
        <v>0</v>
      </c>
      <c r="E717" s="13">
        <f t="shared" ca="1" si="215"/>
        <v>1</v>
      </c>
      <c r="F717" s="13">
        <f ca="1">(TRUNC(PRODUCT($E$12:$E716),16))</f>
        <v>1.1040661914646399</v>
      </c>
      <c r="G717" s="13">
        <f t="shared" ca="1" si="216"/>
        <v>1.10381506249977</v>
      </c>
      <c r="H717" s="13">
        <f t="shared" ca="1" si="217"/>
        <v>1.00022751</v>
      </c>
      <c r="I717" s="12">
        <f t="shared" ref="I717:I780" si="230">I716</f>
        <v>2.1000000000000001E-2</v>
      </c>
      <c r="J717" s="101">
        <f t="shared" si="218"/>
        <v>43726</v>
      </c>
      <c r="K717" s="3">
        <f t="shared" si="219"/>
        <v>81</v>
      </c>
      <c r="L717" s="18">
        <f t="shared" si="220"/>
        <v>81</v>
      </c>
      <c r="M717" s="11">
        <f t="shared" si="221"/>
        <v>1.006702464</v>
      </c>
      <c r="N717" s="11">
        <f t="shared" ca="1" si="222"/>
        <v>1.006931499</v>
      </c>
      <c r="O717" s="18">
        <f t="shared" si="223"/>
        <v>0</v>
      </c>
      <c r="P717" s="2">
        <f t="shared" ca="1" si="224"/>
        <v>0</v>
      </c>
      <c r="Q717" s="2">
        <f t="shared" si="225"/>
        <v>0</v>
      </c>
      <c r="R717" s="4" t="str">
        <f t="shared" si="226"/>
        <v>A+J=</v>
      </c>
      <c r="S717" s="101">
        <f t="shared" si="227"/>
        <v>44034</v>
      </c>
      <c r="T717" s="9" t="str">
        <f t="shared" si="228"/>
        <v>-</v>
      </c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9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</row>
    <row r="718" spans="1:198" x14ac:dyDescent="0.15">
      <c r="A718" s="99">
        <f t="shared" si="229"/>
        <v>43845</v>
      </c>
      <c r="B718" s="15" t="str">
        <f t="shared" ca="1" si="213"/>
        <v>n.d</v>
      </c>
      <c r="C718" s="2">
        <f t="shared" si="214"/>
        <v>0</v>
      </c>
      <c r="D718" s="12">
        <f ca="1">IF(A718&lt;$B$1,VLOOKUP(A718,[1]DI!$A$4:$B$15000,2),0)</f>
        <v>0</v>
      </c>
      <c r="E718" s="13">
        <f t="shared" ca="1" si="215"/>
        <v>1</v>
      </c>
      <c r="F718" s="13">
        <f ca="1">(TRUNC(PRODUCT($E$12:$E717),16))</f>
        <v>1.1040661914646399</v>
      </c>
      <c r="G718" s="13">
        <f t="shared" ca="1" si="216"/>
        <v>1.10381506249977</v>
      </c>
      <c r="H718" s="13">
        <f t="shared" ca="1" si="217"/>
        <v>1.00022751</v>
      </c>
      <c r="I718" s="12">
        <f t="shared" si="230"/>
        <v>2.1000000000000001E-2</v>
      </c>
      <c r="J718" s="101">
        <f t="shared" si="218"/>
        <v>43726</v>
      </c>
      <c r="K718" s="3">
        <f t="shared" si="219"/>
        <v>82</v>
      </c>
      <c r="L718" s="18">
        <f t="shared" si="220"/>
        <v>82</v>
      </c>
      <c r="M718" s="11">
        <f t="shared" si="221"/>
        <v>1.0067854899999999</v>
      </c>
      <c r="N718" s="11">
        <f t="shared" ca="1" si="222"/>
        <v>1.007014544</v>
      </c>
      <c r="O718" s="18">
        <f t="shared" si="223"/>
        <v>0</v>
      </c>
      <c r="P718" s="2">
        <f t="shared" ca="1" si="224"/>
        <v>0</v>
      </c>
      <c r="Q718" s="2">
        <f t="shared" si="225"/>
        <v>0</v>
      </c>
      <c r="R718" s="4" t="str">
        <f t="shared" si="226"/>
        <v>A+J=</v>
      </c>
      <c r="S718" s="101">
        <f t="shared" si="227"/>
        <v>44034</v>
      </c>
      <c r="T718" s="9" t="str">
        <f t="shared" si="228"/>
        <v>-</v>
      </c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9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</row>
    <row r="719" spans="1:198" x14ac:dyDescent="0.15">
      <c r="A719" s="99">
        <f t="shared" si="229"/>
        <v>43846</v>
      </c>
      <c r="B719" s="15" t="str">
        <f t="shared" ca="1" si="213"/>
        <v>n.d</v>
      </c>
      <c r="C719" s="2">
        <f t="shared" si="214"/>
        <v>0</v>
      </c>
      <c r="D719" s="12">
        <f ca="1">IF(A719&lt;$B$1,VLOOKUP(A719,[1]DI!$A$4:$B$15000,2),0)</f>
        <v>0</v>
      </c>
      <c r="E719" s="13">
        <f t="shared" ca="1" si="215"/>
        <v>1</v>
      </c>
      <c r="F719" s="13">
        <f ca="1">(TRUNC(PRODUCT($E$12:$E718),16))</f>
        <v>1.1040661914646399</v>
      </c>
      <c r="G719" s="13">
        <f t="shared" ca="1" si="216"/>
        <v>1.10381506249977</v>
      </c>
      <c r="H719" s="13">
        <f t="shared" ca="1" si="217"/>
        <v>1.00022751</v>
      </c>
      <c r="I719" s="12">
        <f t="shared" si="230"/>
        <v>2.1000000000000001E-2</v>
      </c>
      <c r="J719" s="101">
        <f t="shared" si="218"/>
        <v>43726</v>
      </c>
      <c r="K719" s="3">
        <f t="shared" si="219"/>
        <v>83</v>
      </c>
      <c r="L719" s="18">
        <f t="shared" si="220"/>
        <v>83</v>
      </c>
      <c r="M719" s="11">
        <f t="shared" si="221"/>
        <v>1.0068685239999999</v>
      </c>
      <c r="N719" s="11">
        <f t="shared" ca="1" si="222"/>
        <v>1.007097597</v>
      </c>
      <c r="O719" s="18">
        <f t="shared" si="223"/>
        <v>0</v>
      </c>
      <c r="P719" s="2">
        <f t="shared" ca="1" si="224"/>
        <v>0</v>
      </c>
      <c r="Q719" s="2">
        <f t="shared" si="225"/>
        <v>0</v>
      </c>
      <c r="R719" s="4" t="str">
        <f t="shared" si="226"/>
        <v>A+J=</v>
      </c>
      <c r="S719" s="101">
        <f t="shared" si="227"/>
        <v>44034</v>
      </c>
      <c r="T719" s="9" t="str">
        <f t="shared" si="228"/>
        <v>-</v>
      </c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9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</row>
    <row r="720" spans="1:198" x14ac:dyDescent="0.15">
      <c r="A720" s="99">
        <f t="shared" si="229"/>
        <v>43847</v>
      </c>
      <c r="B720" s="15" t="str">
        <f t="shared" ca="1" si="213"/>
        <v>n.d</v>
      </c>
      <c r="C720" s="2">
        <f t="shared" si="214"/>
        <v>0</v>
      </c>
      <c r="D720" s="12">
        <f ca="1">IF(A720&lt;$B$1,VLOOKUP(A720,[1]DI!$A$4:$B$15000,2),0)</f>
        <v>0</v>
      </c>
      <c r="E720" s="13">
        <f t="shared" ca="1" si="215"/>
        <v>1</v>
      </c>
      <c r="F720" s="13">
        <f ca="1">(TRUNC(PRODUCT($E$12:$E719),16))</f>
        <v>1.1040661914646399</v>
      </c>
      <c r="G720" s="13">
        <f t="shared" ca="1" si="216"/>
        <v>1.10381506249977</v>
      </c>
      <c r="H720" s="13">
        <f t="shared" ca="1" si="217"/>
        <v>1.00022751</v>
      </c>
      <c r="I720" s="12">
        <f t="shared" si="230"/>
        <v>2.1000000000000001E-2</v>
      </c>
      <c r="J720" s="101">
        <f t="shared" si="218"/>
        <v>43726</v>
      </c>
      <c r="K720" s="3">
        <f t="shared" si="219"/>
        <v>84</v>
      </c>
      <c r="L720" s="18">
        <f t="shared" si="220"/>
        <v>84</v>
      </c>
      <c r="M720" s="11">
        <f t="shared" si="221"/>
        <v>1.006951564</v>
      </c>
      <c r="N720" s="11">
        <f t="shared" ca="1" si="222"/>
        <v>1.0071806560000001</v>
      </c>
      <c r="O720" s="18">
        <f t="shared" si="223"/>
        <v>0</v>
      </c>
      <c r="P720" s="2">
        <f t="shared" ca="1" si="224"/>
        <v>0</v>
      </c>
      <c r="Q720" s="2">
        <f t="shared" si="225"/>
        <v>0</v>
      </c>
      <c r="R720" s="4" t="str">
        <f t="shared" si="226"/>
        <v>A+J=</v>
      </c>
      <c r="S720" s="101">
        <f t="shared" si="227"/>
        <v>44034</v>
      </c>
      <c r="T720" s="9" t="str">
        <f t="shared" si="228"/>
        <v>-</v>
      </c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9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</row>
    <row r="721" spans="1:198" x14ac:dyDescent="0.15">
      <c r="A721" s="99">
        <f t="shared" si="229"/>
        <v>43848</v>
      </c>
      <c r="B721" s="15" t="str">
        <f t="shared" ca="1" si="213"/>
        <v>n.d</v>
      </c>
      <c r="C721" s="2">
        <f t="shared" si="214"/>
        <v>0</v>
      </c>
      <c r="D721" s="12">
        <f ca="1">IF(A721&lt;$B$1,VLOOKUP(A721,[1]DI!$A$4:$B$15000,2),0)</f>
        <v>0</v>
      </c>
      <c r="E721" s="13">
        <f t="shared" ca="1" si="215"/>
        <v>1</v>
      </c>
      <c r="F721" s="13">
        <f ca="1">(TRUNC(PRODUCT($E$12:$E720),16))</f>
        <v>1.1040661914646399</v>
      </c>
      <c r="G721" s="13">
        <f t="shared" ca="1" si="216"/>
        <v>1.10381506249977</v>
      </c>
      <c r="H721" s="13">
        <f t="shared" ca="1" si="217"/>
        <v>1.00022751</v>
      </c>
      <c r="I721" s="12">
        <f t="shared" si="230"/>
        <v>2.1000000000000001E-2</v>
      </c>
      <c r="J721" s="101">
        <f t="shared" si="218"/>
        <v>43726</v>
      </c>
      <c r="K721" s="3">
        <f t="shared" si="219"/>
        <v>84</v>
      </c>
      <c r="L721" s="18">
        <f t="shared" si="220"/>
        <v>85</v>
      </c>
      <c r="M721" s="11">
        <f t="shared" si="221"/>
        <v>1.0070346109999999</v>
      </c>
      <c r="N721" s="11">
        <f t="shared" ca="1" si="222"/>
        <v>1.0072637209999999</v>
      </c>
      <c r="O721" s="18">
        <f t="shared" si="223"/>
        <v>0</v>
      </c>
      <c r="P721" s="2">
        <f t="shared" ca="1" si="224"/>
        <v>0</v>
      </c>
      <c r="Q721" s="2">
        <f t="shared" si="225"/>
        <v>0</v>
      </c>
      <c r="R721" s="4" t="str">
        <f t="shared" si="226"/>
        <v>A+J=</v>
      </c>
      <c r="S721" s="101">
        <f t="shared" si="227"/>
        <v>44034</v>
      </c>
      <c r="T721" s="9" t="str">
        <f t="shared" si="228"/>
        <v>-</v>
      </c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9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</row>
    <row r="722" spans="1:198" x14ac:dyDescent="0.15">
      <c r="A722" s="99">
        <f t="shared" si="229"/>
        <v>43849</v>
      </c>
      <c r="B722" s="15" t="str">
        <f t="shared" ca="1" si="213"/>
        <v>n.d</v>
      </c>
      <c r="C722" s="2">
        <f t="shared" si="214"/>
        <v>0</v>
      </c>
      <c r="D722" s="12">
        <f ca="1">IF(A722&lt;$B$1,VLOOKUP(A722,[1]DI!$A$4:$B$15000,2),0)</f>
        <v>0</v>
      </c>
      <c r="E722" s="13">
        <f t="shared" ca="1" si="215"/>
        <v>1</v>
      </c>
      <c r="F722" s="13">
        <f ca="1">(TRUNC(PRODUCT($E$12:$E721),16))</f>
        <v>1.1040661914646399</v>
      </c>
      <c r="G722" s="13">
        <f t="shared" ca="1" si="216"/>
        <v>1.10381506249977</v>
      </c>
      <c r="H722" s="13">
        <f t="shared" ca="1" si="217"/>
        <v>1.00022751</v>
      </c>
      <c r="I722" s="12">
        <f t="shared" si="230"/>
        <v>2.1000000000000001E-2</v>
      </c>
      <c r="J722" s="101">
        <f t="shared" si="218"/>
        <v>43726</v>
      </c>
      <c r="K722" s="3">
        <f t="shared" si="219"/>
        <v>84</v>
      </c>
      <c r="L722" s="18">
        <f t="shared" si="220"/>
        <v>85</v>
      </c>
      <c r="M722" s="11">
        <f t="shared" si="221"/>
        <v>1.0070346109999999</v>
      </c>
      <c r="N722" s="11">
        <f t="shared" ca="1" si="222"/>
        <v>1.0072637209999999</v>
      </c>
      <c r="O722" s="18">
        <f t="shared" si="223"/>
        <v>0</v>
      </c>
      <c r="P722" s="2">
        <f t="shared" ca="1" si="224"/>
        <v>0</v>
      </c>
      <c r="Q722" s="2">
        <f t="shared" si="225"/>
        <v>0</v>
      </c>
      <c r="R722" s="4" t="str">
        <f t="shared" si="226"/>
        <v>A+J=</v>
      </c>
      <c r="S722" s="101">
        <f t="shared" si="227"/>
        <v>44034</v>
      </c>
      <c r="T722" s="9" t="str">
        <f t="shared" si="228"/>
        <v>-</v>
      </c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9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</row>
    <row r="723" spans="1:198" x14ac:dyDescent="0.15">
      <c r="A723" s="99">
        <f t="shared" si="229"/>
        <v>43850</v>
      </c>
      <c r="B723" s="15" t="str">
        <f t="shared" ca="1" si="213"/>
        <v>n.d</v>
      </c>
      <c r="C723" s="2">
        <f t="shared" si="214"/>
        <v>0</v>
      </c>
      <c r="D723" s="12">
        <f ca="1">IF(A723&lt;$B$1,VLOOKUP(A723,[1]DI!$A$4:$B$15000,2),0)</f>
        <v>0</v>
      </c>
      <c r="E723" s="13">
        <f t="shared" ca="1" si="215"/>
        <v>1</v>
      </c>
      <c r="F723" s="13">
        <f ca="1">(TRUNC(PRODUCT($E$12:$E722),16))</f>
        <v>1.1040661914646399</v>
      </c>
      <c r="G723" s="13">
        <f t="shared" ca="1" si="216"/>
        <v>1.10381506249977</v>
      </c>
      <c r="H723" s="13">
        <f t="shared" ca="1" si="217"/>
        <v>1.00022751</v>
      </c>
      <c r="I723" s="12">
        <f t="shared" si="230"/>
        <v>2.1000000000000001E-2</v>
      </c>
      <c r="J723" s="101">
        <f t="shared" si="218"/>
        <v>43726</v>
      </c>
      <c r="K723" s="3">
        <f t="shared" si="219"/>
        <v>85</v>
      </c>
      <c r="L723" s="18">
        <f t="shared" si="220"/>
        <v>85</v>
      </c>
      <c r="M723" s="11">
        <f t="shared" si="221"/>
        <v>1.0070346109999999</v>
      </c>
      <c r="N723" s="11">
        <f t="shared" ca="1" si="222"/>
        <v>1.0072637209999999</v>
      </c>
      <c r="O723" s="18">
        <f t="shared" si="223"/>
        <v>0</v>
      </c>
      <c r="P723" s="2">
        <f t="shared" ca="1" si="224"/>
        <v>0</v>
      </c>
      <c r="Q723" s="2">
        <f t="shared" si="225"/>
        <v>0</v>
      </c>
      <c r="R723" s="4" t="str">
        <f t="shared" si="226"/>
        <v>A+J=</v>
      </c>
      <c r="S723" s="101">
        <f t="shared" si="227"/>
        <v>44034</v>
      </c>
      <c r="T723" s="9" t="str">
        <f t="shared" si="228"/>
        <v>-</v>
      </c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9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</row>
    <row r="724" spans="1:198" x14ac:dyDescent="0.15">
      <c r="A724" s="99">
        <f t="shared" si="229"/>
        <v>43851</v>
      </c>
      <c r="B724" s="15" t="str">
        <f t="shared" ca="1" si="213"/>
        <v>n.d</v>
      </c>
      <c r="C724" s="2">
        <f t="shared" si="214"/>
        <v>0</v>
      </c>
      <c r="D724" s="12">
        <f ca="1">IF(A724&lt;$B$1,VLOOKUP(A724,[1]DI!$A$4:$B$15000,2),0)</f>
        <v>0</v>
      </c>
      <c r="E724" s="13">
        <f t="shared" ca="1" si="215"/>
        <v>1</v>
      </c>
      <c r="F724" s="13">
        <f ca="1">(TRUNC(PRODUCT($E$12:$E723),16))</f>
        <v>1.1040661914646399</v>
      </c>
      <c r="G724" s="13">
        <f t="shared" ca="1" si="216"/>
        <v>1.10381506249977</v>
      </c>
      <c r="H724" s="13">
        <f t="shared" ca="1" si="217"/>
        <v>1.00022751</v>
      </c>
      <c r="I724" s="12">
        <f t="shared" si="230"/>
        <v>2.1000000000000001E-2</v>
      </c>
      <c r="J724" s="101">
        <f t="shared" si="218"/>
        <v>43726</v>
      </c>
      <c r="K724" s="3">
        <f t="shared" si="219"/>
        <v>86</v>
      </c>
      <c r="L724" s="18">
        <f t="shared" si="220"/>
        <v>86</v>
      </c>
      <c r="M724" s="11">
        <f t="shared" si="221"/>
        <v>1.007117665</v>
      </c>
      <c r="N724" s="11">
        <f t="shared" ca="1" si="222"/>
        <v>1.007346794</v>
      </c>
      <c r="O724" s="18">
        <f t="shared" si="223"/>
        <v>0</v>
      </c>
      <c r="P724" s="2">
        <f t="shared" ca="1" si="224"/>
        <v>0</v>
      </c>
      <c r="Q724" s="2">
        <f t="shared" si="225"/>
        <v>0</v>
      </c>
      <c r="R724" s="4" t="str">
        <f t="shared" si="226"/>
        <v>A+J=</v>
      </c>
      <c r="S724" s="101">
        <f t="shared" si="227"/>
        <v>44034</v>
      </c>
      <c r="T724" s="9" t="str">
        <f t="shared" si="228"/>
        <v>-</v>
      </c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9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</row>
    <row r="725" spans="1:198" x14ac:dyDescent="0.15">
      <c r="A725" s="99">
        <f t="shared" si="229"/>
        <v>43852</v>
      </c>
      <c r="B725" s="15" t="str">
        <f t="shared" ca="1" si="213"/>
        <v>n.d</v>
      </c>
      <c r="C725" s="2">
        <f t="shared" si="214"/>
        <v>0</v>
      </c>
      <c r="D725" s="12">
        <f ca="1">IF(A725&lt;$B$1,VLOOKUP(A725,[1]DI!$A$4:$B$15000,2),0)</f>
        <v>0</v>
      </c>
      <c r="E725" s="13">
        <f t="shared" ca="1" si="215"/>
        <v>1</v>
      </c>
      <c r="F725" s="13">
        <f ca="1">(TRUNC(PRODUCT($E$12:$E724),16))</f>
        <v>1.1040661914646399</v>
      </c>
      <c r="G725" s="13">
        <f t="shared" ca="1" si="216"/>
        <v>1.10381506249977</v>
      </c>
      <c r="H725" s="13">
        <f t="shared" ca="1" si="217"/>
        <v>1.00022751</v>
      </c>
      <c r="I725" s="12">
        <f t="shared" si="230"/>
        <v>2.1000000000000001E-2</v>
      </c>
      <c r="J725" s="101">
        <f t="shared" si="218"/>
        <v>43726</v>
      </c>
      <c r="K725" s="3">
        <f t="shared" si="219"/>
        <v>87</v>
      </c>
      <c r="L725" s="18">
        <f t="shared" si="220"/>
        <v>87</v>
      </c>
      <c r="M725" s="11">
        <f t="shared" si="221"/>
        <v>1.007200726</v>
      </c>
      <c r="N725" s="11">
        <f t="shared" ca="1" si="222"/>
        <v>1.0074298740000001</v>
      </c>
      <c r="O725" s="18">
        <f t="shared" si="223"/>
        <v>0</v>
      </c>
      <c r="P725" s="2">
        <f t="shared" ca="1" si="224"/>
        <v>0</v>
      </c>
      <c r="Q725" s="2">
        <f t="shared" si="225"/>
        <v>0</v>
      </c>
      <c r="R725" s="4" t="str">
        <f t="shared" si="226"/>
        <v>A+J=</v>
      </c>
      <c r="S725" s="101">
        <f t="shared" si="227"/>
        <v>44034</v>
      </c>
      <c r="T725" s="9" t="str">
        <f t="shared" si="228"/>
        <v>-</v>
      </c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9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</row>
    <row r="726" spans="1:198" x14ac:dyDescent="0.15">
      <c r="A726" s="99">
        <f t="shared" si="229"/>
        <v>43853</v>
      </c>
      <c r="B726" s="15" t="str">
        <f t="shared" ca="1" si="213"/>
        <v>n.d</v>
      </c>
      <c r="C726" s="2">
        <f t="shared" si="214"/>
        <v>0</v>
      </c>
      <c r="D726" s="12">
        <f ca="1">IF(A726&lt;$B$1,VLOOKUP(A726,[1]DI!$A$4:$B$15000,2),0)</f>
        <v>0</v>
      </c>
      <c r="E726" s="13">
        <f t="shared" ca="1" si="215"/>
        <v>1</v>
      </c>
      <c r="F726" s="13">
        <f ca="1">(TRUNC(PRODUCT($E$12:$E725),16))</f>
        <v>1.1040661914646399</v>
      </c>
      <c r="G726" s="13">
        <f t="shared" ca="1" si="216"/>
        <v>1.10381506249977</v>
      </c>
      <c r="H726" s="13">
        <f t="shared" ca="1" si="217"/>
        <v>1.00022751</v>
      </c>
      <c r="I726" s="12">
        <f t="shared" si="230"/>
        <v>2.1000000000000001E-2</v>
      </c>
      <c r="J726" s="101">
        <f t="shared" si="218"/>
        <v>43726</v>
      </c>
      <c r="K726" s="3">
        <f t="shared" si="219"/>
        <v>88</v>
      </c>
      <c r="L726" s="18">
        <f t="shared" si="220"/>
        <v>88</v>
      </c>
      <c r="M726" s="11">
        <f t="shared" si="221"/>
        <v>1.007283793</v>
      </c>
      <c r="N726" s="11">
        <f t="shared" ca="1" si="222"/>
        <v>1.0075129599999999</v>
      </c>
      <c r="O726" s="18">
        <f t="shared" si="223"/>
        <v>0</v>
      </c>
      <c r="P726" s="2">
        <f t="shared" ca="1" si="224"/>
        <v>0</v>
      </c>
      <c r="Q726" s="2">
        <f t="shared" si="225"/>
        <v>0</v>
      </c>
      <c r="R726" s="4" t="str">
        <f t="shared" si="226"/>
        <v>A+J=</v>
      </c>
      <c r="S726" s="101">
        <f t="shared" si="227"/>
        <v>44034</v>
      </c>
      <c r="T726" s="9" t="str">
        <f t="shared" si="228"/>
        <v>-</v>
      </c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9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</row>
    <row r="727" spans="1:198" x14ac:dyDescent="0.15">
      <c r="A727" s="99">
        <f t="shared" si="229"/>
        <v>43854</v>
      </c>
      <c r="B727" s="15" t="str">
        <f t="shared" ca="1" si="213"/>
        <v>n.d</v>
      </c>
      <c r="C727" s="2">
        <f t="shared" si="214"/>
        <v>0</v>
      </c>
      <c r="D727" s="12">
        <f ca="1">IF(A727&lt;$B$1,VLOOKUP(A727,[1]DI!$A$4:$B$15000,2),0)</f>
        <v>0</v>
      </c>
      <c r="E727" s="13">
        <f t="shared" ca="1" si="215"/>
        <v>1</v>
      </c>
      <c r="F727" s="13">
        <f ca="1">(TRUNC(PRODUCT($E$12:$E726),16))</f>
        <v>1.1040661914646399</v>
      </c>
      <c r="G727" s="13">
        <f t="shared" ca="1" si="216"/>
        <v>1.10381506249977</v>
      </c>
      <c r="H727" s="13">
        <f t="shared" ca="1" si="217"/>
        <v>1.00022751</v>
      </c>
      <c r="I727" s="12">
        <f t="shared" si="230"/>
        <v>2.1000000000000001E-2</v>
      </c>
      <c r="J727" s="101">
        <f t="shared" si="218"/>
        <v>43726</v>
      </c>
      <c r="K727" s="3">
        <f t="shared" si="219"/>
        <v>89</v>
      </c>
      <c r="L727" s="18">
        <f t="shared" si="220"/>
        <v>89</v>
      </c>
      <c r="M727" s="11">
        <f t="shared" si="221"/>
        <v>1.0073668680000001</v>
      </c>
      <c r="N727" s="11">
        <f t="shared" ca="1" si="222"/>
        <v>1.007596054</v>
      </c>
      <c r="O727" s="18">
        <f t="shared" si="223"/>
        <v>0</v>
      </c>
      <c r="P727" s="2">
        <f t="shared" ca="1" si="224"/>
        <v>0</v>
      </c>
      <c r="Q727" s="2">
        <f t="shared" si="225"/>
        <v>0</v>
      </c>
      <c r="R727" s="4" t="str">
        <f t="shared" si="226"/>
        <v>A+J=</v>
      </c>
      <c r="S727" s="101">
        <f t="shared" si="227"/>
        <v>44034</v>
      </c>
      <c r="T727" s="9" t="str">
        <f t="shared" si="228"/>
        <v>-</v>
      </c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9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</row>
    <row r="728" spans="1:198" x14ac:dyDescent="0.15">
      <c r="A728" s="99">
        <f t="shared" si="229"/>
        <v>43855</v>
      </c>
      <c r="B728" s="15" t="str">
        <f t="shared" ca="1" si="213"/>
        <v>n.d</v>
      </c>
      <c r="C728" s="2">
        <f t="shared" si="214"/>
        <v>0</v>
      </c>
      <c r="D728" s="12">
        <f ca="1">IF(A728&lt;$B$1,VLOOKUP(A728,[1]DI!$A$4:$B$15000,2),0)</f>
        <v>0</v>
      </c>
      <c r="E728" s="13">
        <f t="shared" ca="1" si="215"/>
        <v>1</v>
      </c>
      <c r="F728" s="13">
        <f ca="1">(TRUNC(PRODUCT($E$12:$E727),16))</f>
        <v>1.1040661914646399</v>
      </c>
      <c r="G728" s="13">
        <f t="shared" ca="1" si="216"/>
        <v>1.10381506249977</v>
      </c>
      <c r="H728" s="13">
        <f t="shared" ca="1" si="217"/>
        <v>1.00022751</v>
      </c>
      <c r="I728" s="12">
        <f t="shared" si="230"/>
        <v>2.1000000000000001E-2</v>
      </c>
      <c r="J728" s="101">
        <f t="shared" si="218"/>
        <v>43726</v>
      </c>
      <c r="K728" s="3">
        <f t="shared" si="219"/>
        <v>89</v>
      </c>
      <c r="L728" s="18">
        <f t="shared" si="220"/>
        <v>90</v>
      </c>
      <c r="M728" s="11">
        <f t="shared" si="221"/>
        <v>1.007449949</v>
      </c>
      <c r="N728" s="11">
        <f t="shared" ca="1" si="222"/>
        <v>1.0076791540000001</v>
      </c>
      <c r="O728" s="18">
        <f t="shared" si="223"/>
        <v>0</v>
      </c>
      <c r="P728" s="2">
        <f t="shared" ca="1" si="224"/>
        <v>0</v>
      </c>
      <c r="Q728" s="2">
        <f t="shared" si="225"/>
        <v>0</v>
      </c>
      <c r="R728" s="4" t="str">
        <f t="shared" si="226"/>
        <v>A+J=</v>
      </c>
      <c r="S728" s="101">
        <f t="shared" si="227"/>
        <v>44034</v>
      </c>
      <c r="T728" s="9" t="str">
        <f t="shared" si="228"/>
        <v>-</v>
      </c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9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</row>
    <row r="729" spans="1:198" x14ac:dyDescent="0.15">
      <c r="A729" s="99">
        <f t="shared" si="229"/>
        <v>43856</v>
      </c>
      <c r="B729" s="15" t="str">
        <f t="shared" ca="1" si="213"/>
        <v>n.d</v>
      </c>
      <c r="C729" s="2">
        <f t="shared" si="214"/>
        <v>0</v>
      </c>
      <c r="D729" s="12">
        <f ca="1">IF(A729&lt;$B$1,VLOOKUP(A729,[1]DI!$A$4:$B$15000,2),0)</f>
        <v>0</v>
      </c>
      <c r="E729" s="13">
        <f t="shared" ca="1" si="215"/>
        <v>1</v>
      </c>
      <c r="F729" s="13">
        <f ca="1">(TRUNC(PRODUCT($E$12:$E728),16))</f>
        <v>1.1040661914646399</v>
      </c>
      <c r="G729" s="13">
        <f t="shared" ca="1" si="216"/>
        <v>1.10381506249977</v>
      </c>
      <c r="H729" s="13">
        <f t="shared" ca="1" si="217"/>
        <v>1.00022751</v>
      </c>
      <c r="I729" s="12">
        <f t="shared" si="230"/>
        <v>2.1000000000000001E-2</v>
      </c>
      <c r="J729" s="101">
        <f t="shared" si="218"/>
        <v>43726</v>
      </c>
      <c r="K729" s="3">
        <f t="shared" si="219"/>
        <v>89</v>
      </c>
      <c r="L729" s="18">
        <f t="shared" si="220"/>
        <v>90</v>
      </c>
      <c r="M729" s="11">
        <f t="shared" si="221"/>
        <v>1.007449949</v>
      </c>
      <c r="N729" s="11">
        <f t="shared" ca="1" si="222"/>
        <v>1.0076791540000001</v>
      </c>
      <c r="O729" s="18">
        <f t="shared" si="223"/>
        <v>0</v>
      </c>
      <c r="P729" s="2">
        <f t="shared" ca="1" si="224"/>
        <v>0</v>
      </c>
      <c r="Q729" s="2">
        <f t="shared" si="225"/>
        <v>0</v>
      </c>
      <c r="R729" s="4" t="str">
        <f t="shared" si="226"/>
        <v>A+J=</v>
      </c>
      <c r="S729" s="101">
        <f t="shared" si="227"/>
        <v>44034</v>
      </c>
      <c r="T729" s="9" t="str">
        <f t="shared" si="228"/>
        <v>-</v>
      </c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9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</row>
    <row r="730" spans="1:198" x14ac:dyDescent="0.15">
      <c r="A730" s="99">
        <f t="shared" si="229"/>
        <v>43857</v>
      </c>
      <c r="B730" s="15" t="str">
        <f t="shared" ca="1" si="213"/>
        <v>n.d</v>
      </c>
      <c r="C730" s="2">
        <f t="shared" si="214"/>
        <v>0</v>
      </c>
      <c r="D730" s="12">
        <f ca="1">IF(A730&lt;$B$1,VLOOKUP(A730,[1]DI!$A$4:$B$15000,2),0)</f>
        <v>0</v>
      </c>
      <c r="E730" s="13">
        <f t="shared" ca="1" si="215"/>
        <v>1</v>
      </c>
      <c r="F730" s="13">
        <f ca="1">(TRUNC(PRODUCT($E$12:$E729),16))</f>
        <v>1.1040661914646399</v>
      </c>
      <c r="G730" s="13">
        <f t="shared" ca="1" si="216"/>
        <v>1.10381506249977</v>
      </c>
      <c r="H730" s="13">
        <f t="shared" ca="1" si="217"/>
        <v>1.00022751</v>
      </c>
      <c r="I730" s="12">
        <f t="shared" si="230"/>
        <v>2.1000000000000001E-2</v>
      </c>
      <c r="J730" s="101">
        <f t="shared" si="218"/>
        <v>43726</v>
      </c>
      <c r="K730" s="3">
        <f t="shared" si="219"/>
        <v>90</v>
      </c>
      <c r="L730" s="18">
        <f t="shared" si="220"/>
        <v>90</v>
      </c>
      <c r="M730" s="11">
        <f t="shared" si="221"/>
        <v>1.007449949</v>
      </c>
      <c r="N730" s="11">
        <f t="shared" ca="1" si="222"/>
        <v>1.0076791540000001</v>
      </c>
      <c r="O730" s="18">
        <f t="shared" si="223"/>
        <v>0</v>
      </c>
      <c r="P730" s="2">
        <f t="shared" ca="1" si="224"/>
        <v>0</v>
      </c>
      <c r="Q730" s="2">
        <f t="shared" si="225"/>
        <v>0</v>
      </c>
      <c r="R730" s="4" t="str">
        <f t="shared" si="226"/>
        <v>A+J=</v>
      </c>
      <c r="S730" s="101">
        <f t="shared" si="227"/>
        <v>44034</v>
      </c>
      <c r="T730" s="9" t="str">
        <f t="shared" si="228"/>
        <v>-</v>
      </c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9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</row>
    <row r="731" spans="1:198" x14ac:dyDescent="0.15">
      <c r="A731" s="99">
        <f t="shared" si="229"/>
        <v>43858</v>
      </c>
      <c r="B731" s="15" t="str">
        <f t="shared" ca="1" si="213"/>
        <v>n.d</v>
      </c>
      <c r="C731" s="2">
        <f t="shared" si="214"/>
        <v>0</v>
      </c>
      <c r="D731" s="12">
        <f ca="1">IF(A731&lt;$B$1,VLOOKUP(A731,[1]DI!$A$4:$B$15000,2),0)</f>
        <v>0</v>
      </c>
      <c r="E731" s="13">
        <f t="shared" ca="1" si="215"/>
        <v>1</v>
      </c>
      <c r="F731" s="13">
        <f ca="1">(TRUNC(PRODUCT($E$12:$E730),16))</f>
        <v>1.1040661914646399</v>
      </c>
      <c r="G731" s="13">
        <f t="shared" ca="1" si="216"/>
        <v>1.10381506249977</v>
      </c>
      <c r="H731" s="13">
        <f t="shared" ca="1" si="217"/>
        <v>1.00022751</v>
      </c>
      <c r="I731" s="12">
        <f t="shared" si="230"/>
        <v>2.1000000000000001E-2</v>
      </c>
      <c r="J731" s="101">
        <f t="shared" si="218"/>
        <v>43726</v>
      </c>
      <c r="K731" s="3">
        <f t="shared" si="219"/>
        <v>91</v>
      </c>
      <c r="L731" s="18">
        <f t="shared" si="220"/>
        <v>91</v>
      </c>
      <c r="M731" s="11">
        <f t="shared" si="221"/>
        <v>1.007533037</v>
      </c>
      <c r="N731" s="11">
        <f t="shared" ca="1" si="222"/>
        <v>1.0077622610000001</v>
      </c>
      <c r="O731" s="18">
        <f t="shared" si="223"/>
        <v>0</v>
      </c>
      <c r="P731" s="2">
        <f t="shared" ca="1" si="224"/>
        <v>0</v>
      </c>
      <c r="Q731" s="2">
        <f t="shared" si="225"/>
        <v>0</v>
      </c>
      <c r="R731" s="4" t="str">
        <f t="shared" si="226"/>
        <v>A+J=</v>
      </c>
      <c r="S731" s="101">
        <f t="shared" si="227"/>
        <v>44034</v>
      </c>
      <c r="T731" s="9" t="str">
        <f t="shared" si="228"/>
        <v>-</v>
      </c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9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</row>
    <row r="732" spans="1:198" x14ac:dyDescent="0.15">
      <c r="A732" s="99">
        <f t="shared" si="229"/>
        <v>43859</v>
      </c>
      <c r="B732" s="15" t="str">
        <f t="shared" ca="1" si="213"/>
        <v>n.d</v>
      </c>
      <c r="C732" s="2">
        <f t="shared" si="214"/>
        <v>0</v>
      </c>
      <c r="D732" s="12">
        <f ca="1">IF(A732&lt;$B$1,VLOOKUP(A732,[1]DI!$A$4:$B$15000,2),0)</f>
        <v>0</v>
      </c>
      <c r="E732" s="13">
        <f t="shared" ca="1" si="215"/>
        <v>1</v>
      </c>
      <c r="F732" s="13">
        <f ca="1">(TRUNC(PRODUCT($E$12:$E731),16))</f>
        <v>1.1040661914646399</v>
      </c>
      <c r="G732" s="13">
        <f t="shared" ca="1" si="216"/>
        <v>1.10381506249977</v>
      </c>
      <c r="H732" s="13">
        <f t="shared" ca="1" si="217"/>
        <v>1.00022751</v>
      </c>
      <c r="I732" s="12">
        <f t="shared" si="230"/>
        <v>2.1000000000000001E-2</v>
      </c>
      <c r="J732" s="101">
        <f t="shared" si="218"/>
        <v>43726</v>
      </c>
      <c r="K732" s="3">
        <f t="shared" si="219"/>
        <v>92</v>
      </c>
      <c r="L732" s="18">
        <f t="shared" si="220"/>
        <v>92</v>
      </c>
      <c r="M732" s="11">
        <f t="shared" si="221"/>
        <v>1.007616133</v>
      </c>
      <c r="N732" s="11">
        <f t="shared" ca="1" si="222"/>
        <v>1.0078453759999999</v>
      </c>
      <c r="O732" s="18">
        <f t="shared" si="223"/>
        <v>0</v>
      </c>
      <c r="P732" s="2">
        <f t="shared" ca="1" si="224"/>
        <v>0</v>
      </c>
      <c r="Q732" s="2">
        <f t="shared" si="225"/>
        <v>0</v>
      </c>
      <c r="R732" s="4" t="str">
        <f t="shared" si="226"/>
        <v>A+J=</v>
      </c>
      <c r="S732" s="101">
        <f t="shared" si="227"/>
        <v>44034</v>
      </c>
      <c r="T732" s="9" t="str">
        <f t="shared" si="228"/>
        <v>-</v>
      </c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9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</row>
    <row r="733" spans="1:198" x14ac:dyDescent="0.15">
      <c r="A733" s="99">
        <f t="shared" si="229"/>
        <v>43860</v>
      </c>
      <c r="B733" s="15" t="str">
        <f t="shared" ca="1" si="213"/>
        <v>n.d</v>
      </c>
      <c r="C733" s="2">
        <f t="shared" si="214"/>
        <v>0</v>
      </c>
      <c r="D733" s="12">
        <f ca="1">IF(A733&lt;$B$1,VLOOKUP(A733,[1]DI!$A$4:$B$15000,2),0)</f>
        <v>0</v>
      </c>
      <c r="E733" s="13">
        <f t="shared" ca="1" si="215"/>
        <v>1</v>
      </c>
      <c r="F733" s="13">
        <f ca="1">(TRUNC(PRODUCT($E$12:$E732),16))</f>
        <v>1.1040661914646399</v>
      </c>
      <c r="G733" s="13">
        <f t="shared" ca="1" si="216"/>
        <v>1.10381506249977</v>
      </c>
      <c r="H733" s="13">
        <f t="shared" ca="1" si="217"/>
        <v>1.00022751</v>
      </c>
      <c r="I733" s="12">
        <f t="shared" si="230"/>
        <v>2.1000000000000001E-2</v>
      </c>
      <c r="J733" s="101">
        <f t="shared" si="218"/>
        <v>43726</v>
      </c>
      <c r="K733" s="3">
        <f t="shared" si="219"/>
        <v>93</v>
      </c>
      <c r="L733" s="18">
        <f t="shared" si="220"/>
        <v>93</v>
      </c>
      <c r="M733" s="11">
        <f t="shared" si="221"/>
        <v>1.0076992339999999</v>
      </c>
      <c r="N733" s="11">
        <f t="shared" ca="1" si="222"/>
        <v>1.0079284959999999</v>
      </c>
      <c r="O733" s="18">
        <f t="shared" si="223"/>
        <v>0</v>
      </c>
      <c r="P733" s="2">
        <f t="shared" ca="1" si="224"/>
        <v>0</v>
      </c>
      <c r="Q733" s="2">
        <f t="shared" si="225"/>
        <v>0</v>
      </c>
      <c r="R733" s="4" t="str">
        <f t="shared" si="226"/>
        <v>A+J=</v>
      </c>
      <c r="S733" s="101">
        <f t="shared" si="227"/>
        <v>44034</v>
      </c>
      <c r="T733" s="9" t="str">
        <f t="shared" si="228"/>
        <v>-</v>
      </c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9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</row>
    <row r="734" spans="1:198" x14ac:dyDescent="0.15">
      <c r="A734" s="99">
        <f t="shared" si="229"/>
        <v>43861</v>
      </c>
      <c r="B734" s="15" t="str">
        <f t="shared" ca="1" si="213"/>
        <v>n.d</v>
      </c>
      <c r="C734" s="2">
        <f t="shared" si="214"/>
        <v>0</v>
      </c>
      <c r="D734" s="12">
        <f ca="1">IF(A734&lt;$B$1,VLOOKUP(A734,[1]DI!$A$4:$B$15000,2),0)</f>
        <v>0</v>
      </c>
      <c r="E734" s="13">
        <f t="shared" ca="1" si="215"/>
        <v>1</v>
      </c>
      <c r="F734" s="13">
        <f ca="1">(TRUNC(PRODUCT($E$12:$E733),16))</f>
        <v>1.1040661914646399</v>
      </c>
      <c r="G734" s="13">
        <f t="shared" ca="1" si="216"/>
        <v>1.10381506249977</v>
      </c>
      <c r="H734" s="13">
        <f t="shared" ca="1" si="217"/>
        <v>1.00022751</v>
      </c>
      <c r="I734" s="12">
        <f t="shared" si="230"/>
        <v>2.1000000000000001E-2</v>
      </c>
      <c r="J734" s="101">
        <f t="shared" si="218"/>
        <v>43726</v>
      </c>
      <c r="K734" s="3">
        <f t="shared" si="219"/>
        <v>94</v>
      </c>
      <c r="L734" s="18">
        <f t="shared" si="220"/>
        <v>94</v>
      </c>
      <c r="M734" s="11">
        <f t="shared" si="221"/>
        <v>1.0077823429999999</v>
      </c>
      <c r="N734" s="11">
        <f t="shared" ca="1" si="222"/>
        <v>1.0080116240000001</v>
      </c>
      <c r="O734" s="18">
        <f t="shared" si="223"/>
        <v>0</v>
      </c>
      <c r="P734" s="2">
        <f t="shared" ca="1" si="224"/>
        <v>0</v>
      </c>
      <c r="Q734" s="2">
        <f t="shared" si="225"/>
        <v>0</v>
      </c>
      <c r="R734" s="4" t="str">
        <f t="shared" si="226"/>
        <v>A+J=</v>
      </c>
      <c r="S734" s="101">
        <f t="shared" si="227"/>
        <v>44034</v>
      </c>
      <c r="T734" s="9" t="str">
        <f t="shared" si="228"/>
        <v>-</v>
      </c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9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</row>
    <row r="735" spans="1:198" x14ac:dyDescent="0.15">
      <c r="A735" s="99">
        <f t="shared" si="229"/>
        <v>43862</v>
      </c>
      <c r="B735" s="15" t="str">
        <f t="shared" ca="1" si="213"/>
        <v>n.d</v>
      </c>
      <c r="C735" s="2">
        <f t="shared" si="214"/>
        <v>0</v>
      </c>
      <c r="D735" s="12">
        <f ca="1">IF(A735&lt;$B$1,VLOOKUP(A735,[1]DI!$A$4:$B$15000,2),0)</f>
        <v>0</v>
      </c>
      <c r="E735" s="13">
        <f t="shared" ca="1" si="215"/>
        <v>1</v>
      </c>
      <c r="F735" s="13">
        <f ca="1">(TRUNC(PRODUCT($E$12:$E734),16))</f>
        <v>1.1040661914646399</v>
      </c>
      <c r="G735" s="13">
        <f t="shared" ca="1" si="216"/>
        <v>1.10381506249977</v>
      </c>
      <c r="H735" s="13">
        <f t="shared" ca="1" si="217"/>
        <v>1.00022751</v>
      </c>
      <c r="I735" s="12">
        <f t="shared" si="230"/>
        <v>2.1000000000000001E-2</v>
      </c>
      <c r="J735" s="101">
        <f t="shared" si="218"/>
        <v>43726</v>
      </c>
      <c r="K735" s="3">
        <f t="shared" si="219"/>
        <v>94</v>
      </c>
      <c r="L735" s="18">
        <f t="shared" si="220"/>
        <v>95</v>
      </c>
      <c r="M735" s="11">
        <f t="shared" si="221"/>
        <v>1.007865459</v>
      </c>
      <c r="N735" s="11">
        <f t="shared" ca="1" si="222"/>
        <v>1.0080947579999999</v>
      </c>
      <c r="O735" s="18">
        <f t="shared" si="223"/>
        <v>0</v>
      </c>
      <c r="P735" s="2">
        <f t="shared" ca="1" si="224"/>
        <v>0</v>
      </c>
      <c r="Q735" s="2">
        <f t="shared" si="225"/>
        <v>0</v>
      </c>
      <c r="R735" s="4" t="str">
        <f t="shared" si="226"/>
        <v>A+J=</v>
      </c>
      <c r="S735" s="101">
        <f t="shared" si="227"/>
        <v>44034</v>
      </c>
      <c r="T735" s="9" t="str">
        <f t="shared" si="228"/>
        <v>-</v>
      </c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9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</row>
    <row r="736" spans="1:198" x14ac:dyDescent="0.15">
      <c r="A736" s="99">
        <f t="shared" si="229"/>
        <v>43863</v>
      </c>
      <c r="B736" s="15" t="str">
        <f t="shared" ca="1" si="213"/>
        <v>n.d</v>
      </c>
      <c r="C736" s="2">
        <f t="shared" si="214"/>
        <v>0</v>
      </c>
      <c r="D736" s="12">
        <f ca="1">IF(A736&lt;$B$1,VLOOKUP(A736,[1]DI!$A$4:$B$15000,2),0)</f>
        <v>0</v>
      </c>
      <c r="E736" s="13">
        <f t="shared" ca="1" si="215"/>
        <v>1</v>
      </c>
      <c r="F736" s="13">
        <f ca="1">(TRUNC(PRODUCT($E$12:$E735),16))</f>
        <v>1.1040661914646399</v>
      </c>
      <c r="G736" s="13">
        <f t="shared" ca="1" si="216"/>
        <v>1.10381506249977</v>
      </c>
      <c r="H736" s="13">
        <f t="shared" ca="1" si="217"/>
        <v>1.00022751</v>
      </c>
      <c r="I736" s="12">
        <f t="shared" si="230"/>
        <v>2.1000000000000001E-2</v>
      </c>
      <c r="J736" s="101">
        <f t="shared" si="218"/>
        <v>43726</v>
      </c>
      <c r="K736" s="3">
        <f t="shared" si="219"/>
        <v>94</v>
      </c>
      <c r="L736" s="18">
        <f t="shared" si="220"/>
        <v>95</v>
      </c>
      <c r="M736" s="11">
        <f t="shared" si="221"/>
        <v>1.007865459</v>
      </c>
      <c r="N736" s="11">
        <f t="shared" ca="1" si="222"/>
        <v>1.0080947579999999</v>
      </c>
      <c r="O736" s="18">
        <f t="shared" si="223"/>
        <v>0</v>
      </c>
      <c r="P736" s="2">
        <f t="shared" ca="1" si="224"/>
        <v>0</v>
      </c>
      <c r="Q736" s="2">
        <f t="shared" si="225"/>
        <v>0</v>
      </c>
      <c r="R736" s="4" t="str">
        <f t="shared" si="226"/>
        <v>A+J=</v>
      </c>
      <c r="S736" s="101">
        <f t="shared" si="227"/>
        <v>44034</v>
      </c>
      <c r="T736" s="9" t="str">
        <f t="shared" si="228"/>
        <v>-</v>
      </c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9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</row>
    <row r="737" spans="1:198" x14ac:dyDescent="0.15">
      <c r="A737" s="99">
        <f t="shared" si="229"/>
        <v>43864</v>
      </c>
      <c r="B737" s="15" t="str">
        <f t="shared" ca="1" si="213"/>
        <v>n.d</v>
      </c>
      <c r="C737" s="2">
        <f t="shared" si="214"/>
        <v>0</v>
      </c>
      <c r="D737" s="12">
        <f ca="1">IF(A737&lt;$B$1,VLOOKUP(A737,[1]DI!$A$4:$B$15000,2),0)</f>
        <v>0</v>
      </c>
      <c r="E737" s="13">
        <f t="shared" ca="1" si="215"/>
        <v>1</v>
      </c>
      <c r="F737" s="13">
        <f ca="1">(TRUNC(PRODUCT($E$12:$E736),16))</f>
        <v>1.1040661914646399</v>
      </c>
      <c r="G737" s="13">
        <f t="shared" ca="1" si="216"/>
        <v>1.10381506249977</v>
      </c>
      <c r="H737" s="13">
        <f t="shared" ca="1" si="217"/>
        <v>1.00022751</v>
      </c>
      <c r="I737" s="12">
        <f t="shared" si="230"/>
        <v>2.1000000000000001E-2</v>
      </c>
      <c r="J737" s="101">
        <f t="shared" si="218"/>
        <v>43726</v>
      </c>
      <c r="K737" s="3">
        <f t="shared" si="219"/>
        <v>95</v>
      </c>
      <c r="L737" s="18">
        <f t="shared" si="220"/>
        <v>95</v>
      </c>
      <c r="M737" s="11">
        <f t="shared" si="221"/>
        <v>1.007865459</v>
      </c>
      <c r="N737" s="11">
        <f t="shared" ca="1" si="222"/>
        <v>1.0080947579999999</v>
      </c>
      <c r="O737" s="18">
        <f t="shared" si="223"/>
        <v>0</v>
      </c>
      <c r="P737" s="2">
        <f t="shared" ca="1" si="224"/>
        <v>0</v>
      </c>
      <c r="Q737" s="2">
        <f t="shared" si="225"/>
        <v>0</v>
      </c>
      <c r="R737" s="4" t="str">
        <f t="shared" si="226"/>
        <v>A+J=</v>
      </c>
      <c r="S737" s="101">
        <f t="shared" si="227"/>
        <v>44034</v>
      </c>
      <c r="T737" s="9" t="str">
        <f t="shared" si="228"/>
        <v>-</v>
      </c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9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</row>
    <row r="738" spans="1:198" x14ac:dyDescent="0.15">
      <c r="A738" s="99">
        <f t="shared" si="229"/>
        <v>43865</v>
      </c>
      <c r="B738" s="15" t="str">
        <f t="shared" ca="1" si="213"/>
        <v>n.d</v>
      </c>
      <c r="C738" s="2">
        <f t="shared" si="214"/>
        <v>0</v>
      </c>
      <c r="D738" s="12">
        <f ca="1">IF(A738&lt;$B$1,VLOOKUP(A738,[1]DI!$A$4:$B$15000,2),0)</f>
        <v>0</v>
      </c>
      <c r="E738" s="13">
        <f t="shared" ca="1" si="215"/>
        <v>1</v>
      </c>
      <c r="F738" s="13">
        <f ca="1">(TRUNC(PRODUCT($E$12:$E737),16))</f>
        <v>1.1040661914646399</v>
      </c>
      <c r="G738" s="13">
        <f t="shared" ca="1" si="216"/>
        <v>1.10381506249977</v>
      </c>
      <c r="H738" s="13">
        <f t="shared" ca="1" si="217"/>
        <v>1.00022751</v>
      </c>
      <c r="I738" s="12">
        <f t="shared" si="230"/>
        <v>2.1000000000000001E-2</v>
      </c>
      <c r="J738" s="101">
        <f t="shared" si="218"/>
        <v>43726</v>
      </c>
      <c r="K738" s="3">
        <f t="shared" si="219"/>
        <v>96</v>
      </c>
      <c r="L738" s="18">
        <f t="shared" si="220"/>
        <v>96</v>
      </c>
      <c r="M738" s="11">
        <f t="shared" si="221"/>
        <v>1.007948581</v>
      </c>
      <c r="N738" s="11">
        <f t="shared" ca="1" si="222"/>
        <v>1.0081778990000001</v>
      </c>
      <c r="O738" s="18">
        <f t="shared" si="223"/>
        <v>0</v>
      </c>
      <c r="P738" s="2">
        <f t="shared" ca="1" si="224"/>
        <v>0</v>
      </c>
      <c r="Q738" s="2">
        <f t="shared" si="225"/>
        <v>0</v>
      </c>
      <c r="R738" s="4" t="str">
        <f t="shared" si="226"/>
        <v>A+J=</v>
      </c>
      <c r="S738" s="101">
        <f t="shared" si="227"/>
        <v>44034</v>
      </c>
      <c r="T738" s="9" t="str">
        <f t="shared" si="228"/>
        <v>-</v>
      </c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9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</row>
    <row r="739" spans="1:198" x14ac:dyDescent="0.15">
      <c r="A739" s="99">
        <f t="shared" si="229"/>
        <v>43866</v>
      </c>
      <c r="B739" s="15" t="str">
        <f t="shared" ca="1" si="213"/>
        <v>n.d</v>
      </c>
      <c r="C739" s="2">
        <f t="shared" si="214"/>
        <v>0</v>
      </c>
      <c r="D739" s="12">
        <f ca="1">IF(A739&lt;$B$1,VLOOKUP(A739,[1]DI!$A$4:$B$15000,2),0)</f>
        <v>0</v>
      </c>
      <c r="E739" s="13">
        <f t="shared" ca="1" si="215"/>
        <v>1</v>
      </c>
      <c r="F739" s="13">
        <f ca="1">(TRUNC(PRODUCT($E$12:$E738),16))</f>
        <v>1.1040661914646399</v>
      </c>
      <c r="G739" s="13">
        <f t="shared" ca="1" si="216"/>
        <v>1.10381506249977</v>
      </c>
      <c r="H739" s="13">
        <f t="shared" ca="1" si="217"/>
        <v>1.00022751</v>
      </c>
      <c r="I739" s="12">
        <f t="shared" si="230"/>
        <v>2.1000000000000001E-2</v>
      </c>
      <c r="J739" s="101">
        <f t="shared" si="218"/>
        <v>43726</v>
      </c>
      <c r="K739" s="3">
        <f t="shared" si="219"/>
        <v>97</v>
      </c>
      <c r="L739" s="18">
        <f t="shared" si="220"/>
        <v>97</v>
      </c>
      <c r="M739" s="11">
        <f t="shared" si="221"/>
        <v>1.0080317110000001</v>
      </c>
      <c r="N739" s="11">
        <f t="shared" ca="1" si="222"/>
        <v>1.008261048</v>
      </c>
      <c r="O739" s="18">
        <f t="shared" si="223"/>
        <v>0</v>
      </c>
      <c r="P739" s="2">
        <f t="shared" ca="1" si="224"/>
        <v>0</v>
      </c>
      <c r="Q739" s="2">
        <f t="shared" si="225"/>
        <v>0</v>
      </c>
      <c r="R739" s="4" t="str">
        <f t="shared" si="226"/>
        <v>A+J=</v>
      </c>
      <c r="S739" s="101">
        <f t="shared" si="227"/>
        <v>44034</v>
      </c>
      <c r="T739" s="9" t="str">
        <f t="shared" si="228"/>
        <v>-</v>
      </c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9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</row>
    <row r="740" spans="1:198" x14ac:dyDescent="0.15">
      <c r="A740" s="99">
        <f t="shared" si="229"/>
        <v>43867</v>
      </c>
      <c r="B740" s="15" t="str">
        <f t="shared" ca="1" si="213"/>
        <v>n.d</v>
      </c>
      <c r="C740" s="2">
        <f t="shared" si="214"/>
        <v>0</v>
      </c>
      <c r="D740" s="12">
        <f ca="1">IF(A740&lt;$B$1,VLOOKUP(A740,[1]DI!$A$4:$B$15000,2),0)</f>
        <v>0</v>
      </c>
      <c r="E740" s="13">
        <f t="shared" ca="1" si="215"/>
        <v>1</v>
      </c>
      <c r="F740" s="13">
        <f ca="1">(TRUNC(PRODUCT($E$12:$E739),16))</f>
        <v>1.1040661914646399</v>
      </c>
      <c r="G740" s="13">
        <f t="shared" ca="1" si="216"/>
        <v>1.10381506249977</v>
      </c>
      <c r="H740" s="13">
        <f t="shared" ca="1" si="217"/>
        <v>1.00022751</v>
      </c>
      <c r="I740" s="12">
        <f t="shared" si="230"/>
        <v>2.1000000000000001E-2</v>
      </c>
      <c r="J740" s="101">
        <f t="shared" si="218"/>
        <v>43726</v>
      </c>
      <c r="K740" s="3">
        <f t="shared" si="219"/>
        <v>98</v>
      </c>
      <c r="L740" s="18">
        <f t="shared" si="220"/>
        <v>98</v>
      </c>
      <c r="M740" s="11">
        <f t="shared" si="221"/>
        <v>1.0081148470000001</v>
      </c>
      <c r="N740" s="11">
        <f t="shared" ca="1" si="222"/>
        <v>1.008344203</v>
      </c>
      <c r="O740" s="18">
        <f t="shared" si="223"/>
        <v>0</v>
      </c>
      <c r="P740" s="2">
        <f t="shared" ca="1" si="224"/>
        <v>0</v>
      </c>
      <c r="Q740" s="2">
        <f t="shared" si="225"/>
        <v>0</v>
      </c>
      <c r="R740" s="4" t="str">
        <f t="shared" si="226"/>
        <v>A+J=</v>
      </c>
      <c r="S740" s="101">
        <f t="shared" si="227"/>
        <v>44034</v>
      </c>
      <c r="T740" s="9" t="str">
        <f t="shared" si="228"/>
        <v>-</v>
      </c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9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</row>
    <row r="741" spans="1:198" x14ac:dyDescent="0.15">
      <c r="A741" s="99">
        <f t="shared" si="229"/>
        <v>43868</v>
      </c>
      <c r="B741" s="15" t="str">
        <f t="shared" ca="1" si="213"/>
        <v>n.d</v>
      </c>
      <c r="C741" s="2">
        <f t="shared" si="214"/>
        <v>0</v>
      </c>
      <c r="D741" s="12">
        <f ca="1">IF(A741&lt;$B$1,VLOOKUP(A741,[1]DI!$A$4:$B$15000,2),0)</f>
        <v>0</v>
      </c>
      <c r="E741" s="13">
        <f t="shared" ca="1" si="215"/>
        <v>1</v>
      </c>
      <c r="F741" s="13">
        <f ca="1">(TRUNC(PRODUCT($E$12:$E740),16))</f>
        <v>1.1040661914646399</v>
      </c>
      <c r="G741" s="13">
        <f t="shared" ca="1" si="216"/>
        <v>1.10381506249977</v>
      </c>
      <c r="H741" s="13">
        <f t="shared" ca="1" si="217"/>
        <v>1.00022751</v>
      </c>
      <c r="I741" s="12">
        <f t="shared" si="230"/>
        <v>2.1000000000000001E-2</v>
      </c>
      <c r="J741" s="101">
        <f t="shared" si="218"/>
        <v>43726</v>
      </c>
      <c r="K741" s="3">
        <f t="shared" si="219"/>
        <v>99</v>
      </c>
      <c r="L741" s="18">
        <f t="shared" si="220"/>
        <v>99</v>
      </c>
      <c r="M741" s="11">
        <f t="shared" si="221"/>
        <v>1.00819799</v>
      </c>
      <c r="N741" s="11">
        <f t="shared" ca="1" si="222"/>
        <v>1.008427365</v>
      </c>
      <c r="O741" s="18">
        <f t="shared" si="223"/>
        <v>0</v>
      </c>
      <c r="P741" s="2">
        <f t="shared" ca="1" si="224"/>
        <v>0</v>
      </c>
      <c r="Q741" s="2">
        <f t="shared" si="225"/>
        <v>0</v>
      </c>
      <c r="R741" s="4" t="str">
        <f t="shared" si="226"/>
        <v>A+J=</v>
      </c>
      <c r="S741" s="101">
        <f t="shared" si="227"/>
        <v>44034</v>
      </c>
      <c r="T741" s="9" t="str">
        <f t="shared" si="228"/>
        <v>-</v>
      </c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9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</row>
    <row r="742" spans="1:198" x14ac:dyDescent="0.15">
      <c r="A742" s="98">
        <f t="shared" si="229"/>
        <v>43869</v>
      </c>
      <c r="B742" s="15" t="str">
        <f t="shared" ca="1" si="213"/>
        <v>n.d</v>
      </c>
      <c r="C742" s="16">
        <f t="shared" si="214"/>
        <v>0</v>
      </c>
      <c r="D742" s="12">
        <f ca="1">IF(A742&lt;$B$1,VLOOKUP(A742,[1]DI!$A$4:$B$15000,2),0)</f>
        <v>0</v>
      </c>
      <c r="E742" s="35">
        <f t="shared" ca="1" si="215"/>
        <v>1</v>
      </c>
      <c r="F742" s="35">
        <f ca="1">(TRUNC(PRODUCT($E$12:$E741),16))</f>
        <v>1.1040661914646399</v>
      </c>
      <c r="G742" s="35">
        <f t="shared" ca="1" si="216"/>
        <v>1.10381506249977</v>
      </c>
      <c r="H742" s="35">
        <f t="shared" ca="1" si="217"/>
        <v>1.00022751</v>
      </c>
      <c r="I742" s="17">
        <f t="shared" si="230"/>
        <v>2.1000000000000001E-2</v>
      </c>
      <c r="J742" s="108">
        <f t="shared" si="218"/>
        <v>43726</v>
      </c>
      <c r="K742" s="30">
        <f t="shared" si="219"/>
        <v>99</v>
      </c>
      <c r="L742" s="36">
        <f t="shared" si="220"/>
        <v>100</v>
      </c>
      <c r="M742" s="37">
        <f t="shared" si="221"/>
        <v>1.00828114</v>
      </c>
      <c r="N742" s="37">
        <f t="shared" ca="1" si="222"/>
        <v>1.008510534</v>
      </c>
      <c r="O742" s="36">
        <f t="shared" si="223"/>
        <v>0</v>
      </c>
      <c r="P742" s="16">
        <f t="shared" ca="1" si="224"/>
        <v>0</v>
      </c>
      <c r="Q742" s="16">
        <f t="shared" si="225"/>
        <v>0</v>
      </c>
      <c r="R742" s="28" t="str">
        <f t="shared" si="226"/>
        <v>A+J=</v>
      </c>
      <c r="S742" s="108">
        <f t="shared" si="227"/>
        <v>44034</v>
      </c>
      <c r="T742" s="9" t="str">
        <f t="shared" si="228"/>
        <v>-</v>
      </c>
      <c r="U742" s="29"/>
      <c r="V742" s="29"/>
      <c r="W742" s="29"/>
      <c r="X742" s="29"/>
      <c r="Y742" s="31"/>
      <c r="Z742" s="29"/>
      <c r="AA742" s="29"/>
      <c r="AB742" s="29"/>
      <c r="AC742" s="29"/>
      <c r="AD742" s="29"/>
      <c r="AE742" s="33"/>
      <c r="AF742" s="29"/>
      <c r="AG742" s="29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0"/>
      <c r="FQ742" s="30"/>
      <c r="FR742" s="30"/>
      <c r="FS742" s="30"/>
      <c r="FT742" s="30"/>
      <c r="FU742" s="30"/>
      <c r="FV742" s="30"/>
      <c r="FW742" s="30"/>
      <c r="FX742" s="31"/>
      <c r="FY742" s="31"/>
      <c r="FZ742" s="31"/>
      <c r="GA742" s="31"/>
      <c r="GB742" s="31"/>
      <c r="GC742" s="31"/>
      <c r="GD742" s="31"/>
      <c r="GE742" s="31"/>
      <c r="GF742" s="31"/>
      <c r="GG742" s="31"/>
      <c r="GH742" s="31"/>
      <c r="GI742" s="31"/>
      <c r="GJ742" s="31"/>
      <c r="GK742" s="31"/>
      <c r="GL742" s="31"/>
      <c r="GM742" s="31"/>
      <c r="GN742" s="31"/>
      <c r="GO742" s="31"/>
      <c r="GP742" s="31"/>
    </row>
    <row r="743" spans="1:198" x14ac:dyDescent="0.15">
      <c r="A743" s="99">
        <f t="shared" si="229"/>
        <v>43870</v>
      </c>
      <c r="B743" s="15" t="str">
        <f t="shared" ca="1" si="213"/>
        <v>n.d</v>
      </c>
      <c r="C743" s="2">
        <f t="shared" si="214"/>
        <v>0</v>
      </c>
      <c r="D743" s="12">
        <f ca="1">IF(A743&lt;$B$1,VLOOKUP(A743,[1]DI!$A$4:$B$15000,2),0)</f>
        <v>0</v>
      </c>
      <c r="E743" s="13">
        <f t="shared" ca="1" si="215"/>
        <v>1</v>
      </c>
      <c r="F743" s="13">
        <f ca="1">(TRUNC(PRODUCT($E$12:$E742),16))</f>
        <v>1.1040661914646399</v>
      </c>
      <c r="G743" s="13">
        <f t="shared" ca="1" si="216"/>
        <v>1.10381506249977</v>
      </c>
      <c r="H743" s="13">
        <f t="shared" ca="1" si="217"/>
        <v>1.00022751</v>
      </c>
      <c r="I743" s="12">
        <f t="shared" si="230"/>
        <v>2.1000000000000001E-2</v>
      </c>
      <c r="J743" s="101">
        <f t="shared" si="218"/>
        <v>43726</v>
      </c>
      <c r="K743" s="3">
        <f t="shared" si="219"/>
        <v>99</v>
      </c>
      <c r="L743" s="18">
        <f t="shared" si="220"/>
        <v>100</v>
      </c>
      <c r="M743" s="11">
        <f t="shared" si="221"/>
        <v>1.00828114</v>
      </c>
      <c r="N743" s="11">
        <f t="shared" ca="1" si="222"/>
        <v>1.008510534</v>
      </c>
      <c r="O743" s="18">
        <f t="shared" si="223"/>
        <v>0</v>
      </c>
      <c r="P743" s="2">
        <f t="shared" ca="1" si="224"/>
        <v>0</v>
      </c>
      <c r="Q743" s="2">
        <f t="shared" si="225"/>
        <v>0</v>
      </c>
      <c r="R743" s="4" t="str">
        <f t="shared" si="226"/>
        <v>A+J=</v>
      </c>
      <c r="S743" s="101">
        <f t="shared" si="227"/>
        <v>44034</v>
      </c>
      <c r="T743" s="9" t="str">
        <f t="shared" si="228"/>
        <v>-</v>
      </c>
      <c r="U743" s="29"/>
      <c r="V743" s="29"/>
      <c r="W743" s="29"/>
      <c r="X743" s="29"/>
      <c r="Y743" s="31"/>
      <c r="Z743" s="29"/>
      <c r="AA743" s="29"/>
      <c r="AB743" s="29"/>
      <c r="AC743" s="29"/>
      <c r="AD743" s="29"/>
      <c r="AE743" s="33"/>
      <c r="AF743" s="29"/>
      <c r="AG743" s="29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0"/>
      <c r="FQ743" s="30"/>
      <c r="FR743" s="30"/>
      <c r="FS743" s="30"/>
      <c r="FT743" s="30"/>
      <c r="FU743" s="30"/>
      <c r="FV743" s="30"/>
      <c r="FW743" s="30"/>
      <c r="FX743" s="31"/>
      <c r="FY743" s="31"/>
      <c r="FZ743" s="31"/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  <c r="GO743" s="31"/>
      <c r="GP743" s="31"/>
    </row>
    <row r="744" spans="1:198" x14ac:dyDescent="0.15">
      <c r="A744" s="99">
        <f t="shared" si="229"/>
        <v>43871</v>
      </c>
      <c r="B744" s="15" t="str">
        <f t="shared" ca="1" si="213"/>
        <v>n.d</v>
      </c>
      <c r="C744" s="2">
        <f t="shared" si="214"/>
        <v>0</v>
      </c>
      <c r="D744" s="12">
        <f ca="1">IF(A744&lt;$B$1,VLOOKUP(A744,[1]DI!$A$4:$B$15000,2),0)</f>
        <v>0</v>
      </c>
      <c r="E744" s="13">
        <f t="shared" ca="1" si="215"/>
        <v>1</v>
      </c>
      <c r="F744" s="13">
        <f ca="1">(TRUNC(PRODUCT($E$12:$E743),16))</f>
        <v>1.1040661914646399</v>
      </c>
      <c r="G744" s="13">
        <f t="shared" ca="1" si="216"/>
        <v>1.10381506249977</v>
      </c>
      <c r="H744" s="13">
        <f t="shared" ca="1" si="217"/>
        <v>1.00022751</v>
      </c>
      <c r="I744" s="12">
        <f t="shared" si="230"/>
        <v>2.1000000000000001E-2</v>
      </c>
      <c r="J744" s="101">
        <f t="shared" si="218"/>
        <v>43726</v>
      </c>
      <c r="K744" s="3">
        <f t="shared" si="219"/>
        <v>100</v>
      </c>
      <c r="L744" s="18">
        <f t="shared" si="220"/>
        <v>100</v>
      </c>
      <c r="M744" s="11">
        <f t="shared" si="221"/>
        <v>1.00828114</v>
      </c>
      <c r="N744" s="11">
        <f t="shared" ca="1" si="222"/>
        <v>1.008510534</v>
      </c>
      <c r="O744" s="18">
        <f t="shared" si="223"/>
        <v>0</v>
      </c>
      <c r="P744" s="2">
        <f t="shared" ca="1" si="224"/>
        <v>0</v>
      </c>
      <c r="Q744" s="2">
        <f t="shared" si="225"/>
        <v>0</v>
      </c>
      <c r="R744" s="4" t="str">
        <f t="shared" si="226"/>
        <v>A+J=</v>
      </c>
      <c r="S744" s="101">
        <f t="shared" si="227"/>
        <v>44034</v>
      </c>
      <c r="T744" s="9" t="str">
        <f t="shared" si="228"/>
        <v>-</v>
      </c>
      <c r="U744" s="29"/>
      <c r="V744" s="29"/>
      <c r="W744" s="29"/>
      <c r="X744" s="29"/>
      <c r="Y744" s="31"/>
      <c r="Z744" s="29"/>
      <c r="AA744" s="29"/>
      <c r="AB744" s="29"/>
      <c r="AC744" s="29"/>
      <c r="AD744" s="29"/>
      <c r="AE744" s="33"/>
      <c r="AF744" s="29"/>
      <c r="AG744" s="29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0"/>
      <c r="FQ744" s="30"/>
      <c r="FR744" s="30"/>
      <c r="FS744" s="30"/>
      <c r="FT744" s="30"/>
      <c r="FU744" s="30"/>
      <c r="FV744" s="30"/>
      <c r="FW744" s="30"/>
      <c r="FX744" s="31"/>
      <c r="FY744" s="31"/>
      <c r="FZ744" s="31"/>
      <c r="GA744" s="31"/>
      <c r="GB744" s="31"/>
      <c r="GC744" s="31"/>
      <c r="GD744" s="31"/>
      <c r="GE744" s="31"/>
      <c r="GF744" s="31"/>
      <c r="GG744" s="31"/>
      <c r="GH744" s="31"/>
      <c r="GI744" s="31"/>
      <c r="GJ744" s="31"/>
      <c r="GK744" s="31"/>
      <c r="GL744" s="31"/>
      <c r="GM744" s="31"/>
      <c r="GN744" s="31"/>
      <c r="GO744" s="31"/>
      <c r="GP744" s="31"/>
    </row>
    <row r="745" spans="1:198" x14ac:dyDescent="0.15">
      <c r="A745" s="99">
        <f t="shared" si="229"/>
        <v>43872</v>
      </c>
      <c r="B745" s="15" t="str">
        <f t="shared" ca="1" si="213"/>
        <v>n.d</v>
      </c>
      <c r="C745" s="2">
        <f t="shared" si="214"/>
        <v>0</v>
      </c>
      <c r="D745" s="12">
        <f ca="1">IF(A745&lt;$B$1,VLOOKUP(A745,[1]DI!$A$4:$B$15000,2),0)</f>
        <v>0</v>
      </c>
      <c r="E745" s="13">
        <f t="shared" ca="1" si="215"/>
        <v>1</v>
      </c>
      <c r="F745" s="13">
        <f ca="1">(TRUNC(PRODUCT($E$12:$E744),16))</f>
        <v>1.1040661914646399</v>
      </c>
      <c r="G745" s="13">
        <f t="shared" ca="1" si="216"/>
        <v>1.10381506249977</v>
      </c>
      <c r="H745" s="13">
        <f t="shared" ca="1" si="217"/>
        <v>1.00022751</v>
      </c>
      <c r="I745" s="12">
        <f t="shared" si="230"/>
        <v>2.1000000000000001E-2</v>
      </c>
      <c r="J745" s="101">
        <f t="shared" si="218"/>
        <v>43726</v>
      </c>
      <c r="K745" s="3">
        <f t="shared" si="219"/>
        <v>101</v>
      </c>
      <c r="L745" s="18">
        <f t="shared" si="220"/>
        <v>101</v>
      </c>
      <c r="M745" s="11">
        <f t="shared" si="221"/>
        <v>1.008364297</v>
      </c>
      <c r="N745" s="11">
        <f t="shared" ca="1" si="222"/>
        <v>1.00859371</v>
      </c>
      <c r="O745" s="18">
        <f t="shared" si="223"/>
        <v>0</v>
      </c>
      <c r="P745" s="2">
        <f t="shared" ca="1" si="224"/>
        <v>0</v>
      </c>
      <c r="Q745" s="2">
        <f t="shared" si="225"/>
        <v>0</v>
      </c>
      <c r="R745" s="4" t="str">
        <f t="shared" si="226"/>
        <v>A+J=</v>
      </c>
      <c r="S745" s="101">
        <f t="shared" si="227"/>
        <v>44034</v>
      </c>
      <c r="T745" s="9" t="str">
        <f t="shared" si="228"/>
        <v>-</v>
      </c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9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</row>
    <row r="746" spans="1:198" x14ac:dyDescent="0.15">
      <c r="A746" s="99">
        <f t="shared" si="229"/>
        <v>43873</v>
      </c>
      <c r="B746" s="15" t="str">
        <f t="shared" ca="1" si="213"/>
        <v>n.d</v>
      </c>
      <c r="C746" s="2">
        <f t="shared" si="214"/>
        <v>0</v>
      </c>
      <c r="D746" s="12">
        <f ca="1">IF(A746&lt;$B$1,VLOOKUP(A746,[1]DI!$A$4:$B$15000,2),0)</f>
        <v>0</v>
      </c>
      <c r="E746" s="13">
        <f t="shared" ca="1" si="215"/>
        <v>1</v>
      </c>
      <c r="F746" s="13">
        <f ca="1">(TRUNC(PRODUCT($E$12:$E745),16))</f>
        <v>1.1040661914646399</v>
      </c>
      <c r="G746" s="13">
        <f t="shared" ca="1" si="216"/>
        <v>1.10381506249977</v>
      </c>
      <c r="H746" s="13">
        <f t="shared" ca="1" si="217"/>
        <v>1.00022751</v>
      </c>
      <c r="I746" s="12">
        <f t="shared" si="230"/>
        <v>2.1000000000000001E-2</v>
      </c>
      <c r="J746" s="101">
        <f t="shared" si="218"/>
        <v>43726</v>
      </c>
      <c r="K746" s="3">
        <f t="shared" si="219"/>
        <v>102</v>
      </c>
      <c r="L746" s="18">
        <f t="shared" si="220"/>
        <v>102</v>
      </c>
      <c r="M746" s="11">
        <f t="shared" si="221"/>
        <v>1.00844746</v>
      </c>
      <c r="N746" s="11">
        <f t="shared" ca="1" si="222"/>
        <v>1.008676892</v>
      </c>
      <c r="O746" s="18">
        <f t="shared" si="223"/>
        <v>0</v>
      </c>
      <c r="P746" s="2">
        <f t="shared" ca="1" si="224"/>
        <v>0</v>
      </c>
      <c r="Q746" s="2">
        <f t="shared" si="225"/>
        <v>0</v>
      </c>
      <c r="R746" s="4" t="str">
        <f t="shared" si="226"/>
        <v>A+J=</v>
      </c>
      <c r="S746" s="101">
        <f t="shared" si="227"/>
        <v>44034</v>
      </c>
      <c r="T746" s="9" t="str">
        <f t="shared" si="228"/>
        <v>-</v>
      </c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9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</row>
    <row r="747" spans="1:198" x14ac:dyDescent="0.15">
      <c r="A747" s="99">
        <f t="shared" si="229"/>
        <v>43874</v>
      </c>
      <c r="B747" s="15" t="str">
        <f t="shared" ca="1" si="213"/>
        <v>n.d</v>
      </c>
      <c r="C747" s="2">
        <f t="shared" si="214"/>
        <v>0</v>
      </c>
      <c r="D747" s="12">
        <f ca="1">IF(A747&lt;$B$1,VLOOKUP(A747,[1]DI!$A$4:$B$15000,2),0)</f>
        <v>0</v>
      </c>
      <c r="E747" s="13">
        <f t="shared" ca="1" si="215"/>
        <v>1</v>
      </c>
      <c r="F747" s="13">
        <f ca="1">(TRUNC(PRODUCT($E$12:$E746),16))</f>
        <v>1.1040661914646399</v>
      </c>
      <c r="G747" s="13">
        <f t="shared" ca="1" si="216"/>
        <v>1.10381506249977</v>
      </c>
      <c r="H747" s="13">
        <f t="shared" ca="1" si="217"/>
        <v>1.00022751</v>
      </c>
      <c r="I747" s="12">
        <f t="shared" si="230"/>
        <v>2.1000000000000001E-2</v>
      </c>
      <c r="J747" s="101">
        <f t="shared" si="218"/>
        <v>43726</v>
      </c>
      <c r="K747" s="3">
        <f t="shared" si="219"/>
        <v>103</v>
      </c>
      <c r="L747" s="18">
        <f t="shared" si="220"/>
        <v>103</v>
      </c>
      <c r="M747" s="11">
        <f t="shared" si="221"/>
        <v>1.008530631</v>
      </c>
      <c r="N747" s="11">
        <f t="shared" ca="1" si="222"/>
        <v>1.008760082</v>
      </c>
      <c r="O747" s="18">
        <f t="shared" si="223"/>
        <v>0</v>
      </c>
      <c r="P747" s="2">
        <f t="shared" ca="1" si="224"/>
        <v>0</v>
      </c>
      <c r="Q747" s="2">
        <f t="shared" si="225"/>
        <v>0</v>
      </c>
      <c r="R747" s="4" t="str">
        <f t="shared" si="226"/>
        <v>A+J=</v>
      </c>
      <c r="S747" s="101">
        <f t="shared" si="227"/>
        <v>44034</v>
      </c>
      <c r="T747" s="9" t="str">
        <f t="shared" si="228"/>
        <v>-</v>
      </c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9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</row>
    <row r="748" spans="1:198" x14ac:dyDescent="0.15">
      <c r="A748" s="99">
        <f t="shared" si="229"/>
        <v>43875</v>
      </c>
      <c r="B748" s="15" t="str">
        <f t="shared" ca="1" si="213"/>
        <v>n.d</v>
      </c>
      <c r="C748" s="2">
        <f t="shared" si="214"/>
        <v>0</v>
      </c>
      <c r="D748" s="12">
        <f ca="1">IF(A748&lt;$B$1,VLOOKUP(A748,[1]DI!$A$4:$B$15000,2),0)</f>
        <v>0</v>
      </c>
      <c r="E748" s="13">
        <f t="shared" ca="1" si="215"/>
        <v>1</v>
      </c>
      <c r="F748" s="13">
        <f ca="1">(TRUNC(PRODUCT($E$12:$E747),16))</f>
        <v>1.1040661914646399</v>
      </c>
      <c r="G748" s="13">
        <f t="shared" ca="1" si="216"/>
        <v>1.10381506249977</v>
      </c>
      <c r="H748" s="13">
        <f t="shared" ca="1" si="217"/>
        <v>1.00022751</v>
      </c>
      <c r="I748" s="12">
        <f t="shared" si="230"/>
        <v>2.1000000000000001E-2</v>
      </c>
      <c r="J748" s="101">
        <f t="shared" si="218"/>
        <v>43726</v>
      </c>
      <c r="K748" s="3">
        <f t="shared" si="219"/>
        <v>104</v>
      </c>
      <c r="L748" s="18">
        <f t="shared" si="220"/>
        <v>104</v>
      </c>
      <c r="M748" s="11">
        <f t="shared" si="221"/>
        <v>1.008613808</v>
      </c>
      <c r="N748" s="11">
        <f t="shared" ca="1" si="222"/>
        <v>1.0088432780000001</v>
      </c>
      <c r="O748" s="18">
        <f t="shared" si="223"/>
        <v>0</v>
      </c>
      <c r="P748" s="2">
        <f t="shared" ca="1" si="224"/>
        <v>0</v>
      </c>
      <c r="Q748" s="2">
        <f t="shared" si="225"/>
        <v>0</v>
      </c>
      <c r="R748" s="4" t="str">
        <f t="shared" si="226"/>
        <v>A+J=</v>
      </c>
      <c r="S748" s="101">
        <f t="shared" si="227"/>
        <v>44034</v>
      </c>
      <c r="T748" s="9" t="str">
        <f t="shared" si="228"/>
        <v>-</v>
      </c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9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</row>
    <row r="749" spans="1:198" x14ac:dyDescent="0.15">
      <c r="A749" s="99">
        <f t="shared" si="229"/>
        <v>43876</v>
      </c>
      <c r="B749" s="15" t="str">
        <f t="shared" ca="1" si="213"/>
        <v>n.d</v>
      </c>
      <c r="C749" s="2">
        <f t="shared" si="214"/>
        <v>0</v>
      </c>
      <c r="D749" s="12">
        <f ca="1">IF(A749&lt;$B$1,VLOOKUP(A749,[1]DI!$A$4:$B$15000,2),0)</f>
        <v>0</v>
      </c>
      <c r="E749" s="13">
        <f t="shared" ca="1" si="215"/>
        <v>1</v>
      </c>
      <c r="F749" s="13">
        <f ca="1">(TRUNC(PRODUCT($E$12:$E748),16))</f>
        <v>1.1040661914646399</v>
      </c>
      <c r="G749" s="13">
        <f t="shared" ca="1" si="216"/>
        <v>1.10381506249977</v>
      </c>
      <c r="H749" s="13">
        <f t="shared" ca="1" si="217"/>
        <v>1.00022751</v>
      </c>
      <c r="I749" s="12">
        <f t="shared" si="230"/>
        <v>2.1000000000000001E-2</v>
      </c>
      <c r="J749" s="101">
        <f t="shared" si="218"/>
        <v>43726</v>
      </c>
      <c r="K749" s="3">
        <f t="shared" si="219"/>
        <v>104</v>
      </c>
      <c r="L749" s="18">
        <f t="shared" si="220"/>
        <v>105</v>
      </c>
      <c r="M749" s="11">
        <f t="shared" si="221"/>
        <v>1.008696992</v>
      </c>
      <c r="N749" s="11">
        <f t="shared" ca="1" si="222"/>
        <v>1.008926481</v>
      </c>
      <c r="O749" s="18">
        <f t="shared" si="223"/>
        <v>0</v>
      </c>
      <c r="P749" s="2">
        <f t="shared" ca="1" si="224"/>
        <v>0</v>
      </c>
      <c r="Q749" s="2">
        <f t="shared" si="225"/>
        <v>0</v>
      </c>
      <c r="R749" s="4" t="str">
        <f t="shared" si="226"/>
        <v>A+J=</v>
      </c>
      <c r="S749" s="101">
        <f t="shared" si="227"/>
        <v>44034</v>
      </c>
      <c r="T749" s="9" t="str">
        <f t="shared" si="228"/>
        <v>-</v>
      </c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9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</row>
    <row r="750" spans="1:198" x14ac:dyDescent="0.15">
      <c r="A750" s="99">
        <f t="shared" si="229"/>
        <v>43877</v>
      </c>
      <c r="B750" s="15" t="str">
        <f t="shared" ca="1" si="213"/>
        <v>n.d</v>
      </c>
      <c r="C750" s="2">
        <f t="shared" si="214"/>
        <v>0</v>
      </c>
      <c r="D750" s="12">
        <f ca="1">IF(A750&lt;$B$1,VLOOKUP(A750,[1]DI!$A$4:$B$15000,2),0)</f>
        <v>0</v>
      </c>
      <c r="E750" s="13">
        <f t="shared" ca="1" si="215"/>
        <v>1</v>
      </c>
      <c r="F750" s="13">
        <f ca="1">(TRUNC(PRODUCT($E$12:$E749),16))</f>
        <v>1.1040661914646399</v>
      </c>
      <c r="G750" s="13">
        <f t="shared" ca="1" si="216"/>
        <v>1.10381506249977</v>
      </c>
      <c r="H750" s="13">
        <f t="shared" ca="1" si="217"/>
        <v>1.00022751</v>
      </c>
      <c r="I750" s="12">
        <f t="shared" si="230"/>
        <v>2.1000000000000001E-2</v>
      </c>
      <c r="J750" s="101">
        <f t="shared" si="218"/>
        <v>43726</v>
      </c>
      <c r="K750" s="3">
        <f t="shared" si="219"/>
        <v>104</v>
      </c>
      <c r="L750" s="18">
        <f t="shared" si="220"/>
        <v>105</v>
      </c>
      <c r="M750" s="11">
        <f t="shared" si="221"/>
        <v>1.008696992</v>
      </c>
      <c r="N750" s="11">
        <f t="shared" ca="1" si="222"/>
        <v>1.008926481</v>
      </c>
      <c r="O750" s="18">
        <f t="shared" si="223"/>
        <v>0</v>
      </c>
      <c r="P750" s="2">
        <f t="shared" ca="1" si="224"/>
        <v>0</v>
      </c>
      <c r="Q750" s="2">
        <f t="shared" si="225"/>
        <v>0</v>
      </c>
      <c r="R750" s="4" t="str">
        <f t="shared" si="226"/>
        <v>A+J=</v>
      </c>
      <c r="S750" s="101">
        <f t="shared" si="227"/>
        <v>44034</v>
      </c>
      <c r="T750" s="9" t="str">
        <f t="shared" si="228"/>
        <v>-</v>
      </c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9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</row>
    <row r="751" spans="1:198" x14ac:dyDescent="0.15">
      <c r="A751" s="99">
        <f t="shared" si="229"/>
        <v>43878</v>
      </c>
      <c r="B751" s="15" t="str">
        <f t="shared" ca="1" si="213"/>
        <v>n.d</v>
      </c>
      <c r="C751" s="2">
        <f t="shared" si="214"/>
        <v>0</v>
      </c>
      <c r="D751" s="12">
        <f ca="1">IF(A751&lt;$B$1,VLOOKUP(A751,[1]DI!$A$4:$B$15000,2),0)</f>
        <v>0</v>
      </c>
      <c r="E751" s="13">
        <f t="shared" ca="1" si="215"/>
        <v>1</v>
      </c>
      <c r="F751" s="13">
        <f ca="1">(TRUNC(PRODUCT($E$12:$E750),16))</f>
        <v>1.1040661914646399</v>
      </c>
      <c r="G751" s="13">
        <f t="shared" ca="1" si="216"/>
        <v>1.10381506249977</v>
      </c>
      <c r="H751" s="13">
        <f t="shared" ca="1" si="217"/>
        <v>1.00022751</v>
      </c>
      <c r="I751" s="12">
        <f t="shared" si="230"/>
        <v>2.1000000000000001E-2</v>
      </c>
      <c r="J751" s="101">
        <f t="shared" si="218"/>
        <v>43726</v>
      </c>
      <c r="K751" s="3">
        <f t="shared" si="219"/>
        <v>105</v>
      </c>
      <c r="L751" s="18">
        <f t="shared" si="220"/>
        <v>105</v>
      </c>
      <c r="M751" s="11">
        <f t="shared" si="221"/>
        <v>1.008696992</v>
      </c>
      <c r="N751" s="11">
        <f t="shared" ca="1" si="222"/>
        <v>1.008926481</v>
      </c>
      <c r="O751" s="18">
        <f t="shared" si="223"/>
        <v>0</v>
      </c>
      <c r="P751" s="2">
        <f t="shared" ca="1" si="224"/>
        <v>0</v>
      </c>
      <c r="Q751" s="2">
        <f t="shared" si="225"/>
        <v>0</v>
      </c>
      <c r="R751" s="4" t="str">
        <f t="shared" si="226"/>
        <v>A+J=</v>
      </c>
      <c r="S751" s="101">
        <f t="shared" si="227"/>
        <v>44034</v>
      </c>
      <c r="T751" s="9" t="str">
        <f t="shared" si="228"/>
        <v>-</v>
      </c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9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</row>
    <row r="752" spans="1:198" x14ac:dyDescent="0.15">
      <c r="A752" s="99">
        <f t="shared" si="229"/>
        <v>43879</v>
      </c>
      <c r="B752" s="15" t="str">
        <f t="shared" ca="1" si="213"/>
        <v>n.d</v>
      </c>
      <c r="C752" s="2">
        <f t="shared" si="214"/>
        <v>0</v>
      </c>
      <c r="D752" s="12">
        <f ca="1">IF(A752&lt;$B$1,VLOOKUP(A752,[1]DI!$A$4:$B$15000,2),0)</f>
        <v>0</v>
      </c>
      <c r="E752" s="13">
        <f t="shared" ca="1" si="215"/>
        <v>1</v>
      </c>
      <c r="F752" s="13">
        <f ca="1">(TRUNC(PRODUCT($E$12:$E751),16))</f>
        <v>1.1040661914646399</v>
      </c>
      <c r="G752" s="13">
        <f t="shared" ca="1" si="216"/>
        <v>1.10381506249977</v>
      </c>
      <c r="H752" s="13">
        <f t="shared" ca="1" si="217"/>
        <v>1.00022751</v>
      </c>
      <c r="I752" s="12">
        <f t="shared" si="230"/>
        <v>2.1000000000000001E-2</v>
      </c>
      <c r="J752" s="101">
        <f t="shared" si="218"/>
        <v>43726</v>
      </c>
      <c r="K752" s="3">
        <f t="shared" si="219"/>
        <v>106</v>
      </c>
      <c r="L752" s="18">
        <f t="shared" si="220"/>
        <v>106</v>
      </c>
      <c r="M752" s="11">
        <f t="shared" si="221"/>
        <v>1.0087801830000001</v>
      </c>
      <c r="N752" s="11">
        <f t="shared" ca="1" si="222"/>
        <v>1.0090096909999999</v>
      </c>
      <c r="O752" s="18">
        <f t="shared" si="223"/>
        <v>0</v>
      </c>
      <c r="P752" s="2">
        <f t="shared" ca="1" si="224"/>
        <v>0</v>
      </c>
      <c r="Q752" s="2">
        <f t="shared" si="225"/>
        <v>0</v>
      </c>
      <c r="R752" s="4" t="str">
        <f t="shared" si="226"/>
        <v>A+J=</v>
      </c>
      <c r="S752" s="101">
        <f t="shared" si="227"/>
        <v>44034</v>
      </c>
      <c r="T752" s="9" t="str">
        <f t="shared" si="228"/>
        <v>-</v>
      </c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9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</row>
    <row r="753" spans="1:198" x14ac:dyDescent="0.15">
      <c r="A753" s="99">
        <f t="shared" si="229"/>
        <v>43880</v>
      </c>
      <c r="B753" s="15" t="str">
        <f t="shared" ca="1" si="213"/>
        <v>n.d</v>
      </c>
      <c r="C753" s="2">
        <f t="shared" si="214"/>
        <v>0</v>
      </c>
      <c r="D753" s="12">
        <f ca="1">IF(A753&lt;$B$1,VLOOKUP(A753,[1]DI!$A$4:$B$15000,2),0)</f>
        <v>0</v>
      </c>
      <c r="E753" s="13">
        <f t="shared" ca="1" si="215"/>
        <v>1</v>
      </c>
      <c r="F753" s="13">
        <f ca="1">(TRUNC(PRODUCT($E$12:$E752),16))</f>
        <v>1.1040661914646399</v>
      </c>
      <c r="G753" s="13">
        <f t="shared" ca="1" si="216"/>
        <v>1.10381506249977</v>
      </c>
      <c r="H753" s="13">
        <f t="shared" ca="1" si="217"/>
        <v>1.00022751</v>
      </c>
      <c r="I753" s="12">
        <f t="shared" si="230"/>
        <v>2.1000000000000001E-2</v>
      </c>
      <c r="J753" s="101">
        <f t="shared" si="218"/>
        <v>43726</v>
      </c>
      <c r="K753" s="3">
        <f t="shared" si="219"/>
        <v>107</v>
      </c>
      <c r="L753" s="18">
        <f t="shared" si="220"/>
        <v>107</v>
      </c>
      <c r="M753" s="11">
        <f t="shared" si="221"/>
        <v>1.0088633810000001</v>
      </c>
      <c r="N753" s="11">
        <f t="shared" ca="1" si="222"/>
        <v>1.009092908</v>
      </c>
      <c r="O753" s="18">
        <f t="shared" si="223"/>
        <v>0</v>
      </c>
      <c r="P753" s="2">
        <f t="shared" ca="1" si="224"/>
        <v>0</v>
      </c>
      <c r="Q753" s="2">
        <f t="shared" si="225"/>
        <v>0</v>
      </c>
      <c r="R753" s="4" t="str">
        <f t="shared" si="226"/>
        <v>A+J=</v>
      </c>
      <c r="S753" s="101">
        <f t="shared" si="227"/>
        <v>44034</v>
      </c>
      <c r="T753" s="9" t="str">
        <f t="shared" si="228"/>
        <v>-</v>
      </c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9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</row>
    <row r="754" spans="1:198" x14ac:dyDescent="0.15">
      <c r="A754" s="99">
        <f t="shared" si="229"/>
        <v>43881</v>
      </c>
      <c r="B754" s="15" t="str">
        <f t="shared" ca="1" si="213"/>
        <v>n.d</v>
      </c>
      <c r="C754" s="2">
        <f t="shared" si="214"/>
        <v>0</v>
      </c>
      <c r="D754" s="12">
        <f ca="1">IF(A754&lt;$B$1,VLOOKUP(A754,[1]DI!$A$4:$B$15000,2),0)</f>
        <v>0</v>
      </c>
      <c r="E754" s="13">
        <f t="shared" ca="1" si="215"/>
        <v>1</v>
      </c>
      <c r="F754" s="13">
        <f ca="1">(TRUNC(PRODUCT($E$12:$E753),16))</f>
        <v>1.1040661914646399</v>
      </c>
      <c r="G754" s="13">
        <f t="shared" ca="1" si="216"/>
        <v>1.10381506249977</v>
      </c>
      <c r="H754" s="13">
        <f t="shared" ca="1" si="217"/>
        <v>1.00022751</v>
      </c>
      <c r="I754" s="12">
        <f t="shared" si="230"/>
        <v>2.1000000000000001E-2</v>
      </c>
      <c r="J754" s="101">
        <f t="shared" si="218"/>
        <v>43726</v>
      </c>
      <c r="K754" s="3">
        <f t="shared" si="219"/>
        <v>108</v>
      </c>
      <c r="L754" s="18">
        <f t="shared" si="220"/>
        <v>108</v>
      </c>
      <c r="M754" s="11">
        <f t="shared" si="221"/>
        <v>1.008946586</v>
      </c>
      <c r="N754" s="11">
        <f t="shared" ca="1" si="222"/>
        <v>1.009176131</v>
      </c>
      <c r="O754" s="18">
        <f t="shared" si="223"/>
        <v>0</v>
      </c>
      <c r="P754" s="2">
        <f t="shared" ca="1" si="224"/>
        <v>0</v>
      </c>
      <c r="Q754" s="2">
        <f t="shared" si="225"/>
        <v>0</v>
      </c>
      <c r="R754" s="4" t="str">
        <f t="shared" si="226"/>
        <v>A+J=</v>
      </c>
      <c r="S754" s="101">
        <f t="shared" si="227"/>
        <v>44034</v>
      </c>
      <c r="T754" s="9" t="str">
        <f t="shared" si="228"/>
        <v>-</v>
      </c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9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</row>
    <row r="755" spans="1:198" x14ac:dyDescent="0.15">
      <c r="A755" s="99">
        <f t="shared" si="229"/>
        <v>43882</v>
      </c>
      <c r="B755" s="15" t="str">
        <f t="shared" ca="1" si="213"/>
        <v>n.d</v>
      </c>
      <c r="C755" s="2">
        <f t="shared" si="214"/>
        <v>0</v>
      </c>
      <c r="D755" s="12">
        <f ca="1">IF(A755&lt;$B$1,VLOOKUP(A755,[1]DI!$A$4:$B$15000,2),0)</f>
        <v>0</v>
      </c>
      <c r="E755" s="13">
        <f t="shared" ca="1" si="215"/>
        <v>1</v>
      </c>
      <c r="F755" s="13">
        <f ca="1">(TRUNC(PRODUCT($E$12:$E754),16))</f>
        <v>1.1040661914646399</v>
      </c>
      <c r="G755" s="13">
        <f t="shared" ca="1" si="216"/>
        <v>1.10381506249977</v>
      </c>
      <c r="H755" s="13">
        <f t="shared" ca="1" si="217"/>
        <v>1.00022751</v>
      </c>
      <c r="I755" s="12">
        <f t="shared" si="230"/>
        <v>2.1000000000000001E-2</v>
      </c>
      <c r="J755" s="101">
        <f t="shared" si="218"/>
        <v>43726</v>
      </c>
      <c r="K755" s="3">
        <f t="shared" si="219"/>
        <v>109</v>
      </c>
      <c r="L755" s="18">
        <f t="shared" si="220"/>
        <v>109</v>
      </c>
      <c r="M755" s="11">
        <f t="shared" si="221"/>
        <v>1.009029798</v>
      </c>
      <c r="N755" s="11">
        <f t="shared" ca="1" si="222"/>
        <v>1.0092593620000001</v>
      </c>
      <c r="O755" s="18">
        <f t="shared" si="223"/>
        <v>0</v>
      </c>
      <c r="P755" s="2">
        <f t="shared" ca="1" si="224"/>
        <v>0</v>
      </c>
      <c r="Q755" s="2">
        <f t="shared" si="225"/>
        <v>0</v>
      </c>
      <c r="R755" s="4" t="str">
        <f t="shared" si="226"/>
        <v>A+J=</v>
      </c>
      <c r="S755" s="101">
        <f t="shared" si="227"/>
        <v>44034</v>
      </c>
      <c r="T755" s="9" t="str">
        <f t="shared" si="228"/>
        <v>-</v>
      </c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9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</row>
    <row r="756" spans="1:198" x14ac:dyDescent="0.15">
      <c r="A756" s="99">
        <f t="shared" si="229"/>
        <v>43883</v>
      </c>
      <c r="B756" s="15" t="str">
        <f t="shared" ca="1" si="213"/>
        <v>n.d</v>
      </c>
      <c r="C756" s="2">
        <f t="shared" si="214"/>
        <v>0</v>
      </c>
      <c r="D756" s="12">
        <f ca="1">IF(A756&lt;$B$1,VLOOKUP(A756,[1]DI!$A$4:$B$15000,2),0)</f>
        <v>0</v>
      </c>
      <c r="E756" s="13">
        <f t="shared" ca="1" si="215"/>
        <v>1</v>
      </c>
      <c r="F756" s="13">
        <f ca="1">(TRUNC(PRODUCT($E$12:$E755),16))</f>
        <v>1.1040661914646399</v>
      </c>
      <c r="G756" s="13">
        <f t="shared" ca="1" si="216"/>
        <v>1.10381506249977</v>
      </c>
      <c r="H756" s="13">
        <f t="shared" ca="1" si="217"/>
        <v>1.00022751</v>
      </c>
      <c r="I756" s="12">
        <f t="shared" si="230"/>
        <v>2.1000000000000001E-2</v>
      </c>
      <c r="J756" s="101">
        <f t="shared" si="218"/>
        <v>43726</v>
      </c>
      <c r="K756" s="3">
        <f t="shared" si="219"/>
        <v>109</v>
      </c>
      <c r="L756" s="18">
        <f t="shared" si="220"/>
        <v>110</v>
      </c>
      <c r="M756" s="11">
        <f t="shared" si="221"/>
        <v>1.0091130159999999</v>
      </c>
      <c r="N756" s="11">
        <f t="shared" ca="1" si="222"/>
        <v>1.009342599</v>
      </c>
      <c r="O756" s="18">
        <f t="shared" si="223"/>
        <v>0</v>
      </c>
      <c r="P756" s="2">
        <f t="shared" ca="1" si="224"/>
        <v>0</v>
      </c>
      <c r="Q756" s="2">
        <f t="shared" si="225"/>
        <v>0</v>
      </c>
      <c r="R756" s="4" t="str">
        <f t="shared" si="226"/>
        <v>A+J=</v>
      </c>
      <c r="S756" s="101">
        <f t="shared" si="227"/>
        <v>44034</v>
      </c>
      <c r="T756" s="9" t="str">
        <f t="shared" si="228"/>
        <v>-</v>
      </c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9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</row>
    <row r="757" spans="1:198" x14ac:dyDescent="0.15">
      <c r="A757" s="99">
        <f t="shared" si="229"/>
        <v>43884</v>
      </c>
      <c r="B757" s="15" t="str">
        <f t="shared" ca="1" si="213"/>
        <v>n.d</v>
      </c>
      <c r="C757" s="2">
        <f t="shared" si="214"/>
        <v>0</v>
      </c>
      <c r="D757" s="12">
        <f ca="1">IF(A757&lt;$B$1,VLOOKUP(A757,[1]DI!$A$4:$B$15000,2),0)</f>
        <v>0</v>
      </c>
      <c r="E757" s="13">
        <f t="shared" ca="1" si="215"/>
        <v>1</v>
      </c>
      <c r="F757" s="13">
        <f ca="1">(TRUNC(PRODUCT($E$12:$E756),16))</f>
        <v>1.1040661914646399</v>
      </c>
      <c r="G757" s="13">
        <f t="shared" ca="1" si="216"/>
        <v>1.10381506249977</v>
      </c>
      <c r="H757" s="13">
        <f t="shared" ca="1" si="217"/>
        <v>1.00022751</v>
      </c>
      <c r="I757" s="12">
        <f t="shared" si="230"/>
        <v>2.1000000000000001E-2</v>
      </c>
      <c r="J757" s="101">
        <f t="shared" si="218"/>
        <v>43726</v>
      </c>
      <c r="K757" s="3">
        <f t="shared" si="219"/>
        <v>109</v>
      </c>
      <c r="L757" s="18">
        <f t="shared" si="220"/>
        <v>110</v>
      </c>
      <c r="M757" s="11">
        <f t="shared" si="221"/>
        <v>1.0091130159999999</v>
      </c>
      <c r="N757" s="11">
        <f t="shared" ca="1" si="222"/>
        <v>1.009342599</v>
      </c>
      <c r="O757" s="18">
        <f t="shared" si="223"/>
        <v>0</v>
      </c>
      <c r="P757" s="2">
        <f t="shared" ca="1" si="224"/>
        <v>0</v>
      </c>
      <c r="Q757" s="2">
        <f t="shared" si="225"/>
        <v>0</v>
      </c>
      <c r="R757" s="4" t="str">
        <f t="shared" si="226"/>
        <v>A+J=</v>
      </c>
      <c r="S757" s="101">
        <f t="shared" si="227"/>
        <v>44034</v>
      </c>
      <c r="T757" s="9" t="str">
        <f t="shared" si="228"/>
        <v>-</v>
      </c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9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</row>
    <row r="758" spans="1:198" x14ac:dyDescent="0.15">
      <c r="A758" s="99">
        <f t="shared" si="229"/>
        <v>43885</v>
      </c>
      <c r="B758" s="15" t="str">
        <f t="shared" ca="1" si="213"/>
        <v>n.d</v>
      </c>
      <c r="C758" s="2">
        <f t="shared" si="214"/>
        <v>0</v>
      </c>
      <c r="D758" s="12">
        <f ca="1">IF(A758&lt;$B$1,VLOOKUP(A758,[1]DI!$A$4:$B$15000,2),0)</f>
        <v>0</v>
      </c>
      <c r="E758" s="13">
        <f t="shared" ca="1" si="215"/>
        <v>1</v>
      </c>
      <c r="F758" s="13">
        <f ca="1">(TRUNC(PRODUCT($E$12:$E757),16))</f>
        <v>1.1040661914646399</v>
      </c>
      <c r="G758" s="13">
        <f t="shared" ca="1" si="216"/>
        <v>1.10381506249977</v>
      </c>
      <c r="H758" s="13">
        <f t="shared" ca="1" si="217"/>
        <v>1.00022751</v>
      </c>
      <c r="I758" s="12">
        <f t="shared" si="230"/>
        <v>2.1000000000000001E-2</v>
      </c>
      <c r="J758" s="101">
        <f t="shared" si="218"/>
        <v>43726</v>
      </c>
      <c r="K758" s="3">
        <f t="shared" si="219"/>
        <v>109</v>
      </c>
      <c r="L758" s="18">
        <f t="shared" si="220"/>
        <v>110</v>
      </c>
      <c r="M758" s="11">
        <f t="shared" si="221"/>
        <v>1.0091130159999999</v>
      </c>
      <c r="N758" s="11">
        <f t="shared" ca="1" si="222"/>
        <v>1.009342599</v>
      </c>
      <c r="O758" s="18">
        <f t="shared" si="223"/>
        <v>0</v>
      </c>
      <c r="P758" s="2">
        <f t="shared" ca="1" si="224"/>
        <v>0</v>
      </c>
      <c r="Q758" s="2">
        <f t="shared" si="225"/>
        <v>0</v>
      </c>
      <c r="R758" s="4" t="str">
        <f t="shared" si="226"/>
        <v>A+J=</v>
      </c>
      <c r="S758" s="101">
        <f t="shared" si="227"/>
        <v>44034</v>
      </c>
      <c r="T758" s="9" t="str">
        <f t="shared" si="228"/>
        <v>-</v>
      </c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9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</row>
    <row r="759" spans="1:198" x14ac:dyDescent="0.15">
      <c r="A759" s="99">
        <f t="shared" si="229"/>
        <v>43886</v>
      </c>
      <c r="B759" s="15" t="str">
        <f t="shared" ca="1" si="213"/>
        <v>n.d</v>
      </c>
      <c r="C759" s="2">
        <f t="shared" si="214"/>
        <v>0</v>
      </c>
      <c r="D759" s="12">
        <f ca="1">IF(A759&lt;$B$1,VLOOKUP(A759,[1]DI!$A$4:$B$15000,2),0)</f>
        <v>0</v>
      </c>
      <c r="E759" s="13">
        <f t="shared" ca="1" si="215"/>
        <v>1</v>
      </c>
      <c r="F759" s="13">
        <f ca="1">(TRUNC(PRODUCT($E$12:$E758),16))</f>
        <v>1.1040661914646399</v>
      </c>
      <c r="G759" s="13">
        <f t="shared" ca="1" si="216"/>
        <v>1.10381506249977</v>
      </c>
      <c r="H759" s="13">
        <f t="shared" ca="1" si="217"/>
        <v>1.00022751</v>
      </c>
      <c r="I759" s="12">
        <f t="shared" si="230"/>
        <v>2.1000000000000001E-2</v>
      </c>
      <c r="J759" s="101">
        <f t="shared" si="218"/>
        <v>43726</v>
      </c>
      <c r="K759" s="3">
        <f t="shared" si="219"/>
        <v>109</v>
      </c>
      <c r="L759" s="18">
        <f t="shared" si="220"/>
        <v>110</v>
      </c>
      <c r="M759" s="11">
        <f t="shared" si="221"/>
        <v>1.0091130159999999</v>
      </c>
      <c r="N759" s="11">
        <f t="shared" ca="1" si="222"/>
        <v>1.009342599</v>
      </c>
      <c r="O759" s="18">
        <f t="shared" si="223"/>
        <v>0</v>
      </c>
      <c r="P759" s="2">
        <f t="shared" ca="1" si="224"/>
        <v>0</v>
      </c>
      <c r="Q759" s="2">
        <f t="shared" si="225"/>
        <v>0</v>
      </c>
      <c r="R759" s="4" t="str">
        <f t="shared" si="226"/>
        <v>A+J=</v>
      </c>
      <c r="S759" s="101">
        <f t="shared" si="227"/>
        <v>44034</v>
      </c>
      <c r="T759" s="9" t="str">
        <f t="shared" si="228"/>
        <v>-</v>
      </c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9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</row>
    <row r="760" spans="1:198" x14ac:dyDescent="0.15">
      <c r="A760" s="99">
        <f t="shared" si="229"/>
        <v>43887</v>
      </c>
      <c r="B760" s="15" t="str">
        <f t="shared" ca="1" si="213"/>
        <v>n.d</v>
      </c>
      <c r="C760" s="2">
        <f t="shared" si="214"/>
        <v>0</v>
      </c>
      <c r="D760" s="12">
        <f ca="1">IF(A760&lt;$B$1,VLOOKUP(A760,[1]DI!$A$4:$B$15000,2),0)</f>
        <v>0</v>
      </c>
      <c r="E760" s="13">
        <f t="shared" ca="1" si="215"/>
        <v>1</v>
      </c>
      <c r="F760" s="13">
        <f ca="1">(TRUNC(PRODUCT($E$12:$E759),16))</f>
        <v>1.1040661914646399</v>
      </c>
      <c r="G760" s="13">
        <f t="shared" ca="1" si="216"/>
        <v>1.10381506249977</v>
      </c>
      <c r="H760" s="13">
        <f t="shared" ca="1" si="217"/>
        <v>1.00022751</v>
      </c>
      <c r="I760" s="12">
        <f t="shared" si="230"/>
        <v>2.1000000000000001E-2</v>
      </c>
      <c r="J760" s="101">
        <f t="shared" si="218"/>
        <v>43726</v>
      </c>
      <c r="K760" s="3">
        <f t="shared" si="219"/>
        <v>110</v>
      </c>
      <c r="L760" s="18">
        <f t="shared" si="220"/>
        <v>110</v>
      </c>
      <c r="M760" s="11">
        <f t="shared" si="221"/>
        <v>1.0091130159999999</v>
      </c>
      <c r="N760" s="11">
        <f t="shared" ca="1" si="222"/>
        <v>1.009342599</v>
      </c>
      <c r="O760" s="18">
        <f t="shared" si="223"/>
        <v>0</v>
      </c>
      <c r="P760" s="2">
        <f t="shared" ca="1" si="224"/>
        <v>0</v>
      </c>
      <c r="Q760" s="2">
        <f t="shared" si="225"/>
        <v>0</v>
      </c>
      <c r="R760" s="4" t="str">
        <f t="shared" si="226"/>
        <v>A+J=</v>
      </c>
      <c r="S760" s="101">
        <f t="shared" si="227"/>
        <v>44034</v>
      </c>
      <c r="T760" s="9" t="str">
        <f t="shared" si="228"/>
        <v>-</v>
      </c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9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</row>
    <row r="761" spans="1:198" x14ac:dyDescent="0.15">
      <c r="A761" s="99">
        <f t="shared" si="229"/>
        <v>43888</v>
      </c>
      <c r="B761" s="15" t="str">
        <f t="shared" ca="1" si="213"/>
        <v>n.d</v>
      </c>
      <c r="C761" s="2">
        <f t="shared" si="214"/>
        <v>0</v>
      </c>
      <c r="D761" s="12">
        <f ca="1">IF(A761&lt;$B$1,VLOOKUP(A761,[1]DI!$A$4:$B$15000,2),0)</f>
        <v>0</v>
      </c>
      <c r="E761" s="13">
        <f t="shared" ca="1" si="215"/>
        <v>1</v>
      </c>
      <c r="F761" s="13">
        <f ca="1">(TRUNC(PRODUCT($E$12:$E760),16))</f>
        <v>1.1040661914646399</v>
      </c>
      <c r="G761" s="13">
        <f t="shared" ca="1" si="216"/>
        <v>1.10381506249977</v>
      </c>
      <c r="H761" s="13">
        <f t="shared" ca="1" si="217"/>
        <v>1.00022751</v>
      </c>
      <c r="I761" s="12">
        <f t="shared" si="230"/>
        <v>2.1000000000000001E-2</v>
      </c>
      <c r="J761" s="101">
        <f t="shared" si="218"/>
        <v>43726</v>
      </c>
      <c r="K761" s="3">
        <f t="shared" si="219"/>
        <v>111</v>
      </c>
      <c r="L761" s="18">
        <f t="shared" si="220"/>
        <v>111</v>
      </c>
      <c r="M761" s="11">
        <f t="shared" si="221"/>
        <v>1.009196242</v>
      </c>
      <c r="N761" s="11">
        <f t="shared" ca="1" si="222"/>
        <v>1.0094258439999999</v>
      </c>
      <c r="O761" s="18">
        <f t="shared" si="223"/>
        <v>0</v>
      </c>
      <c r="P761" s="2">
        <f t="shared" ca="1" si="224"/>
        <v>0</v>
      </c>
      <c r="Q761" s="2">
        <f t="shared" si="225"/>
        <v>0</v>
      </c>
      <c r="R761" s="4" t="str">
        <f t="shared" si="226"/>
        <v>A+J=</v>
      </c>
      <c r="S761" s="101">
        <f t="shared" si="227"/>
        <v>44034</v>
      </c>
      <c r="T761" s="9" t="str">
        <f t="shared" si="228"/>
        <v>-</v>
      </c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9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</row>
    <row r="762" spans="1:198" x14ac:dyDescent="0.15">
      <c r="A762" s="99">
        <f t="shared" si="229"/>
        <v>43889</v>
      </c>
      <c r="B762" s="15" t="str">
        <f t="shared" ref="B762:B825" ca="1" si="231">IF(A762&lt;=TODAY(),C762+P762,IF(AND(A762&gt;TODAY(),A762&lt;=$B$1),IF(VLOOKUP(TODAY(),$A$10:$D$10000,4,FALSE)=0,"n.d",C762+P762),"n.d"))</f>
        <v>n.d</v>
      </c>
      <c r="C762" s="2">
        <f t="shared" ref="C762:C825" si="232">(C761-Q761)</f>
        <v>0</v>
      </c>
      <c r="D762" s="12">
        <f ca="1">IF(A762&lt;$B$1,VLOOKUP(A762,[1]DI!$A$4:$B$15000,2),0)</f>
        <v>0</v>
      </c>
      <c r="E762" s="13">
        <f t="shared" ref="E762:E825" ca="1" si="233">IF(A762&lt;A$10,1,ROUND(((1+D762)^(1/252)),8))</f>
        <v>1</v>
      </c>
      <c r="F762" s="13">
        <f ca="1">(TRUNC(PRODUCT($E$12:$E761),16))</f>
        <v>1.1040661914646399</v>
      </c>
      <c r="G762" s="13">
        <f t="shared" ref="G762:G825" ca="1" si="234">IF(O761&gt;0,F761,G761)</f>
        <v>1.10381506249977</v>
      </c>
      <c r="H762" s="13">
        <f t="shared" ref="H762:H825" ca="1" si="235">ROUND(F762/G762,8)</f>
        <v>1.00022751</v>
      </c>
      <c r="I762" s="12">
        <f t="shared" si="230"/>
        <v>2.1000000000000001E-2</v>
      </c>
      <c r="J762" s="101">
        <f t="shared" ref="J762:J825" si="236">IF(O761&gt;0,VLOOKUP(O761,V$12:AF$48,2),J761)</f>
        <v>43726</v>
      </c>
      <c r="K762" s="3">
        <f t="shared" ref="K762:K825" si="237">IF(A762&gt;J762,IF(NETWORKDAYS(J762,A762,$V$52:$V$436)-1=0,1,NETWORKDAYS(J762,A762,$V$52:$V$436)-1),0)</f>
        <v>112</v>
      </c>
      <c r="L762" s="18">
        <f t="shared" ref="L762:L825" si="238">IF(AND(K762=1,K761=1),1,IF(K762&gt;0,IF(K762=K761,K762+1,K762),0))</f>
        <v>112</v>
      </c>
      <c r="M762" s="11">
        <f t="shared" ref="M762:M825" si="239">ROUND((I762+1)^(L762/252),9)</f>
        <v>1.009279474</v>
      </c>
      <c r="N762" s="11">
        <f t="shared" ref="N762:N825" ca="1" si="240">ROUND(H762*M762,9)</f>
        <v>1.0095090950000001</v>
      </c>
      <c r="O762" s="18">
        <f t="shared" ref="O762:O825" si="241">IF(VLOOKUP(A762,W$12:AD$48,8)=VLOOKUP(A761,W$12:AD$48,8),0,VLOOKUP(A762,W$12:AD$48,8))</f>
        <v>0</v>
      </c>
      <c r="P762" s="2">
        <f t="shared" ref="P762:P825" ca="1" si="242">TRUNC(((N762-1)*C762),6)</f>
        <v>0</v>
      </c>
      <c r="Q762" s="2">
        <f t="shared" ref="Q762:Q825" si="243">IF(O762&gt;0,VLOOKUP(O762,$V$12:$AA$48,6),0)</f>
        <v>0</v>
      </c>
      <c r="R762" s="4" t="str">
        <f t="shared" ref="R762:R825" si="244">IF(O761&gt;0,VLOOKUP(O761,V$12:AF$48,10),R761)</f>
        <v>A+J=</v>
      </c>
      <c r="S762" s="101">
        <f t="shared" ref="S762:S825" si="245">IF(O761&gt;0,VLOOKUP(O761,V$12:AF$48,11),S761)</f>
        <v>44034</v>
      </c>
      <c r="T762" s="9" t="str">
        <f t="shared" ref="T762:T825" si="246">IF(O762&gt;0,(P762+Q762)*T$9,"-")</f>
        <v>-</v>
      </c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9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</row>
    <row r="763" spans="1:198" x14ac:dyDescent="0.15">
      <c r="A763" s="99">
        <f t="shared" si="229"/>
        <v>43890</v>
      </c>
      <c r="B763" s="15" t="str">
        <f t="shared" ca="1" si="231"/>
        <v>n.d</v>
      </c>
      <c r="C763" s="2">
        <f t="shared" si="232"/>
        <v>0</v>
      </c>
      <c r="D763" s="12">
        <f ca="1">IF(A763&lt;$B$1,VLOOKUP(A763,[1]DI!$A$4:$B$15000,2),0)</f>
        <v>0</v>
      </c>
      <c r="E763" s="13">
        <f t="shared" ca="1" si="233"/>
        <v>1</v>
      </c>
      <c r="F763" s="13">
        <f ca="1">(TRUNC(PRODUCT($E$12:$E762),16))</f>
        <v>1.1040661914646399</v>
      </c>
      <c r="G763" s="13">
        <f t="shared" ca="1" si="234"/>
        <v>1.10381506249977</v>
      </c>
      <c r="H763" s="13">
        <f t="shared" ca="1" si="235"/>
        <v>1.00022751</v>
      </c>
      <c r="I763" s="12">
        <f t="shared" si="230"/>
        <v>2.1000000000000001E-2</v>
      </c>
      <c r="J763" s="101">
        <f t="shared" si="236"/>
        <v>43726</v>
      </c>
      <c r="K763" s="3">
        <f t="shared" si="237"/>
        <v>112</v>
      </c>
      <c r="L763" s="18">
        <f t="shared" si="238"/>
        <v>113</v>
      </c>
      <c r="M763" s="11">
        <f t="shared" si="239"/>
        <v>1.009362713</v>
      </c>
      <c r="N763" s="11">
        <f t="shared" ca="1" si="240"/>
        <v>1.0095923529999999</v>
      </c>
      <c r="O763" s="18">
        <f t="shared" si="241"/>
        <v>0</v>
      </c>
      <c r="P763" s="2">
        <f t="shared" ca="1" si="242"/>
        <v>0</v>
      </c>
      <c r="Q763" s="2">
        <f t="shared" si="243"/>
        <v>0</v>
      </c>
      <c r="R763" s="4" t="str">
        <f t="shared" si="244"/>
        <v>A+J=</v>
      </c>
      <c r="S763" s="101">
        <f t="shared" si="245"/>
        <v>44034</v>
      </c>
      <c r="T763" s="9" t="str">
        <f t="shared" si="246"/>
        <v>-</v>
      </c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9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</row>
    <row r="764" spans="1:198" x14ac:dyDescent="0.15">
      <c r="A764" s="99">
        <f t="shared" si="229"/>
        <v>43891</v>
      </c>
      <c r="B764" s="15" t="str">
        <f t="shared" ca="1" si="231"/>
        <v>n.d</v>
      </c>
      <c r="C764" s="2">
        <f t="shared" si="232"/>
        <v>0</v>
      </c>
      <c r="D764" s="12">
        <f ca="1">IF(A764&lt;$B$1,VLOOKUP(A764,[1]DI!$A$4:$B$15000,2),0)</f>
        <v>0</v>
      </c>
      <c r="E764" s="13">
        <f t="shared" ca="1" si="233"/>
        <v>1</v>
      </c>
      <c r="F764" s="13">
        <f ca="1">(TRUNC(PRODUCT($E$12:$E763),16))</f>
        <v>1.1040661914646399</v>
      </c>
      <c r="G764" s="13">
        <f t="shared" ca="1" si="234"/>
        <v>1.10381506249977</v>
      </c>
      <c r="H764" s="13">
        <f t="shared" ca="1" si="235"/>
        <v>1.00022751</v>
      </c>
      <c r="I764" s="12">
        <f t="shared" si="230"/>
        <v>2.1000000000000001E-2</v>
      </c>
      <c r="J764" s="101">
        <f t="shared" si="236"/>
        <v>43726</v>
      </c>
      <c r="K764" s="3">
        <f t="shared" si="237"/>
        <v>112</v>
      </c>
      <c r="L764" s="18">
        <f t="shared" si="238"/>
        <v>113</v>
      </c>
      <c r="M764" s="11">
        <f t="shared" si="239"/>
        <v>1.009362713</v>
      </c>
      <c r="N764" s="11">
        <f t="shared" ca="1" si="240"/>
        <v>1.0095923529999999</v>
      </c>
      <c r="O764" s="18">
        <f t="shared" si="241"/>
        <v>0</v>
      </c>
      <c r="P764" s="2">
        <f t="shared" ca="1" si="242"/>
        <v>0</v>
      </c>
      <c r="Q764" s="2">
        <f t="shared" si="243"/>
        <v>0</v>
      </c>
      <c r="R764" s="4" t="str">
        <f t="shared" si="244"/>
        <v>A+J=</v>
      </c>
      <c r="S764" s="101">
        <f t="shared" si="245"/>
        <v>44034</v>
      </c>
      <c r="T764" s="9" t="str">
        <f t="shared" si="246"/>
        <v>-</v>
      </c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9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</row>
    <row r="765" spans="1:198" x14ac:dyDescent="0.15">
      <c r="A765" s="99">
        <f t="shared" si="229"/>
        <v>43892</v>
      </c>
      <c r="B765" s="15" t="str">
        <f t="shared" ca="1" si="231"/>
        <v>n.d</v>
      </c>
      <c r="C765" s="2">
        <f t="shared" si="232"/>
        <v>0</v>
      </c>
      <c r="D765" s="12">
        <f ca="1">IF(A765&lt;$B$1,VLOOKUP(A765,[1]DI!$A$4:$B$15000,2),0)</f>
        <v>0</v>
      </c>
      <c r="E765" s="13">
        <f t="shared" ca="1" si="233"/>
        <v>1</v>
      </c>
      <c r="F765" s="13">
        <f ca="1">(TRUNC(PRODUCT($E$12:$E764),16))</f>
        <v>1.1040661914646399</v>
      </c>
      <c r="G765" s="13">
        <f t="shared" ca="1" si="234"/>
        <v>1.10381506249977</v>
      </c>
      <c r="H765" s="13">
        <f t="shared" ca="1" si="235"/>
        <v>1.00022751</v>
      </c>
      <c r="I765" s="12">
        <f t="shared" si="230"/>
        <v>2.1000000000000001E-2</v>
      </c>
      <c r="J765" s="101">
        <f t="shared" si="236"/>
        <v>43726</v>
      </c>
      <c r="K765" s="3">
        <f t="shared" si="237"/>
        <v>113</v>
      </c>
      <c r="L765" s="18">
        <f t="shared" si="238"/>
        <v>113</v>
      </c>
      <c r="M765" s="11">
        <f t="shared" si="239"/>
        <v>1.009362713</v>
      </c>
      <c r="N765" s="11">
        <f t="shared" ca="1" si="240"/>
        <v>1.0095923529999999</v>
      </c>
      <c r="O765" s="18">
        <f t="shared" si="241"/>
        <v>0</v>
      </c>
      <c r="P765" s="2">
        <f t="shared" ca="1" si="242"/>
        <v>0</v>
      </c>
      <c r="Q765" s="2">
        <f t="shared" si="243"/>
        <v>0</v>
      </c>
      <c r="R765" s="4" t="str">
        <f t="shared" si="244"/>
        <v>A+J=</v>
      </c>
      <c r="S765" s="101">
        <f t="shared" si="245"/>
        <v>44034</v>
      </c>
      <c r="T765" s="9" t="str">
        <f t="shared" si="246"/>
        <v>-</v>
      </c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9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</row>
    <row r="766" spans="1:198" x14ac:dyDescent="0.15">
      <c r="A766" s="99">
        <f t="shared" si="229"/>
        <v>43893</v>
      </c>
      <c r="B766" s="15" t="str">
        <f t="shared" ca="1" si="231"/>
        <v>n.d</v>
      </c>
      <c r="C766" s="2">
        <f t="shared" si="232"/>
        <v>0</v>
      </c>
      <c r="D766" s="12">
        <f ca="1">IF(A766&lt;$B$1,VLOOKUP(A766,[1]DI!$A$4:$B$15000,2),0)</f>
        <v>0</v>
      </c>
      <c r="E766" s="13">
        <f t="shared" ca="1" si="233"/>
        <v>1</v>
      </c>
      <c r="F766" s="13">
        <f ca="1">(TRUNC(PRODUCT($E$12:$E765),16))</f>
        <v>1.1040661914646399</v>
      </c>
      <c r="G766" s="13">
        <f t="shared" ca="1" si="234"/>
        <v>1.10381506249977</v>
      </c>
      <c r="H766" s="13">
        <f t="shared" ca="1" si="235"/>
        <v>1.00022751</v>
      </c>
      <c r="I766" s="12">
        <f t="shared" si="230"/>
        <v>2.1000000000000001E-2</v>
      </c>
      <c r="J766" s="101">
        <f t="shared" si="236"/>
        <v>43726</v>
      </c>
      <c r="K766" s="3">
        <f t="shared" si="237"/>
        <v>114</v>
      </c>
      <c r="L766" s="18">
        <f t="shared" si="238"/>
        <v>114</v>
      </c>
      <c r="M766" s="11">
        <f t="shared" si="239"/>
        <v>1.009445959</v>
      </c>
      <c r="N766" s="11">
        <f t="shared" ca="1" si="240"/>
        <v>1.0096756179999999</v>
      </c>
      <c r="O766" s="18">
        <f t="shared" si="241"/>
        <v>0</v>
      </c>
      <c r="P766" s="2">
        <f t="shared" ca="1" si="242"/>
        <v>0</v>
      </c>
      <c r="Q766" s="2">
        <f t="shared" si="243"/>
        <v>0</v>
      </c>
      <c r="R766" s="4" t="str">
        <f t="shared" si="244"/>
        <v>A+J=</v>
      </c>
      <c r="S766" s="101">
        <f t="shared" si="245"/>
        <v>44034</v>
      </c>
      <c r="T766" s="9" t="str">
        <f t="shared" si="246"/>
        <v>-</v>
      </c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9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</row>
    <row r="767" spans="1:198" x14ac:dyDescent="0.15">
      <c r="A767" s="99">
        <f t="shared" si="229"/>
        <v>43894</v>
      </c>
      <c r="B767" s="15" t="str">
        <f t="shared" ca="1" si="231"/>
        <v>n.d</v>
      </c>
      <c r="C767" s="2">
        <f t="shared" si="232"/>
        <v>0</v>
      </c>
      <c r="D767" s="12">
        <f ca="1">IF(A767&lt;$B$1,VLOOKUP(A767,[1]DI!$A$4:$B$15000,2),0)</f>
        <v>0</v>
      </c>
      <c r="E767" s="13">
        <f t="shared" ca="1" si="233"/>
        <v>1</v>
      </c>
      <c r="F767" s="13">
        <f ca="1">(TRUNC(PRODUCT($E$12:$E766),16))</f>
        <v>1.1040661914646399</v>
      </c>
      <c r="G767" s="13">
        <f t="shared" ca="1" si="234"/>
        <v>1.10381506249977</v>
      </c>
      <c r="H767" s="13">
        <f t="shared" ca="1" si="235"/>
        <v>1.00022751</v>
      </c>
      <c r="I767" s="12">
        <f t="shared" si="230"/>
        <v>2.1000000000000001E-2</v>
      </c>
      <c r="J767" s="101">
        <f t="shared" si="236"/>
        <v>43726</v>
      </c>
      <c r="K767" s="3">
        <f t="shared" si="237"/>
        <v>115</v>
      </c>
      <c r="L767" s="18">
        <f t="shared" si="238"/>
        <v>115</v>
      </c>
      <c r="M767" s="11">
        <f t="shared" si="239"/>
        <v>1.0095292119999999</v>
      </c>
      <c r="N767" s="11">
        <f t="shared" ca="1" si="240"/>
        <v>1.0097588900000001</v>
      </c>
      <c r="O767" s="18">
        <f t="shared" si="241"/>
        <v>0</v>
      </c>
      <c r="P767" s="2">
        <f t="shared" ca="1" si="242"/>
        <v>0</v>
      </c>
      <c r="Q767" s="2">
        <f t="shared" si="243"/>
        <v>0</v>
      </c>
      <c r="R767" s="4" t="str">
        <f t="shared" si="244"/>
        <v>A+J=</v>
      </c>
      <c r="S767" s="101">
        <f t="shared" si="245"/>
        <v>44034</v>
      </c>
      <c r="T767" s="9" t="str">
        <f t="shared" si="246"/>
        <v>-</v>
      </c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9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</row>
    <row r="768" spans="1:198" x14ac:dyDescent="0.15">
      <c r="A768" s="99">
        <f t="shared" si="229"/>
        <v>43895</v>
      </c>
      <c r="B768" s="15" t="str">
        <f t="shared" ca="1" si="231"/>
        <v>n.d</v>
      </c>
      <c r="C768" s="2">
        <f t="shared" si="232"/>
        <v>0</v>
      </c>
      <c r="D768" s="12">
        <f ca="1">IF(A768&lt;$B$1,VLOOKUP(A768,[1]DI!$A$4:$B$15000,2),0)</f>
        <v>0</v>
      </c>
      <c r="E768" s="13">
        <f t="shared" ca="1" si="233"/>
        <v>1</v>
      </c>
      <c r="F768" s="13">
        <f ca="1">(TRUNC(PRODUCT($E$12:$E767),16))</f>
        <v>1.1040661914646399</v>
      </c>
      <c r="G768" s="13">
        <f t="shared" ca="1" si="234"/>
        <v>1.10381506249977</v>
      </c>
      <c r="H768" s="13">
        <f t="shared" ca="1" si="235"/>
        <v>1.00022751</v>
      </c>
      <c r="I768" s="12">
        <f t="shared" si="230"/>
        <v>2.1000000000000001E-2</v>
      </c>
      <c r="J768" s="101">
        <f t="shared" si="236"/>
        <v>43726</v>
      </c>
      <c r="K768" s="3">
        <f t="shared" si="237"/>
        <v>116</v>
      </c>
      <c r="L768" s="18">
        <f t="shared" si="238"/>
        <v>116</v>
      </c>
      <c r="M768" s="11">
        <f t="shared" si="239"/>
        <v>1.0096124719999999</v>
      </c>
      <c r="N768" s="11">
        <f t="shared" ca="1" si="240"/>
        <v>1.0098421689999999</v>
      </c>
      <c r="O768" s="18">
        <f t="shared" si="241"/>
        <v>0</v>
      </c>
      <c r="P768" s="2">
        <f t="shared" ca="1" si="242"/>
        <v>0</v>
      </c>
      <c r="Q768" s="2">
        <f t="shared" si="243"/>
        <v>0</v>
      </c>
      <c r="R768" s="4" t="str">
        <f t="shared" si="244"/>
        <v>A+J=</v>
      </c>
      <c r="S768" s="101">
        <f t="shared" si="245"/>
        <v>44034</v>
      </c>
      <c r="T768" s="9" t="str">
        <f t="shared" si="246"/>
        <v>-</v>
      </c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9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</row>
    <row r="769" spans="1:198" x14ac:dyDescent="0.15">
      <c r="A769" s="99">
        <f t="shared" si="229"/>
        <v>43896</v>
      </c>
      <c r="B769" s="15" t="str">
        <f t="shared" ca="1" si="231"/>
        <v>n.d</v>
      </c>
      <c r="C769" s="2">
        <f t="shared" si="232"/>
        <v>0</v>
      </c>
      <c r="D769" s="12">
        <f ca="1">IF(A769&lt;$B$1,VLOOKUP(A769,[1]DI!$A$4:$B$15000,2),0)</f>
        <v>0</v>
      </c>
      <c r="E769" s="13">
        <f t="shared" ca="1" si="233"/>
        <v>1</v>
      </c>
      <c r="F769" s="13">
        <f ca="1">(TRUNC(PRODUCT($E$12:$E768),16))</f>
        <v>1.1040661914646399</v>
      </c>
      <c r="G769" s="13">
        <f t="shared" ca="1" si="234"/>
        <v>1.10381506249977</v>
      </c>
      <c r="H769" s="13">
        <f t="shared" ca="1" si="235"/>
        <v>1.00022751</v>
      </c>
      <c r="I769" s="12">
        <f t="shared" si="230"/>
        <v>2.1000000000000001E-2</v>
      </c>
      <c r="J769" s="101">
        <f t="shared" si="236"/>
        <v>43726</v>
      </c>
      <c r="K769" s="3">
        <f t="shared" si="237"/>
        <v>117</v>
      </c>
      <c r="L769" s="18">
        <f t="shared" si="238"/>
        <v>117</v>
      </c>
      <c r="M769" s="11">
        <f t="shared" si="239"/>
        <v>1.009695738</v>
      </c>
      <c r="N769" s="11">
        <f t="shared" ca="1" si="240"/>
        <v>1.009925454</v>
      </c>
      <c r="O769" s="18">
        <f t="shared" si="241"/>
        <v>0</v>
      </c>
      <c r="P769" s="2">
        <f t="shared" ca="1" si="242"/>
        <v>0</v>
      </c>
      <c r="Q769" s="2">
        <f t="shared" si="243"/>
        <v>0</v>
      </c>
      <c r="R769" s="4" t="str">
        <f t="shared" si="244"/>
        <v>A+J=</v>
      </c>
      <c r="S769" s="101">
        <f t="shared" si="245"/>
        <v>44034</v>
      </c>
      <c r="T769" s="9" t="str">
        <f t="shared" si="246"/>
        <v>-</v>
      </c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9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</row>
    <row r="770" spans="1:198" x14ac:dyDescent="0.15">
      <c r="A770" s="99">
        <f t="shared" si="229"/>
        <v>43897</v>
      </c>
      <c r="B770" s="15" t="str">
        <f t="shared" ca="1" si="231"/>
        <v>n.d</v>
      </c>
      <c r="C770" s="2">
        <f t="shared" si="232"/>
        <v>0</v>
      </c>
      <c r="D770" s="12">
        <f ca="1">IF(A770&lt;$B$1,VLOOKUP(A770,[1]DI!$A$4:$B$15000,2),0)</f>
        <v>0</v>
      </c>
      <c r="E770" s="13">
        <f t="shared" ca="1" si="233"/>
        <v>1</v>
      </c>
      <c r="F770" s="13">
        <f ca="1">(TRUNC(PRODUCT($E$12:$E769),16))</f>
        <v>1.1040661914646399</v>
      </c>
      <c r="G770" s="13">
        <f t="shared" ca="1" si="234"/>
        <v>1.10381506249977</v>
      </c>
      <c r="H770" s="13">
        <f t="shared" ca="1" si="235"/>
        <v>1.00022751</v>
      </c>
      <c r="I770" s="12">
        <f t="shared" si="230"/>
        <v>2.1000000000000001E-2</v>
      </c>
      <c r="J770" s="101">
        <f t="shared" si="236"/>
        <v>43726</v>
      </c>
      <c r="K770" s="3">
        <f t="shared" si="237"/>
        <v>117</v>
      </c>
      <c r="L770" s="18">
        <f t="shared" si="238"/>
        <v>118</v>
      </c>
      <c r="M770" s="11">
        <f t="shared" si="239"/>
        <v>1.0097790120000001</v>
      </c>
      <c r="N770" s="11">
        <f t="shared" ca="1" si="240"/>
        <v>1.0100087470000001</v>
      </c>
      <c r="O770" s="18">
        <f t="shared" si="241"/>
        <v>0</v>
      </c>
      <c r="P770" s="2">
        <f t="shared" ca="1" si="242"/>
        <v>0</v>
      </c>
      <c r="Q770" s="2">
        <f t="shared" si="243"/>
        <v>0</v>
      </c>
      <c r="R770" s="4" t="str">
        <f t="shared" si="244"/>
        <v>A+J=</v>
      </c>
      <c r="S770" s="101">
        <f t="shared" si="245"/>
        <v>44034</v>
      </c>
      <c r="T770" s="9" t="str">
        <f t="shared" si="246"/>
        <v>-</v>
      </c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9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</row>
    <row r="771" spans="1:198" x14ac:dyDescent="0.15">
      <c r="A771" s="99">
        <f t="shared" si="229"/>
        <v>43898</v>
      </c>
      <c r="B771" s="15" t="str">
        <f t="shared" ca="1" si="231"/>
        <v>n.d</v>
      </c>
      <c r="C771" s="2">
        <f t="shared" si="232"/>
        <v>0</v>
      </c>
      <c r="D771" s="12">
        <f ca="1">IF(A771&lt;$B$1,VLOOKUP(A771,[1]DI!$A$4:$B$15000,2),0)</f>
        <v>0</v>
      </c>
      <c r="E771" s="13">
        <f t="shared" ca="1" si="233"/>
        <v>1</v>
      </c>
      <c r="F771" s="13">
        <f ca="1">(TRUNC(PRODUCT($E$12:$E770),16))</f>
        <v>1.1040661914646399</v>
      </c>
      <c r="G771" s="13">
        <f t="shared" ca="1" si="234"/>
        <v>1.10381506249977</v>
      </c>
      <c r="H771" s="13">
        <f t="shared" ca="1" si="235"/>
        <v>1.00022751</v>
      </c>
      <c r="I771" s="12">
        <f t="shared" si="230"/>
        <v>2.1000000000000001E-2</v>
      </c>
      <c r="J771" s="101">
        <f t="shared" si="236"/>
        <v>43726</v>
      </c>
      <c r="K771" s="3">
        <f t="shared" si="237"/>
        <v>117</v>
      </c>
      <c r="L771" s="18">
        <f t="shared" si="238"/>
        <v>118</v>
      </c>
      <c r="M771" s="11">
        <f t="shared" si="239"/>
        <v>1.0097790120000001</v>
      </c>
      <c r="N771" s="11">
        <f t="shared" ca="1" si="240"/>
        <v>1.0100087470000001</v>
      </c>
      <c r="O771" s="18">
        <f t="shared" si="241"/>
        <v>0</v>
      </c>
      <c r="P771" s="2">
        <f t="shared" ca="1" si="242"/>
        <v>0</v>
      </c>
      <c r="Q771" s="2">
        <f t="shared" si="243"/>
        <v>0</v>
      </c>
      <c r="R771" s="4" t="str">
        <f t="shared" si="244"/>
        <v>A+J=</v>
      </c>
      <c r="S771" s="101">
        <f t="shared" si="245"/>
        <v>44034</v>
      </c>
      <c r="T771" s="9" t="str">
        <f t="shared" si="246"/>
        <v>-</v>
      </c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9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</row>
    <row r="772" spans="1:198" x14ac:dyDescent="0.15">
      <c r="A772" s="99">
        <f t="shared" si="229"/>
        <v>43899</v>
      </c>
      <c r="B772" s="15" t="str">
        <f t="shared" ca="1" si="231"/>
        <v>n.d</v>
      </c>
      <c r="C772" s="2">
        <f t="shared" si="232"/>
        <v>0</v>
      </c>
      <c r="D772" s="12">
        <f ca="1">IF(A772&lt;$B$1,VLOOKUP(A772,[1]DI!$A$4:$B$15000,2),0)</f>
        <v>0</v>
      </c>
      <c r="E772" s="13">
        <f t="shared" ca="1" si="233"/>
        <v>1</v>
      </c>
      <c r="F772" s="13">
        <f ca="1">(TRUNC(PRODUCT($E$12:$E771),16))</f>
        <v>1.1040661914646399</v>
      </c>
      <c r="G772" s="13">
        <f t="shared" ca="1" si="234"/>
        <v>1.10381506249977</v>
      </c>
      <c r="H772" s="13">
        <f t="shared" ca="1" si="235"/>
        <v>1.00022751</v>
      </c>
      <c r="I772" s="12">
        <f t="shared" si="230"/>
        <v>2.1000000000000001E-2</v>
      </c>
      <c r="J772" s="101">
        <f t="shared" si="236"/>
        <v>43726</v>
      </c>
      <c r="K772" s="3">
        <f t="shared" si="237"/>
        <v>118</v>
      </c>
      <c r="L772" s="18">
        <f t="shared" si="238"/>
        <v>118</v>
      </c>
      <c r="M772" s="11">
        <f t="shared" si="239"/>
        <v>1.0097790120000001</v>
      </c>
      <c r="N772" s="11">
        <f t="shared" ca="1" si="240"/>
        <v>1.0100087470000001</v>
      </c>
      <c r="O772" s="18">
        <f t="shared" si="241"/>
        <v>0</v>
      </c>
      <c r="P772" s="2">
        <f t="shared" ca="1" si="242"/>
        <v>0</v>
      </c>
      <c r="Q772" s="2">
        <f t="shared" si="243"/>
        <v>0</v>
      </c>
      <c r="R772" s="4" t="str">
        <f t="shared" si="244"/>
        <v>A+J=</v>
      </c>
      <c r="S772" s="101">
        <f t="shared" si="245"/>
        <v>44034</v>
      </c>
      <c r="T772" s="9" t="str">
        <f t="shared" si="246"/>
        <v>-</v>
      </c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9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</row>
    <row r="773" spans="1:198" x14ac:dyDescent="0.15">
      <c r="A773" s="99">
        <f t="shared" si="229"/>
        <v>43900</v>
      </c>
      <c r="B773" s="15" t="str">
        <f t="shared" ca="1" si="231"/>
        <v>n.d</v>
      </c>
      <c r="C773" s="2">
        <f t="shared" si="232"/>
        <v>0</v>
      </c>
      <c r="D773" s="12">
        <f ca="1">IF(A773&lt;$B$1,VLOOKUP(A773,[1]DI!$A$4:$B$15000,2),0)</f>
        <v>0</v>
      </c>
      <c r="E773" s="13">
        <f t="shared" ca="1" si="233"/>
        <v>1</v>
      </c>
      <c r="F773" s="13">
        <f ca="1">(TRUNC(PRODUCT($E$12:$E772),16))</f>
        <v>1.1040661914646399</v>
      </c>
      <c r="G773" s="13">
        <f t="shared" ca="1" si="234"/>
        <v>1.10381506249977</v>
      </c>
      <c r="H773" s="13">
        <f t="shared" ca="1" si="235"/>
        <v>1.00022751</v>
      </c>
      <c r="I773" s="12">
        <f t="shared" si="230"/>
        <v>2.1000000000000001E-2</v>
      </c>
      <c r="J773" s="101">
        <f t="shared" si="236"/>
        <v>43726</v>
      </c>
      <c r="K773" s="3">
        <f t="shared" si="237"/>
        <v>119</v>
      </c>
      <c r="L773" s="18">
        <f t="shared" si="238"/>
        <v>119</v>
      </c>
      <c r="M773" s="11">
        <f t="shared" si="239"/>
        <v>1.009862292</v>
      </c>
      <c r="N773" s="11">
        <f t="shared" ca="1" si="240"/>
        <v>1.010092046</v>
      </c>
      <c r="O773" s="18">
        <f t="shared" si="241"/>
        <v>0</v>
      </c>
      <c r="P773" s="2">
        <f t="shared" ca="1" si="242"/>
        <v>0</v>
      </c>
      <c r="Q773" s="2">
        <f t="shared" si="243"/>
        <v>0</v>
      </c>
      <c r="R773" s="4" t="str">
        <f t="shared" si="244"/>
        <v>A+J=</v>
      </c>
      <c r="S773" s="101">
        <f t="shared" si="245"/>
        <v>44034</v>
      </c>
      <c r="T773" s="9" t="str">
        <f t="shared" si="246"/>
        <v>-</v>
      </c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9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</row>
    <row r="774" spans="1:198" x14ac:dyDescent="0.15">
      <c r="A774" s="99">
        <f t="shared" si="229"/>
        <v>43901</v>
      </c>
      <c r="B774" s="15" t="str">
        <f t="shared" ca="1" si="231"/>
        <v>n.d</v>
      </c>
      <c r="C774" s="2">
        <f t="shared" si="232"/>
        <v>0</v>
      </c>
      <c r="D774" s="12">
        <f ca="1">IF(A774&lt;$B$1,VLOOKUP(A774,[1]DI!$A$4:$B$15000,2),0)</f>
        <v>0</v>
      </c>
      <c r="E774" s="13">
        <f t="shared" ca="1" si="233"/>
        <v>1</v>
      </c>
      <c r="F774" s="13">
        <f ca="1">(TRUNC(PRODUCT($E$12:$E773),16))</f>
        <v>1.1040661914646399</v>
      </c>
      <c r="G774" s="13">
        <f t="shared" ca="1" si="234"/>
        <v>1.10381506249977</v>
      </c>
      <c r="H774" s="13">
        <f t="shared" ca="1" si="235"/>
        <v>1.00022751</v>
      </c>
      <c r="I774" s="12">
        <f t="shared" si="230"/>
        <v>2.1000000000000001E-2</v>
      </c>
      <c r="J774" s="101">
        <f t="shared" si="236"/>
        <v>43726</v>
      </c>
      <c r="K774" s="3">
        <f t="shared" si="237"/>
        <v>120</v>
      </c>
      <c r="L774" s="18">
        <f t="shared" si="238"/>
        <v>120</v>
      </c>
      <c r="M774" s="11">
        <f t="shared" si="239"/>
        <v>1.009945579</v>
      </c>
      <c r="N774" s="11">
        <f t="shared" ca="1" si="240"/>
        <v>1.0101753520000001</v>
      </c>
      <c r="O774" s="18">
        <f t="shared" si="241"/>
        <v>0</v>
      </c>
      <c r="P774" s="2">
        <f t="shared" ca="1" si="242"/>
        <v>0</v>
      </c>
      <c r="Q774" s="2">
        <f t="shared" si="243"/>
        <v>0</v>
      </c>
      <c r="R774" s="4" t="str">
        <f t="shared" si="244"/>
        <v>A+J=</v>
      </c>
      <c r="S774" s="101">
        <f t="shared" si="245"/>
        <v>44034</v>
      </c>
      <c r="T774" s="9" t="str">
        <f t="shared" si="246"/>
        <v>-</v>
      </c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9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</row>
    <row r="775" spans="1:198" x14ac:dyDescent="0.15">
      <c r="A775" s="99">
        <f t="shared" si="229"/>
        <v>43902</v>
      </c>
      <c r="B775" s="15" t="str">
        <f t="shared" ca="1" si="231"/>
        <v>n.d</v>
      </c>
      <c r="C775" s="2">
        <f t="shared" si="232"/>
        <v>0</v>
      </c>
      <c r="D775" s="12">
        <f ca="1">IF(A775&lt;$B$1,VLOOKUP(A775,[1]DI!$A$4:$B$15000,2),0)</f>
        <v>0</v>
      </c>
      <c r="E775" s="13">
        <f t="shared" ca="1" si="233"/>
        <v>1</v>
      </c>
      <c r="F775" s="13">
        <f ca="1">(TRUNC(PRODUCT($E$12:$E774),16))</f>
        <v>1.1040661914646399</v>
      </c>
      <c r="G775" s="13">
        <f t="shared" ca="1" si="234"/>
        <v>1.10381506249977</v>
      </c>
      <c r="H775" s="13">
        <f t="shared" ca="1" si="235"/>
        <v>1.00022751</v>
      </c>
      <c r="I775" s="12">
        <f t="shared" si="230"/>
        <v>2.1000000000000001E-2</v>
      </c>
      <c r="J775" s="101">
        <f t="shared" si="236"/>
        <v>43726</v>
      </c>
      <c r="K775" s="3">
        <f t="shared" si="237"/>
        <v>121</v>
      </c>
      <c r="L775" s="18">
        <f t="shared" si="238"/>
        <v>121</v>
      </c>
      <c r="M775" s="11">
        <f t="shared" si="239"/>
        <v>1.010028873</v>
      </c>
      <c r="N775" s="11">
        <f t="shared" ca="1" si="240"/>
        <v>1.0102586650000001</v>
      </c>
      <c r="O775" s="18">
        <f t="shared" si="241"/>
        <v>0</v>
      </c>
      <c r="P775" s="2">
        <f t="shared" ca="1" si="242"/>
        <v>0</v>
      </c>
      <c r="Q775" s="2">
        <f t="shared" si="243"/>
        <v>0</v>
      </c>
      <c r="R775" s="4" t="str">
        <f t="shared" si="244"/>
        <v>A+J=</v>
      </c>
      <c r="S775" s="101">
        <f t="shared" si="245"/>
        <v>44034</v>
      </c>
      <c r="T775" s="9" t="str">
        <f t="shared" si="246"/>
        <v>-</v>
      </c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9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</row>
    <row r="776" spans="1:198" x14ac:dyDescent="0.15">
      <c r="A776" s="99">
        <f t="shared" si="229"/>
        <v>43903</v>
      </c>
      <c r="B776" s="15" t="str">
        <f t="shared" ca="1" si="231"/>
        <v>n.d</v>
      </c>
      <c r="C776" s="2">
        <f t="shared" si="232"/>
        <v>0</v>
      </c>
      <c r="D776" s="12">
        <f ca="1">IF(A776&lt;$B$1,VLOOKUP(A776,[1]DI!$A$4:$B$15000,2),0)</f>
        <v>0</v>
      </c>
      <c r="E776" s="13">
        <f t="shared" ca="1" si="233"/>
        <v>1</v>
      </c>
      <c r="F776" s="13">
        <f ca="1">(TRUNC(PRODUCT($E$12:$E775),16))</f>
        <v>1.1040661914646399</v>
      </c>
      <c r="G776" s="13">
        <f t="shared" ca="1" si="234"/>
        <v>1.10381506249977</v>
      </c>
      <c r="H776" s="13">
        <f t="shared" ca="1" si="235"/>
        <v>1.00022751</v>
      </c>
      <c r="I776" s="12">
        <f t="shared" si="230"/>
        <v>2.1000000000000001E-2</v>
      </c>
      <c r="J776" s="101">
        <f t="shared" si="236"/>
        <v>43726</v>
      </c>
      <c r="K776" s="3">
        <f t="shared" si="237"/>
        <v>122</v>
      </c>
      <c r="L776" s="18">
        <f t="shared" si="238"/>
        <v>122</v>
      </c>
      <c r="M776" s="11">
        <f t="shared" si="239"/>
        <v>1.0101121740000001</v>
      </c>
      <c r="N776" s="11">
        <f t="shared" ca="1" si="240"/>
        <v>1.0103419849999999</v>
      </c>
      <c r="O776" s="18">
        <f t="shared" si="241"/>
        <v>0</v>
      </c>
      <c r="P776" s="2">
        <f t="shared" ca="1" si="242"/>
        <v>0</v>
      </c>
      <c r="Q776" s="2">
        <f t="shared" si="243"/>
        <v>0</v>
      </c>
      <c r="R776" s="4" t="str">
        <f t="shared" si="244"/>
        <v>A+J=</v>
      </c>
      <c r="S776" s="101">
        <f t="shared" si="245"/>
        <v>44034</v>
      </c>
      <c r="T776" s="9" t="str">
        <f t="shared" si="246"/>
        <v>-</v>
      </c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9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</row>
    <row r="777" spans="1:198" x14ac:dyDescent="0.15">
      <c r="A777" s="99">
        <f t="shared" si="229"/>
        <v>43904</v>
      </c>
      <c r="B777" s="15" t="str">
        <f t="shared" ca="1" si="231"/>
        <v>n.d</v>
      </c>
      <c r="C777" s="2">
        <f t="shared" si="232"/>
        <v>0</v>
      </c>
      <c r="D777" s="12">
        <f ca="1">IF(A777&lt;$B$1,VLOOKUP(A777,[1]DI!$A$4:$B$15000,2),0)</f>
        <v>0</v>
      </c>
      <c r="E777" s="13">
        <f t="shared" ca="1" si="233"/>
        <v>1</v>
      </c>
      <c r="F777" s="13">
        <f ca="1">(TRUNC(PRODUCT($E$12:$E776),16))</f>
        <v>1.1040661914646399</v>
      </c>
      <c r="G777" s="13">
        <f t="shared" ca="1" si="234"/>
        <v>1.10381506249977</v>
      </c>
      <c r="H777" s="13">
        <f t="shared" ca="1" si="235"/>
        <v>1.00022751</v>
      </c>
      <c r="I777" s="12">
        <f t="shared" si="230"/>
        <v>2.1000000000000001E-2</v>
      </c>
      <c r="J777" s="101">
        <f t="shared" si="236"/>
        <v>43726</v>
      </c>
      <c r="K777" s="3">
        <f t="shared" si="237"/>
        <v>122</v>
      </c>
      <c r="L777" s="18">
        <f t="shared" si="238"/>
        <v>123</v>
      </c>
      <c r="M777" s="11">
        <f t="shared" si="239"/>
        <v>1.0101954820000001</v>
      </c>
      <c r="N777" s="11">
        <f t="shared" ca="1" si="240"/>
        <v>1.010425312</v>
      </c>
      <c r="O777" s="18">
        <f t="shared" si="241"/>
        <v>0</v>
      </c>
      <c r="P777" s="2">
        <f t="shared" ca="1" si="242"/>
        <v>0</v>
      </c>
      <c r="Q777" s="2">
        <f t="shared" si="243"/>
        <v>0</v>
      </c>
      <c r="R777" s="4" t="str">
        <f t="shared" si="244"/>
        <v>A+J=</v>
      </c>
      <c r="S777" s="101">
        <f t="shared" si="245"/>
        <v>44034</v>
      </c>
      <c r="T777" s="9" t="str">
        <f t="shared" si="246"/>
        <v>-</v>
      </c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9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</row>
    <row r="778" spans="1:198" x14ac:dyDescent="0.15">
      <c r="A778" s="99">
        <f t="shared" si="229"/>
        <v>43905</v>
      </c>
      <c r="B778" s="15" t="str">
        <f t="shared" ca="1" si="231"/>
        <v>n.d</v>
      </c>
      <c r="C778" s="2">
        <f t="shared" si="232"/>
        <v>0</v>
      </c>
      <c r="D778" s="12">
        <f ca="1">IF(A778&lt;$B$1,VLOOKUP(A778,[1]DI!$A$4:$B$15000,2),0)</f>
        <v>0</v>
      </c>
      <c r="E778" s="13">
        <f t="shared" ca="1" si="233"/>
        <v>1</v>
      </c>
      <c r="F778" s="13">
        <f ca="1">(TRUNC(PRODUCT($E$12:$E777),16))</f>
        <v>1.1040661914646399</v>
      </c>
      <c r="G778" s="13">
        <f t="shared" ca="1" si="234"/>
        <v>1.10381506249977</v>
      </c>
      <c r="H778" s="13">
        <f t="shared" ca="1" si="235"/>
        <v>1.00022751</v>
      </c>
      <c r="I778" s="12">
        <f t="shared" si="230"/>
        <v>2.1000000000000001E-2</v>
      </c>
      <c r="J778" s="101">
        <f t="shared" si="236"/>
        <v>43726</v>
      </c>
      <c r="K778" s="3">
        <f t="shared" si="237"/>
        <v>122</v>
      </c>
      <c r="L778" s="18">
        <f t="shared" si="238"/>
        <v>123</v>
      </c>
      <c r="M778" s="11">
        <f t="shared" si="239"/>
        <v>1.0101954820000001</v>
      </c>
      <c r="N778" s="11">
        <f t="shared" ca="1" si="240"/>
        <v>1.010425312</v>
      </c>
      <c r="O778" s="18">
        <f t="shared" si="241"/>
        <v>0</v>
      </c>
      <c r="P778" s="2">
        <f t="shared" ca="1" si="242"/>
        <v>0</v>
      </c>
      <c r="Q778" s="2">
        <f t="shared" si="243"/>
        <v>0</v>
      </c>
      <c r="R778" s="4" t="str">
        <f t="shared" si="244"/>
        <v>A+J=</v>
      </c>
      <c r="S778" s="101">
        <f t="shared" si="245"/>
        <v>44034</v>
      </c>
      <c r="T778" s="9" t="str">
        <f t="shared" si="246"/>
        <v>-</v>
      </c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9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</row>
    <row r="779" spans="1:198" x14ac:dyDescent="0.15">
      <c r="A779" s="99">
        <f t="shared" si="229"/>
        <v>43906</v>
      </c>
      <c r="B779" s="15" t="str">
        <f t="shared" ca="1" si="231"/>
        <v>n.d</v>
      </c>
      <c r="C779" s="2">
        <f t="shared" si="232"/>
        <v>0</v>
      </c>
      <c r="D779" s="12">
        <f ca="1">IF(A779&lt;$B$1,VLOOKUP(A779,[1]DI!$A$4:$B$15000,2),0)</f>
        <v>0</v>
      </c>
      <c r="E779" s="13">
        <f t="shared" ca="1" si="233"/>
        <v>1</v>
      </c>
      <c r="F779" s="13">
        <f ca="1">(TRUNC(PRODUCT($E$12:$E778),16))</f>
        <v>1.1040661914646399</v>
      </c>
      <c r="G779" s="13">
        <f t="shared" ca="1" si="234"/>
        <v>1.10381506249977</v>
      </c>
      <c r="H779" s="13">
        <f t="shared" ca="1" si="235"/>
        <v>1.00022751</v>
      </c>
      <c r="I779" s="12">
        <f t="shared" si="230"/>
        <v>2.1000000000000001E-2</v>
      </c>
      <c r="J779" s="101">
        <f t="shared" si="236"/>
        <v>43726</v>
      </c>
      <c r="K779" s="3">
        <f t="shared" si="237"/>
        <v>123</v>
      </c>
      <c r="L779" s="18">
        <f t="shared" si="238"/>
        <v>123</v>
      </c>
      <c r="M779" s="11">
        <f t="shared" si="239"/>
        <v>1.0101954820000001</v>
      </c>
      <c r="N779" s="11">
        <f t="shared" ca="1" si="240"/>
        <v>1.010425312</v>
      </c>
      <c r="O779" s="18">
        <f t="shared" si="241"/>
        <v>0</v>
      </c>
      <c r="P779" s="2">
        <f t="shared" ca="1" si="242"/>
        <v>0</v>
      </c>
      <c r="Q779" s="2">
        <f t="shared" si="243"/>
        <v>0</v>
      </c>
      <c r="R779" s="4" t="str">
        <f t="shared" si="244"/>
        <v>A+J=</v>
      </c>
      <c r="S779" s="101">
        <f t="shared" si="245"/>
        <v>44034</v>
      </c>
      <c r="T779" s="9" t="str">
        <f t="shared" si="246"/>
        <v>-</v>
      </c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9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</row>
    <row r="780" spans="1:198" x14ac:dyDescent="0.15">
      <c r="A780" s="99">
        <f t="shared" si="229"/>
        <v>43907</v>
      </c>
      <c r="B780" s="15" t="str">
        <f t="shared" ca="1" si="231"/>
        <v>n.d</v>
      </c>
      <c r="C780" s="2">
        <f t="shared" si="232"/>
        <v>0</v>
      </c>
      <c r="D780" s="12">
        <f ca="1">IF(A780&lt;$B$1,VLOOKUP(A780,[1]DI!$A$4:$B$15000,2),0)</f>
        <v>0</v>
      </c>
      <c r="E780" s="13">
        <f t="shared" ca="1" si="233"/>
        <v>1</v>
      </c>
      <c r="F780" s="13">
        <f ca="1">(TRUNC(PRODUCT($E$12:$E779),16))</f>
        <v>1.1040661914646399</v>
      </c>
      <c r="G780" s="13">
        <f t="shared" ca="1" si="234"/>
        <v>1.10381506249977</v>
      </c>
      <c r="H780" s="13">
        <f t="shared" ca="1" si="235"/>
        <v>1.00022751</v>
      </c>
      <c r="I780" s="12">
        <f t="shared" si="230"/>
        <v>2.1000000000000001E-2</v>
      </c>
      <c r="J780" s="101">
        <f t="shared" si="236"/>
        <v>43726</v>
      </c>
      <c r="K780" s="3">
        <f t="shared" si="237"/>
        <v>124</v>
      </c>
      <c r="L780" s="18">
        <f t="shared" si="238"/>
        <v>124</v>
      </c>
      <c r="M780" s="11">
        <f t="shared" si="239"/>
        <v>1.0102787959999999</v>
      </c>
      <c r="N780" s="11">
        <f t="shared" ca="1" si="240"/>
        <v>1.010508645</v>
      </c>
      <c r="O780" s="18">
        <f t="shared" si="241"/>
        <v>0</v>
      </c>
      <c r="P780" s="2">
        <f t="shared" ca="1" si="242"/>
        <v>0</v>
      </c>
      <c r="Q780" s="2">
        <f t="shared" si="243"/>
        <v>0</v>
      </c>
      <c r="R780" s="4" t="str">
        <f t="shared" si="244"/>
        <v>A+J=</v>
      </c>
      <c r="S780" s="101">
        <f t="shared" si="245"/>
        <v>44034</v>
      </c>
      <c r="T780" s="9" t="str">
        <f t="shared" si="246"/>
        <v>-</v>
      </c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9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</row>
    <row r="781" spans="1:198" x14ac:dyDescent="0.15">
      <c r="A781" s="99">
        <f t="shared" ref="A781:A844" si="247">(A780+1)</f>
        <v>43908</v>
      </c>
      <c r="B781" s="15" t="str">
        <f t="shared" ca="1" si="231"/>
        <v>n.d</v>
      </c>
      <c r="C781" s="2">
        <f t="shared" si="232"/>
        <v>0</v>
      </c>
      <c r="D781" s="12">
        <f ca="1">IF(A781&lt;$B$1,VLOOKUP(A781,[1]DI!$A$4:$B$15000,2),0)</f>
        <v>0</v>
      </c>
      <c r="E781" s="13">
        <f t="shared" ca="1" si="233"/>
        <v>1</v>
      </c>
      <c r="F781" s="13">
        <f ca="1">(TRUNC(PRODUCT($E$12:$E780),16))</f>
        <v>1.1040661914646399</v>
      </c>
      <c r="G781" s="13">
        <f t="shared" ca="1" si="234"/>
        <v>1.10381506249977</v>
      </c>
      <c r="H781" s="13">
        <f t="shared" ca="1" si="235"/>
        <v>1.00022751</v>
      </c>
      <c r="I781" s="12">
        <f t="shared" ref="I781:I844" si="248">I780</f>
        <v>2.1000000000000001E-2</v>
      </c>
      <c r="J781" s="101">
        <f t="shared" si="236"/>
        <v>43726</v>
      </c>
      <c r="K781" s="3">
        <f t="shared" si="237"/>
        <v>125</v>
      </c>
      <c r="L781" s="18">
        <f t="shared" si="238"/>
        <v>125</v>
      </c>
      <c r="M781" s="11">
        <f t="shared" si="239"/>
        <v>1.010362118</v>
      </c>
      <c r="N781" s="11">
        <f t="shared" ca="1" si="240"/>
        <v>1.010591985</v>
      </c>
      <c r="O781" s="18">
        <f t="shared" si="241"/>
        <v>0</v>
      </c>
      <c r="P781" s="2">
        <f t="shared" ca="1" si="242"/>
        <v>0</v>
      </c>
      <c r="Q781" s="2">
        <f t="shared" si="243"/>
        <v>0</v>
      </c>
      <c r="R781" s="4" t="str">
        <f t="shared" si="244"/>
        <v>A+J=</v>
      </c>
      <c r="S781" s="101">
        <f t="shared" si="245"/>
        <v>44034</v>
      </c>
      <c r="T781" s="9" t="str">
        <f t="shared" si="246"/>
        <v>-</v>
      </c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9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</row>
    <row r="782" spans="1:198" x14ac:dyDescent="0.15">
      <c r="A782" s="99">
        <f t="shared" si="247"/>
        <v>43909</v>
      </c>
      <c r="B782" s="15" t="str">
        <f t="shared" ca="1" si="231"/>
        <v>n.d</v>
      </c>
      <c r="C782" s="2">
        <f t="shared" si="232"/>
        <v>0</v>
      </c>
      <c r="D782" s="12">
        <f ca="1">IF(A782&lt;$B$1,VLOOKUP(A782,[1]DI!$A$4:$B$15000,2),0)</f>
        <v>0</v>
      </c>
      <c r="E782" s="13">
        <f t="shared" ca="1" si="233"/>
        <v>1</v>
      </c>
      <c r="F782" s="13">
        <f ca="1">(TRUNC(PRODUCT($E$12:$E781),16))</f>
        <v>1.1040661914646399</v>
      </c>
      <c r="G782" s="13">
        <f t="shared" ca="1" si="234"/>
        <v>1.10381506249977</v>
      </c>
      <c r="H782" s="13">
        <f t="shared" ca="1" si="235"/>
        <v>1.00022751</v>
      </c>
      <c r="I782" s="12">
        <f t="shared" si="248"/>
        <v>2.1000000000000001E-2</v>
      </c>
      <c r="J782" s="101">
        <f t="shared" si="236"/>
        <v>43726</v>
      </c>
      <c r="K782" s="3">
        <f t="shared" si="237"/>
        <v>126</v>
      </c>
      <c r="L782" s="18">
        <f t="shared" si="238"/>
        <v>126</v>
      </c>
      <c r="M782" s="11">
        <f t="shared" si="239"/>
        <v>1.0104454460000001</v>
      </c>
      <c r="N782" s="11">
        <f t="shared" ca="1" si="240"/>
        <v>1.0106753319999999</v>
      </c>
      <c r="O782" s="18">
        <f t="shared" si="241"/>
        <v>0</v>
      </c>
      <c r="P782" s="2">
        <f t="shared" ca="1" si="242"/>
        <v>0</v>
      </c>
      <c r="Q782" s="2">
        <f t="shared" si="243"/>
        <v>0</v>
      </c>
      <c r="R782" s="4" t="str">
        <f t="shared" si="244"/>
        <v>A+J=</v>
      </c>
      <c r="S782" s="101">
        <f t="shared" si="245"/>
        <v>44034</v>
      </c>
      <c r="T782" s="9" t="str">
        <f t="shared" si="246"/>
        <v>-</v>
      </c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9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</row>
    <row r="783" spans="1:198" x14ac:dyDescent="0.15">
      <c r="A783" s="99">
        <f t="shared" si="247"/>
        <v>43910</v>
      </c>
      <c r="B783" s="15" t="str">
        <f t="shared" ca="1" si="231"/>
        <v>n.d</v>
      </c>
      <c r="C783" s="2">
        <f t="shared" si="232"/>
        <v>0</v>
      </c>
      <c r="D783" s="12">
        <f ca="1">IF(A783&lt;$B$1,VLOOKUP(A783,[1]DI!$A$4:$B$15000,2),0)</f>
        <v>0</v>
      </c>
      <c r="E783" s="13">
        <f t="shared" ca="1" si="233"/>
        <v>1</v>
      </c>
      <c r="F783" s="13">
        <f ca="1">(TRUNC(PRODUCT($E$12:$E782),16))</f>
        <v>1.1040661914646399</v>
      </c>
      <c r="G783" s="13">
        <f t="shared" ca="1" si="234"/>
        <v>1.10381506249977</v>
      </c>
      <c r="H783" s="13">
        <f t="shared" ca="1" si="235"/>
        <v>1.00022751</v>
      </c>
      <c r="I783" s="12">
        <f t="shared" si="248"/>
        <v>2.1000000000000001E-2</v>
      </c>
      <c r="J783" s="101">
        <f t="shared" si="236"/>
        <v>43726</v>
      </c>
      <c r="K783" s="3">
        <f t="shared" si="237"/>
        <v>127</v>
      </c>
      <c r="L783" s="18">
        <f t="shared" si="238"/>
        <v>127</v>
      </c>
      <c r="M783" s="11">
        <f t="shared" si="239"/>
        <v>1.010528782</v>
      </c>
      <c r="N783" s="11">
        <f t="shared" ca="1" si="240"/>
        <v>1.010758687</v>
      </c>
      <c r="O783" s="18">
        <f t="shared" si="241"/>
        <v>0</v>
      </c>
      <c r="P783" s="2">
        <f t="shared" ca="1" si="242"/>
        <v>0</v>
      </c>
      <c r="Q783" s="2">
        <f t="shared" si="243"/>
        <v>0</v>
      </c>
      <c r="R783" s="4" t="str">
        <f t="shared" si="244"/>
        <v>A+J=</v>
      </c>
      <c r="S783" s="101">
        <f t="shared" si="245"/>
        <v>44034</v>
      </c>
      <c r="T783" s="9" t="str">
        <f t="shared" si="246"/>
        <v>-</v>
      </c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9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</row>
    <row r="784" spans="1:198" x14ac:dyDescent="0.15">
      <c r="A784" s="99">
        <f t="shared" si="247"/>
        <v>43911</v>
      </c>
      <c r="B784" s="15" t="str">
        <f t="shared" ca="1" si="231"/>
        <v>n.d</v>
      </c>
      <c r="C784" s="2">
        <f t="shared" si="232"/>
        <v>0</v>
      </c>
      <c r="D784" s="12">
        <f ca="1">IF(A784&lt;$B$1,VLOOKUP(A784,[1]DI!$A$4:$B$15000,2),0)</f>
        <v>0</v>
      </c>
      <c r="E784" s="13">
        <f t="shared" ca="1" si="233"/>
        <v>1</v>
      </c>
      <c r="F784" s="13">
        <f ca="1">(TRUNC(PRODUCT($E$12:$E783),16))</f>
        <v>1.1040661914646399</v>
      </c>
      <c r="G784" s="13">
        <f t="shared" ca="1" si="234"/>
        <v>1.10381506249977</v>
      </c>
      <c r="H784" s="13">
        <f t="shared" ca="1" si="235"/>
        <v>1.00022751</v>
      </c>
      <c r="I784" s="12">
        <f t="shared" si="248"/>
        <v>2.1000000000000001E-2</v>
      </c>
      <c r="J784" s="101">
        <f t="shared" si="236"/>
        <v>43726</v>
      </c>
      <c r="K784" s="3">
        <f t="shared" si="237"/>
        <v>127</v>
      </c>
      <c r="L784" s="18">
        <f t="shared" si="238"/>
        <v>128</v>
      </c>
      <c r="M784" s="11">
        <f t="shared" si="239"/>
        <v>1.0106121239999999</v>
      </c>
      <c r="N784" s="11">
        <f t="shared" ca="1" si="240"/>
        <v>1.010842048</v>
      </c>
      <c r="O784" s="18">
        <f t="shared" si="241"/>
        <v>0</v>
      </c>
      <c r="P784" s="2">
        <f t="shared" ca="1" si="242"/>
        <v>0</v>
      </c>
      <c r="Q784" s="2">
        <f t="shared" si="243"/>
        <v>0</v>
      </c>
      <c r="R784" s="4" t="str">
        <f t="shared" si="244"/>
        <v>A+J=</v>
      </c>
      <c r="S784" s="101">
        <f t="shared" si="245"/>
        <v>44034</v>
      </c>
      <c r="T784" s="9" t="str">
        <f t="shared" si="246"/>
        <v>-</v>
      </c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9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</row>
    <row r="785" spans="1:198" x14ac:dyDescent="0.15">
      <c r="A785" s="99">
        <f t="shared" si="247"/>
        <v>43912</v>
      </c>
      <c r="B785" s="15" t="str">
        <f t="shared" ca="1" si="231"/>
        <v>n.d</v>
      </c>
      <c r="C785" s="2">
        <f t="shared" si="232"/>
        <v>0</v>
      </c>
      <c r="D785" s="12">
        <f ca="1">IF(A785&lt;$B$1,VLOOKUP(A785,[1]DI!$A$4:$B$15000,2),0)</f>
        <v>0</v>
      </c>
      <c r="E785" s="13">
        <f t="shared" ca="1" si="233"/>
        <v>1</v>
      </c>
      <c r="F785" s="13">
        <f ca="1">(TRUNC(PRODUCT($E$12:$E784),16))</f>
        <v>1.1040661914646399</v>
      </c>
      <c r="G785" s="13">
        <f t="shared" ca="1" si="234"/>
        <v>1.10381506249977</v>
      </c>
      <c r="H785" s="13">
        <f t="shared" ca="1" si="235"/>
        <v>1.00022751</v>
      </c>
      <c r="I785" s="12">
        <f t="shared" si="248"/>
        <v>2.1000000000000001E-2</v>
      </c>
      <c r="J785" s="101">
        <f t="shared" si="236"/>
        <v>43726</v>
      </c>
      <c r="K785" s="3">
        <f t="shared" si="237"/>
        <v>127</v>
      </c>
      <c r="L785" s="18">
        <f t="shared" si="238"/>
        <v>128</v>
      </c>
      <c r="M785" s="11">
        <f t="shared" si="239"/>
        <v>1.0106121239999999</v>
      </c>
      <c r="N785" s="11">
        <f t="shared" ca="1" si="240"/>
        <v>1.010842048</v>
      </c>
      <c r="O785" s="18">
        <f t="shared" si="241"/>
        <v>0</v>
      </c>
      <c r="P785" s="2">
        <f t="shared" ca="1" si="242"/>
        <v>0</v>
      </c>
      <c r="Q785" s="2">
        <f t="shared" si="243"/>
        <v>0</v>
      </c>
      <c r="R785" s="4" t="str">
        <f t="shared" si="244"/>
        <v>A+J=</v>
      </c>
      <c r="S785" s="101">
        <f t="shared" si="245"/>
        <v>44034</v>
      </c>
      <c r="T785" s="9" t="str">
        <f t="shared" si="246"/>
        <v>-</v>
      </c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9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</row>
    <row r="786" spans="1:198" x14ac:dyDescent="0.15">
      <c r="A786" s="99">
        <f t="shared" si="247"/>
        <v>43913</v>
      </c>
      <c r="B786" s="15" t="str">
        <f t="shared" ca="1" si="231"/>
        <v>n.d</v>
      </c>
      <c r="C786" s="2">
        <f t="shared" si="232"/>
        <v>0</v>
      </c>
      <c r="D786" s="12">
        <f ca="1">IF(A786&lt;$B$1,VLOOKUP(A786,[1]DI!$A$4:$B$15000,2),0)</f>
        <v>0</v>
      </c>
      <c r="E786" s="13">
        <f t="shared" ca="1" si="233"/>
        <v>1</v>
      </c>
      <c r="F786" s="13">
        <f ca="1">(TRUNC(PRODUCT($E$12:$E785),16))</f>
        <v>1.1040661914646399</v>
      </c>
      <c r="G786" s="13">
        <f t="shared" ca="1" si="234"/>
        <v>1.10381506249977</v>
      </c>
      <c r="H786" s="13">
        <f t="shared" ca="1" si="235"/>
        <v>1.00022751</v>
      </c>
      <c r="I786" s="12">
        <f t="shared" si="248"/>
        <v>2.1000000000000001E-2</v>
      </c>
      <c r="J786" s="101">
        <f t="shared" si="236"/>
        <v>43726</v>
      </c>
      <c r="K786" s="3">
        <f t="shared" si="237"/>
        <v>128</v>
      </c>
      <c r="L786" s="18">
        <f t="shared" si="238"/>
        <v>128</v>
      </c>
      <c r="M786" s="11">
        <f t="shared" si="239"/>
        <v>1.0106121239999999</v>
      </c>
      <c r="N786" s="11">
        <f t="shared" ca="1" si="240"/>
        <v>1.010842048</v>
      </c>
      <c r="O786" s="18">
        <f t="shared" si="241"/>
        <v>0</v>
      </c>
      <c r="P786" s="2">
        <f t="shared" ca="1" si="242"/>
        <v>0</v>
      </c>
      <c r="Q786" s="2">
        <f t="shared" si="243"/>
        <v>0</v>
      </c>
      <c r="R786" s="4" t="str">
        <f t="shared" si="244"/>
        <v>A+J=</v>
      </c>
      <c r="S786" s="101">
        <f t="shared" si="245"/>
        <v>44034</v>
      </c>
      <c r="T786" s="9" t="str">
        <f t="shared" si="246"/>
        <v>-</v>
      </c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9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</row>
    <row r="787" spans="1:198" x14ac:dyDescent="0.15">
      <c r="A787" s="99">
        <f t="shared" si="247"/>
        <v>43914</v>
      </c>
      <c r="B787" s="15" t="str">
        <f t="shared" ca="1" si="231"/>
        <v>n.d</v>
      </c>
      <c r="C787" s="2">
        <f t="shared" si="232"/>
        <v>0</v>
      </c>
      <c r="D787" s="12">
        <f ca="1">IF(A787&lt;$B$1,VLOOKUP(A787,[1]DI!$A$4:$B$15000,2),0)</f>
        <v>0</v>
      </c>
      <c r="E787" s="13">
        <f t="shared" ca="1" si="233"/>
        <v>1</v>
      </c>
      <c r="F787" s="13">
        <f ca="1">(TRUNC(PRODUCT($E$12:$E786),16))</f>
        <v>1.1040661914646399</v>
      </c>
      <c r="G787" s="13">
        <f t="shared" ca="1" si="234"/>
        <v>1.10381506249977</v>
      </c>
      <c r="H787" s="13">
        <f t="shared" ca="1" si="235"/>
        <v>1.00022751</v>
      </c>
      <c r="I787" s="12">
        <f t="shared" si="248"/>
        <v>2.1000000000000001E-2</v>
      </c>
      <c r="J787" s="101">
        <f t="shared" si="236"/>
        <v>43726</v>
      </c>
      <c r="K787" s="3">
        <f t="shared" si="237"/>
        <v>129</v>
      </c>
      <c r="L787" s="18">
        <f t="shared" si="238"/>
        <v>129</v>
      </c>
      <c r="M787" s="11">
        <f t="shared" si="239"/>
        <v>1.010695473</v>
      </c>
      <c r="N787" s="11">
        <f t="shared" ca="1" si="240"/>
        <v>1.0109254160000001</v>
      </c>
      <c r="O787" s="18">
        <f t="shared" si="241"/>
        <v>0</v>
      </c>
      <c r="P787" s="2">
        <f t="shared" ca="1" si="242"/>
        <v>0</v>
      </c>
      <c r="Q787" s="2">
        <f t="shared" si="243"/>
        <v>0</v>
      </c>
      <c r="R787" s="4" t="str">
        <f t="shared" si="244"/>
        <v>A+J=</v>
      </c>
      <c r="S787" s="101">
        <f t="shared" si="245"/>
        <v>44034</v>
      </c>
      <c r="T787" s="9" t="str">
        <f t="shared" si="246"/>
        <v>-</v>
      </c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9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</row>
    <row r="788" spans="1:198" x14ac:dyDescent="0.15">
      <c r="A788" s="99">
        <f t="shared" si="247"/>
        <v>43915</v>
      </c>
      <c r="B788" s="15" t="str">
        <f t="shared" ca="1" si="231"/>
        <v>n.d</v>
      </c>
      <c r="C788" s="2">
        <f t="shared" si="232"/>
        <v>0</v>
      </c>
      <c r="D788" s="12">
        <f ca="1">IF(A788&lt;$B$1,VLOOKUP(A788,[1]DI!$A$4:$B$15000,2),0)</f>
        <v>0</v>
      </c>
      <c r="E788" s="13">
        <f t="shared" ca="1" si="233"/>
        <v>1</v>
      </c>
      <c r="F788" s="13">
        <f ca="1">(TRUNC(PRODUCT($E$12:$E787),16))</f>
        <v>1.1040661914646399</v>
      </c>
      <c r="G788" s="13">
        <f t="shared" ca="1" si="234"/>
        <v>1.10381506249977</v>
      </c>
      <c r="H788" s="13">
        <f t="shared" ca="1" si="235"/>
        <v>1.00022751</v>
      </c>
      <c r="I788" s="12">
        <f t="shared" si="248"/>
        <v>2.1000000000000001E-2</v>
      </c>
      <c r="J788" s="101">
        <f t="shared" si="236"/>
        <v>43726</v>
      </c>
      <c r="K788" s="3">
        <f t="shared" si="237"/>
        <v>130</v>
      </c>
      <c r="L788" s="18">
        <f t="shared" si="238"/>
        <v>130</v>
      </c>
      <c r="M788" s="11">
        <f t="shared" si="239"/>
        <v>1.0107788289999999</v>
      </c>
      <c r="N788" s="11">
        <f t="shared" ca="1" si="240"/>
        <v>1.0110087910000001</v>
      </c>
      <c r="O788" s="18">
        <f t="shared" si="241"/>
        <v>0</v>
      </c>
      <c r="P788" s="2">
        <f t="shared" ca="1" si="242"/>
        <v>0</v>
      </c>
      <c r="Q788" s="2">
        <f t="shared" si="243"/>
        <v>0</v>
      </c>
      <c r="R788" s="4" t="str">
        <f t="shared" si="244"/>
        <v>A+J=</v>
      </c>
      <c r="S788" s="101">
        <f t="shared" si="245"/>
        <v>44034</v>
      </c>
      <c r="T788" s="9" t="str">
        <f t="shared" si="246"/>
        <v>-</v>
      </c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9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</row>
    <row r="789" spans="1:198" x14ac:dyDescent="0.15">
      <c r="A789" s="99">
        <f t="shared" si="247"/>
        <v>43916</v>
      </c>
      <c r="B789" s="15" t="str">
        <f t="shared" ca="1" si="231"/>
        <v>n.d</v>
      </c>
      <c r="C789" s="2">
        <f t="shared" si="232"/>
        <v>0</v>
      </c>
      <c r="D789" s="12">
        <f ca="1">IF(A789&lt;$B$1,VLOOKUP(A789,[1]DI!$A$4:$B$15000,2),0)</f>
        <v>0</v>
      </c>
      <c r="E789" s="13">
        <f t="shared" ca="1" si="233"/>
        <v>1</v>
      </c>
      <c r="F789" s="13">
        <f ca="1">(TRUNC(PRODUCT($E$12:$E788),16))</f>
        <v>1.1040661914646399</v>
      </c>
      <c r="G789" s="13">
        <f t="shared" ca="1" si="234"/>
        <v>1.10381506249977</v>
      </c>
      <c r="H789" s="13">
        <f t="shared" ca="1" si="235"/>
        <v>1.00022751</v>
      </c>
      <c r="I789" s="12">
        <f t="shared" si="248"/>
        <v>2.1000000000000001E-2</v>
      </c>
      <c r="J789" s="101">
        <f t="shared" si="236"/>
        <v>43726</v>
      </c>
      <c r="K789" s="3">
        <f t="shared" si="237"/>
        <v>131</v>
      </c>
      <c r="L789" s="18">
        <f t="shared" si="238"/>
        <v>131</v>
      </c>
      <c r="M789" s="11">
        <f t="shared" si="239"/>
        <v>1.010862191</v>
      </c>
      <c r="N789" s="11">
        <f t="shared" ca="1" si="240"/>
        <v>1.0110921719999999</v>
      </c>
      <c r="O789" s="18">
        <f t="shared" si="241"/>
        <v>0</v>
      </c>
      <c r="P789" s="2">
        <f t="shared" ca="1" si="242"/>
        <v>0</v>
      </c>
      <c r="Q789" s="2">
        <f t="shared" si="243"/>
        <v>0</v>
      </c>
      <c r="R789" s="4" t="str">
        <f t="shared" si="244"/>
        <v>A+J=</v>
      </c>
      <c r="S789" s="101">
        <f t="shared" si="245"/>
        <v>44034</v>
      </c>
      <c r="T789" s="9" t="str">
        <f t="shared" si="246"/>
        <v>-</v>
      </c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9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</row>
    <row r="790" spans="1:198" x14ac:dyDescent="0.15">
      <c r="A790" s="99">
        <f t="shared" si="247"/>
        <v>43917</v>
      </c>
      <c r="B790" s="15" t="str">
        <f t="shared" ca="1" si="231"/>
        <v>n.d</v>
      </c>
      <c r="C790" s="2">
        <f t="shared" si="232"/>
        <v>0</v>
      </c>
      <c r="D790" s="12">
        <f ca="1">IF(A790&lt;$B$1,VLOOKUP(A790,[1]DI!$A$4:$B$15000,2),0)</f>
        <v>0</v>
      </c>
      <c r="E790" s="13">
        <f t="shared" ca="1" si="233"/>
        <v>1</v>
      </c>
      <c r="F790" s="13">
        <f ca="1">(TRUNC(PRODUCT($E$12:$E789),16))</f>
        <v>1.1040661914646399</v>
      </c>
      <c r="G790" s="13">
        <f t="shared" ca="1" si="234"/>
        <v>1.10381506249977</v>
      </c>
      <c r="H790" s="13">
        <f t="shared" ca="1" si="235"/>
        <v>1.00022751</v>
      </c>
      <c r="I790" s="12">
        <f t="shared" si="248"/>
        <v>2.1000000000000001E-2</v>
      </c>
      <c r="J790" s="101">
        <f t="shared" si="236"/>
        <v>43726</v>
      </c>
      <c r="K790" s="3">
        <f t="shared" si="237"/>
        <v>132</v>
      </c>
      <c r="L790" s="18">
        <f t="shared" si="238"/>
        <v>132</v>
      </c>
      <c r="M790" s="11">
        <f t="shared" si="239"/>
        <v>1.010945561</v>
      </c>
      <c r="N790" s="11">
        <f t="shared" ca="1" si="240"/>
        <v>1.0111755609999999</v>
      </c>
      <c r="O790" s="18">
        <f t="shared" si="241"/>
        <v>0</v>
      </c>
      <c r="P790" s="2">
        <f t="shared" ca="1" si="242"/>
        <v>0</v>
      </c>
      <c r="Q790" s="2">
        <f t="shared" si="243"/>
        <v>0</v>
      </c>
      <c r="R790" s="4" t="str">
        <f t="shared" si="244"/>
        <v>A+J=</v>
      </c>
      <c r="S790" s="101">
        <f t="shared" si="245"/>
        <v>44034</v>
      </c>
      <c r="T790" s="9" t="str">
        <f t="shared" si="246"/>
        <v>-</v>
      </c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9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</row>
    <row r="791" spans="1:198" x14ac:dyDescent="0.15">
      <c r="A791" s="99">
        <f t="shared" si="247"/>
        <v>43918</v>
      </c>
      <c r="B791" s="15" t="str">
        <f t="shared" ca="1" si="231"/>
        <v>n.d</v>
      </c>
      <c r="C791" s="2">
        <f t="shared" si="232"/>
        <v>0</v>
      </c>
      <c r="D791" s="12">
        <f ca="1">IF(A791&lt;$B$1,VLOOKUP(A791,[1]DI!$A$4:$B$15000,2),0)</f>
        <v>0</v>
      </c>
      <c r="E791" s="13">
        <f t="shared" ca="1" si="233"/>
        <v>1</v>
      </c>
      <c r="F791" s="13">
        <f ca="1">(TRUNC(PRODUCT($E$12:$E790),16))</f>
        <v>1.1040661914646399</v>
      </c>
      <c r="G791" s="13">
        <f t="shared" ca="1" si="234"/>
        <v>1.10381506249977</v>
      </c>
      <c r="H791" s="13">
        <f t="shared" ca="1" si="235"/>
        <v>1.00022751</v>
      </c>
      <c r="I791" s="12">
        <f t="shared" si="248"/>
        <v>2.1000000000000001E-2</v>
      </c>
      <c r="J791" s="101">
        <f t="shared" si="236"/>
        <v>43726</v>
      </c>
      <c r="K791" s="3">
        <f t="shared" si="237"/>
        <v>132</v>
      </c>
      <c r="L791" s="18">
        <f t="shared" si="238"/>
        <v>133</v>
      </c>
      <c r="M791" s="11">
        <f t="shared" si="239"/>
        <v>1.0110289379999999</v>
      </c>
      <c r="N791" s="11">
        <f t="shared" ca="1" si="240"/>
        <v>1.0112589569999999</v>
      </c>
      <c r="O791" s="18">
        <f t="shared" si="241"/>
        <v>0</v>
      </c>
      <c r="P791" s="2">
        <f t="shared" ca="1" si="242"/>
        <v>0</v>
      </c>
      <c r="Q791" s="2">
        <f t="shared" si="243"/>
        <v>0</v>
      </c>
      <c r="R791" s="4" t="str">
        <f t="shared" si="244"/>
        <v>A+J=</v>
      </c>
      <c r="S791" s="101">
        <f t="shared" si="245"/>
        <v>44034</v>
      </c>
      <c r="T791" s="9" t="str">
        <f t="shared" si="246"/>
        <v>-</v>
      </c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9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</row>
    <row r="792" spans="1:198" x14ac:dyDescent="0.15">
      <c r="A792" s="99">
        <f t="shared" si="247"/>
        <v>43919</v>
      </c>
      <c r="B792" s="15" t="str">
        <f t="shared" ca="1" si="231"/>
        <v>n.d</v>
      </c>
      <c r="C792" s="2">
        <f t="shared" si="232"/>
        <v>0</v>
      </c>
      <c r="D792" s="12">
        <f ca="1">IF(A792&lt;$B$1,VLOOKUP(A792,[1]DI!$A$4:$B$15000,2),0)</f>
        <v>0</v>
      </c>
      <c r="E792" s="13">
        <f t="shared" ca="1" si="233"/>
        <v>1</v>
      </c>
      <c r="F792" s="13">
        <f ca="1">(TRUNC(PRODUCT($E$12:$E791),16))</f>
        <v>1.1040661914646399</v>
      </c>
      <c r="G792" s="13">
        <f t="shared" ca="1" si="234"/>
        <v>1.10381506249977</v>
      </c>
      <c r="H792" s="13">
        <f t="shared" ca="1" si="235"/>
        <v>1.00022751</v>
      </c>
      <c r="I792" s="12">
        <f t="shared" si="248"/>
        <v>2.1000000000000001E-2</v>
      </c>
      <c r="J792" s="101">
        <f t="shared" si="236"/>
        <v>43726</v>
      </c>
      <c r="K792" s="3">
        <f t="shared" si="237"/>
        <v>132</v>
      </c>
      <c r="L792" s="18">
        <f t="shared" si="238"/>
        <v>133</v>
      </c>
      <c r="M792" s="11">
        <f t="shared" si="239"/>
        <v>1.0110289379999999</v>
      </c>
      <c r="N792" s="11">
        <f t="shared" ca="1" si="240"/>
        <v>1.0112589569999999</v>
      </c>
      <c r="O792" s="18">
        <f t="shared" si="241"/>
        <v>0</v>
      </c>
      <c r="P792" s="2">
        <f t="shared" ca="1" si="242"/>
        <v>0</v>
      </c>
      <c r="Q792" s="2">
        <f t="shared" si="243"/>
        <v>0</v>
      </c>
      <c r="R792" s="4" t="str">
        <f t="shared" si="244"/>
        <v>A+J=</v>
      </c>
      <c r="S792" s="101">
        <f t="shared" si="245"/>
        <v>44034</v>
      </c>
      <c r="T792" s="9" t="str">
        <f t="shared" si="246"/>
        <v>-</v>
      </c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9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</row>
    <row r="793" spans="1:198" x14ac:dyDescent="0.15">
      <c r="A793" s="99">
        <f t="shared" si="247"/>
        <v>43920</v>
      </c>
      <c r="B793" s="15" t="str">
        <f t="shared" ca="1" si="231"/>
        <v>n.d</v>
      </c>
      <c r="C793" s="2">
        <f t="shared" si="232"/>
        <v>0</v>
      </c>
      <c r="D793" s="12">
        <f ca="1">IF(A793&lt;$B$1,VLOOKUP(A793,[1]DI!$A$4:$B$15000,2),0)</f>
        <v>0</v>
      </c>
      <c r="E793" s="13">
        <f t="shared" ca="1" si="233"/>
        <v>1</v>
      </c>
      <c r="F793" s="13">
        <f ca="1">(TRUNC(PRODUCT($E$12:$E792),16))</f>
        <v>1.1040661914646399</v>
      </c>
      <c r="G793" s="13">
        <f t="shared" ca="1" si="234"/>
        <v>1.10381506249977</v>
      </c>
      <c r="H793" s="13">
        <f t="shared" ca="1" si="235"/>
        <v>1.00022751</v>
      </c>
      <c r="I793" s="12">
        <f t="shared" si="248"/>
        <v>2.1000000000000001E-2</v>
      </c>
      <c r="J793" s="101">
        <f t="shared" si="236"/>
        <v>43726</v>
      </c>
      <c r="K793" s="3">
        <f t="shared" si="237"/>
        <v>133</v>
      </c>
      <c r="L793" s="18">
        <f t="shared" si="238"/>
        <v>133</v>
      </c>
      <c r="M793" s="11">
        <f t="shared" si="239"/>
        <v>1.0110289379999999</v>
      </c>
      <c r="N793" s="11">
        <f t="shared" ca="1" si="240"/>
        <v>1.0112589569999999</v>
      </c>
      <c r="O793" s="18">
        <f t="shared" si="241"/>
        <v>0</v>
      </c>
      <c r="P793" s="2">
        <f t="shared" ca="1" si="242"/>
        <v>0</v>
      </c>
      <c r="Q793" s="2">
        <f t="shared" si="243"/>
        <v>0</v>
      </c>
      <c r="R793" s="4" t="str">
        <f t="shared" si="244"/>
        <v>A+J=</v>
      </c>
      <c r="S793" s="101">
        <f t="shared" si="245"/>
        <v>44034</v>
      </c>
      <c r="T793" s="9" t="str">
        <f t="shared" si="246"/>
        <v>-</v>
      </c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9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</row>
    <row r="794" spans="1:198" x14ac:dyDescent="0.15">
      <c r="A794" s="99">
        <f t="shared" si="247"/>
        <v>43921</v>
      </c>
      <c r="B794" s="15" t="str">
        <f t="shared" ca="1" si="231"/>
        <v>n.d</v>
      </c>
      <c r="C794" s="2">
        <f t="shared" si="232"/>
        <v>0</v>
      </c>
      <c r="D794" s="12">
        <f ca="1">IF(A794&lt;$B$1,VLOOKUP(A794,[1]DI!$A$4:$B$15000,2),0)</f>
        <v>0</v>
      </c>
      <c r="E794" s="13">
        <f t="shared" ca="1" si="233"/>
        <v>1</v>
      </c>
      <c r="F794" s="13">
        <f ca="1">(TRUNC(PRODUCT($E$12:$E793),16))</f>
        <v>1.1040661914646399</v>
      </c>
      <c r="G794" s="13">
        <f t="shared" ca="1" si="234"/>
        <v>1.10381506249977</v>
      </c>
      <c r="H794" s="13">
        <f t="shared" ca="1" si="235"/>
        <v>1.00022751</v>
      </c>
      <c r="I794" s="12">
        <f t="shared" si="248"/>
        <v>2.1000000000000001E-2</v>
      </c>
      <c r="J794" s="101">
        <f t="shared" si="236"/>
        <v>43726</v>
      </c>
      <c r="K794" s="3">
        <f t="shared" si="237"/>
        <v>134</v>
      </c>
      <c r="L794" s="18">
        <f t="shared" si="238"/>
        <v>134</v>
      </c>
      <c r="M794" s="11">
        <f t="shared" si="239"/>
        <v>1.0111123209999999</v>
      </c>
      <c r="N794" s="11">
        <f t="shared" ca="1" si="240"/>
        <v>1.0113423589999999</v>
      </c>
      <c r="O794" s="18">
        <f t="shared" si="241"/>
        <v>0</v>
      </c>
      <c r="P794" s="2">
        <f t="shared" ca="1" si="242"/>
        <v>0</v>
      </c>
      <c r="Q794" s="2">
        <f t="shared" si="243"/>
        <v>0</v>
      </c>
      <c r="R794" s="4" t="str">
        <f t="shared" si="244"/>
        <v>A+J=</v>
      </c>
      <c r="S794" s="101">
        <f t="shared" si="245"/>
        <v>44034</v>
      </c>
      <c r="T794" s="9" t="str">
        <f t="shared" si="246"/>
        <v>-</v>
      </c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9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</row>
    <row r="795" spans="1:198" x14ac:dyDescent="0.15">
      <c r="A795" s="99">
        <f t="shared" si="247"/>
        <v>43922</v>
      </c>
      <c r="B795" s="15" t="str">
        <f t="shared" ca="1" si="231"/>
        <v>n.d</v>
      </c>
      <c r="C795" s="2">
        <f t="shared" si="232"/>
        <v>0</v>
      </c>
      <c r="D795" s="12">
        <f ca="1">IF(A795&lt;$B$1,VLOOKUP(A795,[1]DI!$A$4:$B$15000,2),0)</f>
        <v>0</v>
      </c>
      <c r="E795" s="13">
        <f t="shared" ca="1" si="233"/>
        <v>1</v>
      </c>
      <c r="F795" s="13">
        <f ca="1">(TRUNC(PRODUCT($E$12:$E794),16))</f>
        <v>1.1040661914646399</v>
      </c>
      <c r="G795" s="13">
        <f t="shared" ca="1" si="234"/>
        <v>1.10381506249977</v>
      </c>
      <c r="H795" s="13">
        <f t="shared" ca="1" si="235"/>
        <v>1.00022751</v>
      </c>
      <c r="I795" s="12">
        <f t="shared" si="248"/>
        <v>2.1000000000000001E-2</v>
      </c>
      <c r="J795" s="101">
        <f t="shared" si="236"/>
        <v>43726</v>
      </c>
      <c r="K795" s="3">
        <f t="shared" si="237"/>
        <v>135</v>
      </c>
      <c r="L795" s="18">
        <f t="shared" si="238"/>
        <v>135</v>
      </c>
      <c r="M795" s="11">
        <f t="shared" si="239"/>
        <v>1.0111957110000001</v>
      </c>
      <c r="N795" s="11">
        <f t="shared" ca="1" si="240"/>
        <v>1.0114257680000001</v>
      </c>
      <c r="O795" s="18">
        <f t="shared" si="241"/>
        <v>0</v>
      </c>
      <c r="P795" s="2">
        <f t="shared" ca="1" si="242"/>
        <v>0</v>
      </c>
      <c r="Q795" s="2">
        <f t="shared" si="243"/>
        <v>0</v>
      </c>
      <c r="R795" s="4" t="str">
        <f t="shared" si="244"/>
        <v>A+J=</v>
      </c>
      <c r="S795" s="101">
        <f t="shared" si="245"/>
        <v>44034</v>
      </c>
      <c r="T795" s="9" t="str">
        <f t="shared" si="246"/>
        <v>-</v>
      </c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9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</row>
    <row r="796" spans="1:198" x14ac:dyDescent="0.15">
      <c r="A796" s="99">
        <f t="shared" si="247"/>
        <v>43923</v>
      </c>
      <c r="B796" s="15" t="str">
        <f t="shared" ca="1" si="231"/>
        <v>n.d</v>
      </c>
      <c r="C796" s="2">
        <f t="shared" si="232"/>
        <v>0</v>
      </c>
      <c r="D796" s="12">
        <f ca="1">IF(A796&lt;$B$1,VLOOKUP(A796,[1]DI!$A$4:$B$15000,2),0)</f>
        <v>0</v>
      </c>
      <c r="E796" s="13">
        <f t="shared" ca="1" si="233"/>
        <v>1</v>
      </c>
      <c r="F796" s="13">
        <f ca="1">(TRUNC(PRODUCT($E$12:$E795),16))</f>
        <v>1.1040661914646399</v>
      </c>
      <c r="G796" s="13">
        <f t="shared" ca="1" si="234"/>
        <v>1.10381506249977</v>
      </c>
      <c r="H796" s="13">
        <f t="shared" ca="1" si="235"/>
        <v>1.00022751</v>
      </c>
      <c r="I796" s="12">
        <f t="shared" si="248"/>
        <v>2.1000000000000001E-2</v>
      </c>
      <c r="J796" s="101">
        <f t="shared" si="236"/>
        <v>43726</v>
      </c>
      <c r="K796" s="3">
        <f t="shared" si="237"/>
        <v>136</v>
      </c>
      <c r="L796" s="18">
        <f t="shared" si="238"/>
        <v>136</v>
      </c>
      <c r="M796" s="11">
        <f t="shared" si="239"/>
        <v>1.0112791080000001</v>
      </c>
      <c r="N796" s="11">
        <f t="shared" ca="1" si="240"/>
        <v>1.0115091839999999</v>
      </c>
      <c r="O796" s="18">
        <f t="shared" si="241"/>
        <v>0</v>
      </c>
      <c r="P796" s="2">
        <f t="shared" ca="1" si="242"/>
        <v>0</v>
      </c>
      <c r="Q796" s="2">
        <f t="shared" si="243"/>
        <v>0</v>
      </c>
      <c r="R796" s="4" t="str">
        <f t="shared" si="244"/>
        <v>A+J=</v>
      </c>
      <c r="S796" s="101">
        <f t="shared" si="245"/>
        <v>44034</v>
      </c>
      <c r="T796" s="9" t="str">
        <f t="shared" si="246"/>
        <v>-</v>
      </c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9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</row>
    <row r="797" spans="1:198" x14ac:dyDescent="0.15">
      <c r="A797" s="99">
        <f t="shared" si="247"/>
        <v>43924</v>
      </c>
      <c r="B797" s="15" t="str">
        <f t="shared" ca="1" si="231"/>
        <v>n.d</v>
      </c>
      <c r="C797" s="2">
        <f t="shared" si="232"/>
        <v>0</v>
      </c>
      <c r="D797" s="12">
        <f ca="1">IF(A797&lt;$B$1,VLOOKUP(A797,[1]DI!$A$4:$B$15000,2),0)</f>
        <v>0</v>
      </c>
      <c r="E797" s="13">
        <f t="shared" ca="1" si="233"/>
        <v>1</v>
      </c>
      <c r="F797" s="13">
        <f ca="1">(TRUNC(PRODUCT($E$12:$E796),16))</f>
        <v>1.1040661914646399</v>
      </c>
      <c r="G797" s="13">
        <f t="shared" ca="1" si="234"/>
        <v>1.10381506249977</v>
      </c>
      <c r="H797" s="13">
        <f t="shared" ca="1" si="235"/>
        <v>1.00022751</v>
      </c>
      <c r="I797" s="12">
        <f t="shared" si="248"/>
        <v>2.1000000000000001E-2</v>
      </c>
      <c r="J797" s="101">
        <f t="shared" si="236"/>
        <v>43726</v>
      </c>
      <c r="K797" s="3">
        <f t="shared" si="237"/>
        <v>137</v>
      </c>
      <c r="L797" s="18">
        <f t="shared" si="238"/>
        <v>137</v>
      </c>
      <c r="M797" s="11">
        <f t="shared" si="239"/>
        <v>1.011362512</v>
      </c>
      <c r="N797" s="11">
        <f t="shared" ca="1" si="240"/>
        <v>1.0115926070000001</v>
      </c>
      <c r="O797" s="18">
        <f t="shared" si="241"/>
        <v>0</v>
      </c>
      <c r="P797" s="2">
        <f t="shared" ca="1" si="242"/>
        <v>0</v>
      </c>
      <c r="Q797" s="2">
        <f t="shared" si="243"/>
        <v>0</v>
      </c>
      <c r="R797" s="4" t="str">
        <f t="shared" si="244"/>
        <v>A+J=</v>
      </c>
      <c r="S797" s="101">
        <f t="shared" si="245"/>
        <v>44034</v>
      </c>
      <c r="T797" s="9" t="str">
        <f t="shared" si="246"/>
        <v>-</v>
      </c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9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</row>
    <row r="798" spans="1:198" x14ac:dyDescent="0.15">
      <c r="A798" s="99">
        <f t="shared" si="247"/>
        <v>43925</v>
      </c>
      <c r="B798" s="15" t="str">
        <f t="shared" ca="1" si="231"/>
        <v>n.d</v>
      </c>
      <c r="C798" s="2">
        <f t="shared" si="232"/>
        <v>0</v>
      </c>
      <c r="D798" s="12">
        <f ca="1">IF(A798&lt;$B$1,VLOOKUP(A798,[1]DI!$A$4:$B$15000,2),0)</f>
        <v>0</v>
      </c>
      <c r="E798" s="13">
        <f t="shared" ca="1" si="233"/>
        <v>1</v>
      </c>
      <c r="F798" s="13">
        <f ca="1">(TRUNC(PRODUCT($E$12:$E797),16))</f>
        <v>1.1040661914646399</v>
      </c>
      <c r="G798" s="13">
        <f t="shared" ca="1" si="234"/>
        <v>1.10381506249977</v>
      </c>
      <c r="H798" s="13">
        <f t="shared" ca="1" si="235"/>
        <v>1.00022751</v>
      </c>
      <c r="I798" s="12">
        <f t="shared" si="248"/>
        <v>2.1000000000000001E-2</v>
      </c>
      <c r="J798" s="101">
        <f t="shared" si="236"/>
        <v>43726</v>
      </c>
      <c r="K798" s="3">
        <f t="shared" si="237"/>
        <v>137</v>
      </c>
      <c r="L798" s="18">
        <f t="shared" si="238"/>
        <v>138</v>
      </c>
      <c r="M798" s="11">
        <f t="shared" si="239"/>
        <v>1.0114459229999999</v>
      </c>
      <c r="N798" s="11">
        <f t="shared" ca="1" si="240"/>
        <v>1.011676037</v>
      </c>
      <c r="O798" s="18">
        <f t="shared" si="241"/>
        <v>0</v>
      </c>
      <c r="P798" s="2">
        <f t="shared" ca="1" si="242"/>
        <v>0</v>
      </c>
      <c r="Q798" s="2">
        <f t="shared" si="243"/>
        <v>0</v>
      </c>
      <c r="R798" s="4" t="str">
        <f t="shared" si="244"/>
        <v>A+J=</v>
      </c>
      <c r="S798" s="101">
        <f t="shared" si="245"/>
        <v>44034</v>
      </c>
      <c r="T798" s="9" t="str">
        <f t="shared" si="246"/>
        <v>-</v>
      </c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9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</row>
    <row r="799" spans="1:198" x14ac:dyDescent="0.15">
      <c r="A799" s="99">
        <f t="shared" si="247"/>
        <v>43926</v>
      </c>
      <c r="B799" s="15" t="str">
        <f t="shared" ca="1" si="231"/>
        <v>n.d</v>
      </c>
      <c r="C799" s="2">
        <f t="shared" si="232"/>
        <v>0</v>
      </c>
      <c r="D799" s="12">
        <f ca="1">IF(A799&lt;$B$1,VLOOKUP(A799,[1]DI!$A$4:$B$15000,2),0)</f>
        <v>0</v>
      </c>
      <c r="E799" s="13">
        <f t="shared" ca="1" si="233"/>
        <v>1</v>
      </c>
      <c r="F799" s="13">
        <f ca="1">(TRUNC(PRODUCT($E$12:$E798),16))</f>
        <v>1.1040661914646399</v>
      </c>
      <c r="G799" s="13">
        <f t="shared" ca="1" si="234"/>
        <v>1.10381506249977</v>
      </c>
      <c r="H799" s="13">
        <f t="shared" ca="1" si="235"/>
        <v>1.00022751</v>
      </c>
      <c r="I799" s="12">
        <f t="shared" si="248"/>
        <v>2.1000000000000001E-2</v>
      </c>
      <c r="J799" s="101">
        <f t="shared" si="236"/>
        <v>43726</v>
      </c>
      <c r="K799" s="3">
        <f t="shared" si="237"/>
        <v>137</v>
      </c>
      <c r="L799" s="18">
        <f t="shared" si="238"/>
        <v>138</v>
      </c>
      <c r="M799" s="11">
        <f t="shared" si="239"/>
        <v>1.0114459229999999</v>
      </c>
      <c r="N799" s="11">
        <f t="shared" ca="1" si="240"/>
        <v>1.011676037</v>
      </c>
      <c r="O799" s="18">
        <f t="shared" si="241"/>
        <v>0</v>
      </c>
      <c r="P799" s="2">
        <f t="shared" ca="1" si="242"/>
        <v>0</v>
      </c>
      <c r="Q799" s="2">
        <f t="shared" si="243"/>
        <v>0</v>
      </c>
      <c r="R799" s="4" t="str">
        <f t="shared" si="244"/>
        <v>A+J=</v>
      </c>
      <c r="S799" s="101">
        <f t="shared" si="245"/>
        <v>44034</v>
      </c>
      <c r="T799" s="9" t="str">
        <f t="shared" si="246"/>
        <v>-</v>
      </c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9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</row>
    <row r="800" spans="1:198" x14ac:dyDescent="0.15">
      <c r="A800" s="99">
        <f t="shared" si="247"/>
        <v>43927</v>
      </c>
      <c r="B800" s="15" t="str">
        <f t="shared" ca="1" si="231"/>
        <v>n.d</v>
      </c>
      <c r="C800" s="2">
        <f t="shared" si="232"/>
        <v>0</v>
      </c>
      <c r="D800" s="12">
        <f ca="1">IF(A800&lt;$B$1,VLOOKUP(A800,[1]DI!$A$4:$B$15000,2),0)</f>
        <v>0</v>
      </c>
      <c r="E800" s="13">
        <f t="shared" ca="1" si="233"/>
        <v>1</v>
      </c>
      <c r="F800" s="13">
        <f ca="1">(TRUNC(PRODUCT($E$12:$E799),16))</f>
        <v>1.1040661914646399</v>
      </c>
      <c r="G800" s="13">
        <f t="shared" ca="1" si="234"/>
        <v>1.10381506249977</v>
      </c>
      <c r="H800" s="13">
        <f t="shared" ca="1" si="235"/>
        <v>1.00022751</v>
      </c>
      <c r="I800" s="12">
        <f t="shared" si="248"/>
        <v>2.1000000000000001E-2</v>
      </c>
      <c r="J800" s="101">
        <f t="shared" si="236"/>
        <v>43726</v>
      </c>
      <c r="K800" s="3">
        <f t="shared" si="237"/>
        <v>138</v>
      </c>
      <c r="L800" s="18">
        <f t="shared" si="238"/>
        <v>138</v>
      </c>
      <c r="M800" s="11">
        <f t="shared" si="239"/>
        <v>1.0114459229999999</v>
      </c>
      <c r="N800" s="11">
        <f t="shared" ca="1" si="240"/>
        <v>1.011676037</v>
      </c>
      <c r="O800" s="18">
        <f t="shared" si="241"/>
        <v>0</v>
      </c>
      <c r="P800" s="2">
        <f t="shared" ca="1" si="242"/>
        <v>0</v>
      </c>
      <c r="Q800" s="2">
        <f t="shared" si="243"/>
        <v>0</v>
      </c>
      <c r="R800" s="4" t="str">
        <f t="shared" si="244"/>
        <v>A+J=</v>
      </c>
      <c r="S800" s="101">
        <f t="shared" si="245"/>
        <v>44034</v>
      </c>
      <c r="T800" s="9" t="str">
        <f t="shared" si="246"/>
        <v>-</v>
      </c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9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</row>
    <row r="801" spans="1:198" x14ac:dyDescent="0.15">
      <c r="A801" s="99">
        <f t="shared" si="247"/>
        <v>43928</v>
      </c>
      <c r="B801" s="15" t="str">
        <f t="shared" ca="1" si="231"/>
        <v>n.d</v>
      </c>
      <c r="C801" s="2">
        <f t="shared" si="232"/>
        <v>0</v>
      </c>
      <c r="D801" s="12">
        <f ca="1">IF(A801&lt;$B$1,VLOOKUP(A801,[1]DI!$A$4:$B$15000,2),0)</f>
        <v>0</v>
      </c>
      <c r="E801" s="13">
        <f t="shared" ca="1" si="233"/>
        <v>1</v>
      </c>
      <c r="F801" s="13">
        <f ca="1">(TRUNC(PRODUCT($E$12:$E800),16))</f>
        <v>1.1040661914646399</v>
      </c>
      <c r="G801" s="13">
        <f t="shared" ca="1" si="234"/>
        <v>1.10381506249977</v>
      </c>
      <c r="H801" s="13">
        <f t="shared" ca="1" si="235"/>
        <v>1.00022751</v>
      </c>
      <c r="I801" s="12">
        <f t="shared" si="248"/>
        <v>2.1000000000000001E-2</v>
      </c>
      <c r="J801" s="101">
        <f t="shared" si="236"/>
        <v>43726</v>
      </c>
      <c r="K801" s="3">
        <f t="shared" si="237"/>
        <v>139</v>
      </c>
      <c r="L801" s="18">
        <f t="shared" si="238"/>
        <v>139</v>
      </c>
      <c r="M801" s="11">
        <f t="shared" si="239"/>
        <v>1.0115293409999999</v>
      </c>
      <c r="N801" s="11">
        <f t="shared" ca="1" si="240"/>
        <v>1.011759474</v>
      </c>
      <c r="O801" s="18">
        <f t="shared" si="241"/>
        <v>0</v>
      </c>
      <c r="P801" s="2">
        <f t="shared" ca="1" si="242"/>
        <v>0</v>
      </c>
      <c r="Q801" s="2">
        <f t="shared" si="243"/>
        <v>0</v>
      </c>
      <c r="R801" s="4" t="str">
        <f t="shared" si="244"/>
        <v>A+J=</v>
      </c>
      <c r="S801" s="101">
        <f t="shared" si="245"/>
        <v>44034</v>
      </c>
      <c r="T801" s="9" t="str">
        <f t="shared" si="246"/>
        <v>-</v>
      </c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9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</row>
    <row r="802" spans="1:198" x14ac:dyDescent="0.15">
      <c r="A802" s="99">
        <f t="shared" si="247"/>
        <v>43929</v>
      </c>
      <c r="B802" s="15" t="str">
        <f t="shared" ca="1" si="231"/>
        <v>n.d</v>
      </c>
      <c r="C802" s="2">
        <f t="shared" si="232"/>
        <v>0</v>
      </c>
      <c r="D802" s="12">
        <f ca="1">IF(A802&lt;$B$1,VLOOKUP(A802,[1]DI!$A$4:$B$15000,2),0)</f>
        <v>0</v>
      </c>
      <c r="E802" s="13">
        <f t="shared" ca="1" si="233"/>
        <v>1</v>
      </c>
      <c r="F802" s="13">
        <f ca="1">(TRUNC(PRODUCT($E$12:$E801),16))</f>
        <v>1.1040661914646399</v>
      </c>
      <c r="G802" s="13">
        <f t="shared" ca="1" si="234"/>
        <v>1.10381506249977</v>
      </c>
      <c r="H802" s="13">
        <f t="shared" ca="1" si="235"/>
        <v>1.00022751</v>
      </c>
      <c r="I802" s="12">
        <f t="shared" si="248"/>
        <v>2.1000000000000001E-2</v>
      </c>
      <c r="J802" s="101">
        <f t="shared" si="236"/>
        <v>43726</v>
      </c>
      <c r="K802" s="3">
        <f t="shared" si="237"/>
        <v>140</v>
      </c>
      <c r="L802" s="18">
        <f t="shared" si="238"/>
        <v>140</v>
      </c>
      <c r="M802" s="11">
        <f t="shared" si="239"/>
        <v>1.0116127660000001</v>
      </c>
      <c r="N802" s="11">
        <f t="shared" ca="1" si="240"/>
        <v>1.0118429179999999</v>
      </c>
      <c r="O802" s="18">
        <f t="shared" si="241"/>
        <v>0</v>
      </c>
      <c r="P802" s="2">
        <f t="shared" ca="1" si="242"/>
        <v>0</v>
      </c>
      <c r="Q802" s="2">
        <f t="shared" si="243"/>
        <v>0</v>
      </c>
      <c r="R802" s="4" t="str">
        <f t="shared" si="244"/>
        <v>A+J=</v>
      </c>
      <c r="S802" s="101">
        <f t="shared" si="245"/>
        <v>44034</v>
      </c>
      <c r="T802" s="9" t="str">
        <f t="shared" si="246"/>
        <v>-</v>
      </c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9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</row>
    <row r="803" spans="1:198" x14ac:dyDescent="0.15">
      <c r="A803" s="99">
        <f t="shared" si="247"/>
        <v>43930</v>
      </c>
      <c r="B803" s="15" t="str">
        <f t="shared" ca="1" si="231"/>
        <v>n.d</v>
      </c>
      <c r="C803" s="2">
        <f t="shared" si="232"/>
        <v>0</v>
      </c>
      <c r="D803" s="12">
        <f ca="1">IF(A803&lt;$B$1,VLOOKUP(A803,[1]DI!$A$4:$B$15000,2),0)</f>
        <v>0</v>
      </c>
      <c r="E803" s="13">
        <f t="shared" ca="1" si="233"/>
        <v>1</v>
      </c>
      <c r="F803" s="13">
        <f ca="1">(TRUNC(PRODUCT($E$12:$E802),16))</f>
        <v>1.1040661914646399</v>
      </c>
      <c r="G803" s="13">
        <f t="shared" ca="1" si="234"/>
        <v>1.10381506249977</v>
      </c>
      <c r="H803" s="13">
        <f t="shared" ca="1" si="235"/>
        <v>1.00022751</v>
      </c>
      <c r="I803" s="12">
        <f t="shared" si="248"/>
        <v>2.1000000000000001E-2</v>
      </c>
      <c r="J803" s="101">
        <f t="shared" si="236"/>
        <v>43726</v>
      </c>
      <c r="K803" s="3">
        <f t="shared" si="237"/>
        <v>141</v>
      </c>
      <c r="L803" s="18">
        <f t="shared" si="238"/>
        <v>141</v>
      </c>
      <c r="M803" s="11">
        <f t="shared" si="239"/>
        <v>1.011696197</v>
      </c>
      <c r="N803" s="11">
        <f t="shared" ca="1" si="240"/>
        <v>1.0119263679999999</v>
      </c>
      <c r="O803" s="18">
        <f t="shared" si="241"/>
        <v>0</v>
      </c>
      <c r="P803" s="2">
        <f t="shared" ca="1" si="242"/>
        <v>0</v>
      </c>
      <c r="Q803" s="2">
        <f t="shared" si="243"/>
        <v>0</v>
      </c>
      <c r="R803" s="4" t="str">
        <f t="shared" si="244"/>
        <v>A+J=</v>
      </c>
      <c r="S803" s="101">
        <f t="shared" si="245"/>
        <v>44034</v>
      </c>
      <c r="T803" s="9" t="str">
        <f t="shared" si="246"/>
        <v>-</v>
      </c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9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</row>
    <row r="804" spans="1:198" x14ac:dyDescent="0.15">
      <c r="A804" s="99">
        <f t="shared" si="247"/>
        <v>43931</v>
      </c>
      <c r="B804" s="15" t="str">
        <f t="shared" ca="1" si="231"/>
        <v>n.d</v>
      </c>
      <c r="C804" s="2">
        <f t="shared" si="232"/>
        <v>0</v>
      </c>
      <c r="D804" s="12">
        <f ca="1">IF(A804&lt;$B$1,VLOOKUP(A804,[1]DI!$A$4:$B$15000,2),0)</f>
        <v>0</v>
      </c>
      <c r="E804" s="13">
        <f t="shared" ca="1" si="233"/>
        <v>1</v>
      </c>
      <c r="F804" s="13">
        <f ca="1">(TRUNC(PRODUCT($E$12:$E803),16))</f>
        <v>1.1040661914646399</v>
      </c>
      <c r="G804" s="13">
        <f t="shared" ca="1" si="234"/>
        <v>1.10381506249977</v>
      </c>
      <c r="H804" s="13">
        <f t="shared" ca="1" si="235"/>
        <v>1.00022751</v>
      </c>
      <c r="I804" s="12">
        <f t="shared" si="248"/>
        <v>2.1000000000000001E-2</v>
      </c>
      <c r="J804" s="101">
        <f t="shared" si="236"/>
        <v>43726</v>
      </c>
      <c r="K804" s="3">
        <f t="shared" si="237"/>
        <v>141</v>
      </c>
      <c r="L804" s="18">
        <f t="shared" si="238"/>
        <v>142</v>
      </c>
      <c r="M804" s="11">
        <f t="shared" si="239"/>
        <v>1.011779636</v>
      </c>
      <c r="N804" s="11">
        <f t="shared" ca="1" si="240"/>
        <v>1.0120098259999999</v>
      </c>
      <c r="O804" s="18">
        <f t="shared" si="241"/>
        <v>0</v>
      </c>
      <c r="P804" s="2">
        <f t="shared" ca="1" si="242"/>
        <v>0</v>
      </c>
      <c r="Q804" s="2">
        <f t="shared" si="243"/>
        <v>0</v>
      </c>
      <c r="R804" s="4" t="str">
        <f t="shared" si="244"/>
        <v>A+J=</v>
      </c>
      <c r="S804" s="101">
        <f t="shared" si="245"/>
        <v>44034</v>
      </c>
      <c r="T804" s="9" t="str">
        <f t="shared" si="246"/>
        <v>-</v>
      </c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9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</row>
    <row r="805" spans="1:198" x14ac:dyDescent="0.15">
      <c r="A805" s="99">
        <f t="shared" si="247"/>
        <v>43932</v>
      </c>
      <c r="B805" s="15" t="str">
        <f t="shared" ca="1" si="231"/>
        <v>n.d</v>
      </c>
      <c r="C805" s="2">
        <f t="shared" si="232"/>
        <v>0</v>
      </c>
      <c r="D805" s="12">
        <f ca="1">IF(A805&lt;$B$1,VLOOKUP(A805,[1]DI!$A$4:$B$15000,2),0)</f>
        <v>0</v>
      </c>
      <c r="E805" s="13">
        <f t="shared" ca="1" si="233"/>
        <v>1</v>
      </c>
      <c r="F805" s="13">
        <f ca="1">(TRUNC(PRODUCT($E$12:$E804),16))</f>
        <v>1.1040661914646399</v>
      </c>
      <c r="G805" s="13">
        <f t="shared" ca="1" si="234"/>
        <v>1.10381506249977</v>
      </c>
      <c r="H805" s="13">
        <f t="shared" ca="1" si="235"/>
        <v>1.00022751</v>
      </c>
      <c r="I805" s="12">
        <f t="shared" si="248"/>
        <v>2.1000000000000001E-2</v>
      </c>
      <c r="J805" s="101">
        <f t="shared" si="236"/>
        <v>43726</v>
      </c>
      <c r="K805" s="3">
        <f t="shared" si="237"/>
        <v>141</v>
      </c>
      <c r="L805" s="18">
        <f t="shared" si="238"/>
        <v>142</v>
      </c>
      <c r="M805" s="11">
        <f t="shared" si="239"/>
        <v>1.011779636</v>
      </c>
      <c r="N805" s="11">
        <f t="shared" ca="1" si="240"/>
        <v>1.0120098259999999</v>
      </c>
      <c r="O805" s="18">
        <f t="shared" si="241"/>
        <v>0</v>
      </c>
      <c r="P805" s="2">
        <f t="shared" ca="1" si="242"/>
        <v>0</v>
      </c>
      <c r="Q805" s="2">
        <f t="shared" si="243"/>
        <v>0</v>
      </c>
      <c r="R805" s="4" t="str">
        <f t="shared" si="244"/>
        <v>A+J=</v>
      </c>
      <c r="S805" s="101">
        <f t="shared" si="245"/>
        <v>44034</v>
      </c>
      <c r="T805" s="9" t="str">
        <f t="shared" si="246"/>
        <v>-</v>
      </c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9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</row>
    <row r="806" spans="1:198" x14ac:dyDescent="0.15">
      <c r="A806" s="99">
        <f t="shared" si="247"/>
        <v>43933</v>
      </c>
      <c r="B806" s="15" t="str">
        <f t="shared" ca="1" si="231"/>
        <v>n.d</v>
      </c>
      <c r="C806" s="2">
        <f t="shared" si="232"/>
        <v>0</v>
      </c>
      <c r="D806" s="12">
        <f ca="1">IF(A806&lt;$B$1,VLOOKUP(A806,[1]DI!$A$4:$B$15000,2),0)</f>
        <v>0</v>
      </c>
      <c r="E806" s="13">
        <f t="shared" ca="1" si="233"/>
        <v>1</v>
      </c>
      <c r="F806" s="13">
        <f ca="1">(TRUNC(PRODUCT($E$12:$E805),16))</f>
        <v>1.1040661914646399</v>
      </c>
      <c r="G806" s="13">
        <f t="shared" ca="1" si="234"/>
        <v>1.10381506249977</v>
      </c>
      <c r="H806" s="13">
        <f t="shared" ca="1" si="235"/>
        <v>1.00022751</v>
      </c>
      <c r="I806" s="12">
        <f t="shared" si="248"/>
        <v>2.1000000000000001E-2</v>
      </c>
      <c r="J806" s="101">
        <f t="shared" si="236"/>
        <v>43726</v>
      </c>
      <c r="K806" s="3">
        <f t="shared" si="237"/>
        <v>141</v>
      </c>
      <c r="L806" s="18">
        <f t="shared" si="238"/>
        <v>142</v>
      </c>
      <c r="M806" s="11">
        <f t="shared" si="239"/>
        <v>1.011779636</v>
      </c>
      <c r="N806" s="11">
        <f t="shared" ca="1" si="240"/>
        <v>1.0120098259999999</v>
      </c>
      <c r="O806" s="18">
        <f t="shared" si="241"/>
        <v>0</v>
      </c>
      <c r="P806" s="2">
        <f t="shared" ca="1" si="242"/>
        <v>0</v>
      </c>
      <c r="Q806" s="2">
        <f t="shared" si="243"/>
        <v>0</v>
      </c>
      <c r="R806" s="4" t="str">
        <f t="shared" si="244"/>
        <v>A+J=</v>
      </c>
      <c r="S806" s="101">
        <f t="shared" si="245"/>
        <v>44034</v>
      </c>
      <c r="T806" s="9" t="str">
        <f t="shared" si="246"/>
        <v>-</v>
      </c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9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</row>
    <row r="807" spans="1:198" x14ac:dyDescent="0.15">
      <c r="A807" s="99">
        <f t="shared" si="247"/>
        <v>43934</v>
      </c>
      <c r="B807" s="15" t="str">
        <f t="shared" ca="1" si="231"/>
        <v>n.d</v>
      </c>
      <c r="C807" s="2">
        <f t="shared" si="232"/>
        <v>0</v>
      </c>
      <c r="D807" s="12">
        <f ca="1">IF(A807&lt;$B$1,VLOOKUP(A807,[1]DI!$A$4:$B$15000,2),0)</f>
        <v>0</v>
      </c>
      <c r="E807" s="13">
        <f t="shared" ca="1" si="233"/>
        <v>1</v>
      </c>
      <c r="F807" s="13">
        <f ca="1">(TRUNC(PRODUCT($E$12:$E806),16))</f>
        <v>1.1040661914646399</v>
      </c>
      <c r="G807" s="13">
        <f t="shared" ca="1" si="234"/>
        <v>1.10381506249977</v>
      </c>
      <c r="H807" s="13">
        <f t="shared" ca="1" si="235"/>
        <v>1.00022751</v>
      </c>
      <c r="I807" s="12">
        <f t="shared" si="248"/>
        <v>2.1000000000000001E-2</v>
      </c>
      <c r="J807" s="101">
        <f t="shared" si="236"/>
        <v>43726</v>
      </c>
      <c r="K807" s="3">
        <f t="shared" si="237"/>
        <v>142</v>
      </c>
      <c r="L807" s="18">
        <f t="shared" si="238"/>
        <v>142</v>
      </c>
      <c r="M807" s="11">
        <f t="shared" si="239"/>
        <v>1.011779636</v>
      </c>
      <c r="N807" s="11">
        <f t="shared" ca="1" si="240"/>
        <v>1.0120098259999999</v>
      </c>
      <c r="O807" s="18">
        <f t="shared" si="241"/>
        <v>0</v>
      </c>
      <c r="P807" s="2">
        <f t="shared" ca="1" si="242"/>
        <v>0</v>
      </c>
      <c r="Q807" s="2">
        <f t="shared" si="243"/>
        <v>0</v>
      </c>
      <c r="R807" s="4" t="str">
        <f t="shared" si="244"/>
        <v>A+J=</v>
      </c>
      <c r="S807" s="101">
        <f t="shared" si="245"/>
        <v>44034</v>
      </c>
      <c r="T807" s="9" t="str">
        <f t="shared" si="246"/>
        <v>-</v>
      </c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9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</row>
    <row r="808" spans="1:198" x14ac:dyDescent="0.15">
      <c r="A808" s="99">
        <f t="shared" si="247"/>
        <v>43935</v>
      </c>
      <c r="B808" s="15" t="str">
        <f t="shared" ca="1" si="231"/>
        <v>n.d</v>
      </c>
      <c r="C808" s="2">
        <f t="shared" si="232"/>
        <v>0</v>
      </c>
      <c r="D808" s="12">
        <f ca="1">IF(A808&lt;$B$1,VLOOKUP(A808,[1]DI!$A$4:$B$15000,2),0)</f>
        <v>0</v>
      </c>
      <c r="E808" s="13">
        <f t="shared" ca="1" si="233"/>
        <v>1</v>
      </c>
      <c r="F808" s="13">
        <f ca="1">(TRUNC(PRODUCT($E$12:$E807),16))</f>
        <v>1.1040661914646399</v>
      </c>
      <c r="G808" s="13">
        <f t="shared" ca="1" si="234"/>
        <v>1.10381506249977</v>
      </c>
      <c r="H808" s="13">
        <f t="shared" ca="1" si="235"/>
        <v>1.00022751</v>
      </c>
      <c r="I808" s="12">
        <f t="shared" si="248"/>
        <v>2.1000000000000001E-2</v>
      </c>
      <c r="J808" s="101">
        <f t="shared" si="236"/>
        <v>43726</v>
      </c>
      <c r="K808" s="3">
        <f t="shared" si="237"/>
        <v>143</v>
      </c>
      <c r="L808" s="18">
        <f t="shared" si="238"/>
        <v>143</v>
      </c>
      <c r="M808" s="11">
        <f t="shared" si="239"/>
        <v>1.011863081</v>
      </c>
      <c r="N808" s="11">
        <f t="shared" ca="1" si="240"/>
        <v>1.0120932899999999</v>
      </c>
      <c r="O808" s="18">
        <f t="shared" si="241"/>
        <v>0</v>
      </c>
      <c r="P808" s="2">
        <f t="shared" ca="1" si="242"/>
        <v>0</v>
      </c>
      <c r="Q808" s="2">
        <f t="shared" si="243"/>
        <v>0</v>
      </c>
      <c r="R808" s="4" t="str">
        <f t="shared" si="244"/>
        <v>A+J=</v>
      </c>
      <c r="S808" s="101">
        <f t="shared" si="245"/>
        <v>44034</v>
      </c>
      <c r="T808" s="9" t="str">
        <f t="shared" si="246"/>
        <v>-</v>
      </c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9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</row>
    <row r="809" spans="1:198" x14ac:dyDescent="0.15">
      <c r="A809" s="99">
        <f t="shared" si="247"/>
        <v>43936</v>
      </c>
      <c r="B809" s="15" t="str">
        <f t="shared" ca="1" si="231"/>
        <v>n.d</v>
      </c>
      <c r="C809" s="2">
        <f t="shared" si="232"/>
        <v>0</v>
      </c>
      <c r="D809" s="12">
        <f ca="1">IF(A809&lt;$B$1,VLOOKUP(A809,[1]DI!$A$4:$B$15000,2),0)</f>
        <v>0</v>
      </c>
      <c r="E809" s="13">
        <f t="shared" ca="1" si="233"/>
        <v>1</v>
      </c>
      <c r="F809" s="13">
        <f ca="1">(TRUNC(PRODUCT($E$12:$E808),16))</f>
        <v>1.1040661914646399</v>
      </c>
      <c r="G809" s="13">
        <f t="shared" ca="1" si="234"/>
        <v>1.10381506249977</v>
      </c>
      <c r="H809" s="13">
        <f t="shared" ca="1" si="235"/>
        <v>1.00022751</v>
      </c>
      <c r="I809" s="12">
        <f t="shared" si="248"/>
        <v>2.1000000000000001E-2</v>
      </c>
      <c r="J809" s="101">
        <f t="shared" si="236"/>
        <v>43726</v>
      </c>
      <c r="K809" s="3">
        <f t="shared" si="237"/>
        <v>144</v>
      </c>
      <c r="L809" s="18">
        <f t="shared" si="238"/>
        <v>144</v>
      </c>
      <c r="M809" s="11">
        <f t="shared" si="239"/>
        <v>1.0119465329999999</v>
      </c>
      <c r="N809" s="11">
        <f t="shared" ca="1" si="240"/>
        <v>1.0121767610000001</v>
      </c>
      <c r="O809" s="18">
        <f t="shared" si="241"/>
        <v>0</v>
      </c>
      <c r="P809" s="2">
        <f t="shared" ca="1" si="242"/>
        <v>0</v>
      </c>
      <c r="Q809" s="2">
        <f t="shared" si="243"/>
        <v>0</v>
      </c>
      <c r="R809" s="4" t="str">
        <f t="shared" si="244"/>
        <v>A+J=</v>
      </c>
      <c r="S809" s="101">
        <f t="shared" si="245"/>
        <v>44034</v>
      </c>
      <c r="T809" s="9" t="str">
        <f t="shared" si="246"/>
        <v>-</v>
      </c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9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</row>
    <row r="810" spans="1:198" x14ac:dyDescent="0.15">
      <c r="A810" s="99">
        <f t="shared" si="247"/>
        <v>43937</v>
      </c>
      <c r="B810" s="15" t="str">
        <f t="shared" ca="1" si="231"/>
        <v>n.d</v>
      </c>
      <c r="C810" s="2">
        <f t="shared" si="232"/>
        <v>0</v>
      </c>
      <c r="D810" s="12">
        <f ca="1">IF(A810&lt;$B$1,VLOOKUP(A810,[1]DI!$A$4:$B$15000,2),0)</f>
        <v>0</v>
      </c>
      <c r="E810" s="13">
        <f t="shared" ca="1" si="233"/>
        <v>1</v>
      </c>
      <c r="F810" s="13">
        <f ca="1">(TRUNC(PRODUCT($E$12:$E809),16))</f>
        <v>1.1040661914646399</v>
      </c>
      <c r="G810" s="13">
        <f t="shared" ca="1" si="234"/>
        <v>1.10381506249977</v>
      </c>
      <c r="H810" s="13">
        <f t="shared" ca="1" si="235"/>
        <v>1.00022751</v>
      </c>
      <c r="I810" s="12">
        <f t="shared" si="248"/>
        <v>2.1000000000000001E-2</v>
      </c>
      <c r="J810" s="101">
        <f t="shared" si="236"/>
        <v>43726</v>
      </c>
      <c r="K810" s="3">
        <f t="shared" si="237"/>
        <v>145</v>
      </c>
      <c r="L810" s="18">
        <f t="shared" si="238"/>
        <v>145</v>
      </c>
      <c r="M810" s="11">
        <f t="shared" si="239"/>
        <v>1.012029992</v>
      </c>
      <c r="N810" s="11">
        <f t="shared" ca="1" si="240"/>
        <v>1.012260239</v>
      </c>
      <c r="O810" s="18">
        <f t="shared" si="241"/>
        <v>0</v>
      </c>
      <c r="P810" s="2">
        <f t="shared" ca="1" si="242"/>
        <v>0</v>
      </c>
      <c r="Q810" s="2">
        <f t="shared" si="243"/>
        <v>0</v>
      </c>
      <c r="R810" s="4" t="str">
        <f t="shared" si="244"/>
        <v>A+J=</v>
      </c>
      <c r="S810" s="101">
        <f t="shared" si="245"/>
        <v>44034</v>
      </c>
      <c r="T810" s="9" t="str">
        <f t="shared" si="246"/>
        <v>-</v>
      </c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9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</row>
    <row r="811" spans="1:198" x14ac:dyDescent="0.15">
      <c r="A811" s="99">
        <f t="shared" si="247"/>
        <v>43938</v>
      </c>
      <c r="B811" s="15" t="str">
        <f t="shared" ca="1" si="231"/>
        <v>n.d</v>
      </c>
      <c r="C811" s="2">
        <f t="shared" si="232"/>
        <v>0</v>
      </c>
      <c r="D811" s="12">
        <f ca="1">IF(A811&lt;$B$1,VLOOKUP(A811,[1]DI!$A$4:$B$15000,2),0)</f>
        <v>0</v>
      </c>
      <c r="E811" s="13">
        <f t="shared" ca="1" si="233"/>
        <v>1</v>
      </c>
      <c r="F811" s="13">
        <f ca="1">(TRUNC(PRODUCT($E$12:$E810),16))</f>
        <v>1.1040661914646399</v>
      </c>
      <c r="G811" s="13">
        <f t="shared" ca="1" si="234"/>
        <v>1.10381506249977</v>
      </c>
      <c r="H811" s="13">
        <f t="shared" ca="1" si="235"/>
        <v>1.00022751</v>
      </c>
      <c r="I811" s="12">
        <f t="shared" si="248"/>
        <v>2.1000000000000001E-2</v>
      </c>
      <c r="J811" s="101">
        <f t="shared" si="236"/>
        <v>43726</v>
      </c>
      <c r="K811" s="3">
        <f t="shared" si="237"/>
        <v>146</v>
      </c>
      <c r="L811" s="18">
        <f t="shared" si="238"/>
        <v>146</v>
      </c>
      <c r="M811" s="11">
        <f t="shared" si="239"/>
        <v>1.012113458</v>
      </c>
      <c r="N811" s="11">
        <f t="shared" ca="1" si="240"/>
        <v>1.0123437239999999</v>
      </c>
      <c r="O811" s="18">
        <f t="shared" si="241"/>
        <v>0</v>
      </c>
      <c r="P811" s="2">
        <f t="shared" ca="1" si="242"/>
        <v>0</v>
      </c>
      <c r="Q811" s="2">
        <f t="shared" si="243"/>
        <v>0</v>
      </c>
      <c r="R811" s="4" t="str">
        <f t="shared" si="244"/>
        <v>A+J=</v>
      </c>
      <c r="S811" s="101">
        <f t="shared" si="245"/>
        <v>44034</v>
      </c>
      <c r="T811" s="9" t="str">
        <f t="shared" si="246"/>
        <v>-</v>
      </c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9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</row>
    <row r="812" spans="1:198" x14ac:dyDescent="0.15">
      <c r="A812" s="99">
        <f t="shared" si="247"/>
        <v>43939</v>
      </c>
      <c r="B812" s="15" t="str">
        <f t="shared" ca="1" si="231"/>
        <v>n.d</v>
      </c>
      <c r="C812" s="2">
        <f t="shared" si="232"/>
        <v>0</v>
      </c>
      <c r="D812" s="12">
        <f ca="1">IF(A812&lt;$B$1,VLOOKUP(A812,[1]DI!$A$4:$B$15000,2),0)</f>
        <v>0</v>
      </c>
      <c r="E812" s="13">
        <f t="shared" ca="1" si="233"/>
        <v>1</v>
      </c>
      <c r="F812" s="13">
        <f ca="1">(TRUNC(PRODUCT($E$12:$E811),16))</f>
        <v>1.1040661914646399</v>
      </c>
      <c r="G812" s="13">
        <f t="shared" ca="1" si="234"/>
        <v>1.10381506249977</v>
      </c>
      <c r="H812" s="13">
        <f t="shared" ca="1" si="235"/>
        <v>1.00022751</v>
      </c>
      <c r="I812" s="12">
        <f t="shared" si="248"/>
        <v>2.1000000000000001E-2</v>
      </c>
      <c r="J812" s="101">
        <f t="shared" si="236"/>
        <v>43726</v>
      </c>
      <c r="K812" s="3">
        <f t="shared" si="237"/>
        <v>146</v>
      </c>
      <c r="L812" s="18">
        <f t="shared" si="238"/>
        <v>147</v>
      </c>
      <c r="M812" s="11">
        <f t="shared" si="239"/>
        <v>1.0121969310000001</v>
      </c>
      <c r="N812" s="11">
        <f t="shared" ca="1" si="240"/>
        <v>1.0124272160000001</v>
      </c>
      <c r="O812" s="18">
        <f t="shared" si="241"/>
        <v>0</v>
      </c>
      <c r="P812" s="2">
        <f t="shared" ca="1" si="242"/>
        <v>0</v>
      </c>
      <c r="Q812" s="2">
        <f t="shared" si="243"/>
        <v>0</v>
      </c>
      <c r="R812" s="4" t="str">
        <f t="shared" si="244"/>
        <v>A+J=</v>
      </c>
      <c r="S812" s="101">
        <f t="shared" si="245"/>
        <v>44034</v>
      </c>
      <c r="T812" s="9" t="str">
        <f t="shared" si="246"/>
        <v>-</v>
      </c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9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</row>
    <row r="813" spans="1:198" x14ac:dyDescent="0.15">
      <c r="A813" s="99">
        <f t="shared" si="247"/>
        <v>43940</v>
      </c>
      <c r="B813" s="15" t="str">
        <f t="shared" ca="1" si="231"/>
        <v>n.d</v>
      </c>
      <c r="C813" s="2">
        <f t="shared" si="232"/>
        <v>0</v>
      </c>
      <c r="D813" s="12">
        <f ca="1">IF(A813&lt;$B$1,VLOOKUP(A813,[1]DI!$A$4:$B$15000,2),0)</f>
        <v>0</v>
      </c>
      <c r="E813" s="13">
        <f t="shared" ca="1" si="233"/>
        <v>1</v>
      </c>
      <c r="F813" s="13">
        <f ca="1">(TRUNC(PRODUCT($E$12:$E812),16))</f>
        <v>1.1040661914646399</v>
      </c>
      <c r="G813" s="13">
        <f t="shared" ca="1" si="234"/>
        <v>1.10381506249977</v>
      </c>
      <c r="H813" s="13">
        <f t="shared" ca="1" si="235"/>
        <v>1.00022751</v>
      </c>
      <c r="I813" s="12">
        <f t="shared" si="248"/>
        <v>2.1000000000000001E-2</v>
      </c>
      <c r="J813" s="101">
        <f t="shared" si="236"/>
        <v>43726</v>
      </c>
      <c r="K813" s="3">
        <f t="shared" si="237"/>
        <v>146</v>
      </c>
      <c r="L813" s="18">
        <f t="shared" si="238"/>
        <v>147</v>
      </c>
      <c r="M813" s="11">
        <f t="shared" si="239"/>
        <v>1.0121969310000001</v>
      </c>
      <c r="N813" s="11">
        <f t="shared" ca="1" si="240"/>
        <v>1.0124272160000001</v>
      </c>
      <c r="O813" s="18">
        <f t="shared" si="241"/>
        <v>0</v>
      </c>
      <c r="P813" s="2">
        <f t="shared" ca="1" si="242"/>
        <v>0</v>
      </c>
      <c r="Q813" s="2">
        <f t="shared" si="243"/>
        <v>0</v>
      </c>
      <c r="R813" s="4" t="str">
        <f t="shared" si="244"/>
        <v>A+J=</v>
      </c>
      <c r="S813" s="101">
        <f t="shared" si="245"/>
        <v>44034</v>
      </c>
      <c r="T813" s="9" t="str">
        <f t="shared" si="246"/>
        <v>-</v>
      </c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9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</row>
    <row r="814" spans="1:198" x14ac:dyDescent="0.15">
      <c r="A814" s="99">
        <f t="shared" si="247"/>
        <v>43941</v>
      </c>
      <c r="B814" s="15" t="str">
        <f t="shared" ca="1" si="231"/>
        <v>n.d</v>
      </c>
      <c r="C814" s="2">
        <f t="shared" si="232"/>
        <v>0</v>
      </c>
      <c r="D814" s="12">
        <f ca="1">IF(A814&lt;$B$1,VLOOKUP(A814,[1]DI!$A$4:$B$15000,2),0)</f>
        <v>0</v>
      </c>
      <c r="E814" s="13">
        <f t="shared" ca="1" si="233"/>
        <v>1</v>
      </c>
      <c r="F814" s="13">
        <f ca="1">(TRUNC(PRODUCT($E$12:$E813),16))</f>
        <v>1.1040661914646399</v>
      </c>
      <c r="G814" s="13">
        <f t="shared" ca="1" si="234"/>
        <v>1.10381506249977</v>
      </c>
      <c r="H814" s="13">
        <f t="shared" ca="1" si="235"/>
        <v>1.00022751</v>
      </c>
      <c r="I814" s="12">
        <f t="shared" si="248"/>
        <v>2.1000000000000001E-2</v>
      </c>
      <c r="J814" s="101">
        <f t="shared" si="236"/>
        <v>43726</v>
      </c>
      <c r="K814" s="3">
        <f t="shared" si="237"/>
        <v>147</v>
      </c>
      <c r="L814" s="18">
        <f t="shared" si="238"/>
        <v>147</v>
      </c>
      <c r="M814" s="11">
        <f t="shared" si="239"/>
        <v>1.0121969310000001</v>
      </c>
      <c r="N814" s="11">
        <f t="shared" ca="1" si="240"/>
        <v>1.0124272160000001</v>
      </c>
      <c r="O814" s="18">
        <f t="shared" si="241"/>
        <v>0</v>
      </c>
      <c r="P814" s="2">
        <f t="shared" ca="1" si="242"/>
        <v>0</v>
      </c>
      <c r="Q814" s="2">
        <f t="shared" si="243"/>
        <v>0</v>
      </c>
      <c r="R814" s="4" t="str">
        <f t="shared" si="244"/>
        <v>A+J=</v>
      </c>
      <c r="S814" s="101">
        <f t="shared" si="245"/>
        <v>44034</v>
      </c>
      <c r="T814" s="9" t="str">
        <f t="shared" si="246"/>
        <v>-</v>
      </c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9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</row>
    <row r="815" spans="1:198" x14ac:dyDescent="0.15">
      <c r="A815" s="99">
        <f t="shared" si="247"/>
        <v>43942</v>
      </c>
      <c r="B815" s="15" t="str">
        <f t="shared" ca="1" si="231"/>
        <v>n.d</v>
      </c>
      <c r="C815" s="2">
        <f t="shared" si="232"/>
        <v>0</v>
      </c>
      <c r="D815" s="12">
        <f ca="1">IF(A815&lt;$B$1,VLOOKUP(A815,[1]DI!$A$4:$B$15000,2),0)</f>
        <v>0</v>
      </c>
      <c r="E815" s="13">
        <f t="shared" ca="1" si="233"/>
        <v>1</v>
      </c>
      <c r="F815" s="13">
        <f ca="1">(TRUNC(PRODUCT($E$12:$E814),16))</f>
        <v>1.1040661914646399</v>
      </c>
      <c r="G815" s="13">
        <f t="shared" ca="1" si="234"/>
        <v>1.10381506249977</v>
      </c>
      <c r="H815" s="13">
        <f t="shared" ca="1" si="235"/>
        <v>1.00022751</v>
      </c>
      <c r="I815" s="12">
        <f t="shared" si="248"/>
        <v>2.1000000000000001E-2</v>
      </c>
      <c r="J815" s="101">
        <f t="shared" si="236"/>
        <v>43726</v>
      </c>
      <c r="K815" s="3">
        <f t="shared" si="237"/>
        <v>147</v>
      </c>
      <c r="L815" s="18">
        <f t="shared" si="238"/>
        <v>148</v>
      </c>
      <c r="M815" s="11">
        <f t="shared" si="239"/>
        <v>1.0122804110000001</v>
      </c>
      <c r="N815" s="11">
        <f t="shared" ca="1" si="240"/>
        <v>1.0125107149999999</v>
      </c>
      <c r="O815" s="18">
        <f t="shared" si="241"/>
        <v>0</v>
      </c>
      <c r="P815" s="2">
        <f t="shared" ca="1" si="242"/>
        <v>0</v>
      </c>
      <c r="Q815" s="2">
        <f t="shared" si="243"/>
        <v>0</v>
      </c>
      <c r="R815" s="4" t="str">
        <f t="shared" si="244"/>
        <v>A+J=</v>
      </c>
      <c r="S815" s="101">
        <f t="shared" si="245"/>
        <v>44034</v>
      </c>
      <c r="T815" s="9" t="str">
        <f t="shared" si="246"/>
        <v>-</v>
      </c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9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</row>
    <row r="816" spans="1:198" x14ac:dyDescent="0.15">
      <c r="A816" s="99">
        <f t="shared" si="247"/>
        <v>43943</v>
      </c>
      <c r="B816" s="15" t="str">
        <f t="shared" ca="1" si="231"/>
        <v>n.d</v>
      </c>
      <c r="C816" s="2">
        <f t="shared" si="232"/>
        <v>0</v>
      </c>
      <c r="D816" s="12">
        <f ca="1">IF(A816&lt;$B$1,VLOOKUP(A816,[1]DI!$A$4:$B$15000,2),0)</f>
        <v>0</v>
      </c>
      <c r="E816" s="13">
        <f t="shared" ca="1" si="233"/>
        <v>1</v>
      </c>
      <c r="F816" s="13">
        <f ca="1">(TRUNC(PRODUCT($E$12:$E815),16))</f>
        <v>1.1040661914646399</v>
      </c>
      <c r="G816" s="13">
        <f t="shared" ca="1" si="234"/>
        <v>1.10381506249977</v>
      </c>
      <c r="H816" s="13">
        <f t="shared" ca="1" si="235"/>
        <v>1.00022751</v>
      </c>
      <c r="I816" s="12">
        <f t="shared" si="248"/>
        <v>2.1000000000000001E-2</v>
      </c>
      <c r="J816" s="101">
        <f t="shared" si="236"/>
        <v>43726</v>
      </c>
      <c r="K816" s="3">
        <f t="shared" si="237"/>
        <v>148</v>
      </c>
      <c r="L816" s="18">
        <f t="shared" si="238"/>
        <v>148</v>
      </c>
      <c r="M816" s="11">
        <f t="shared" si="239"/>
        <v>1.0122804110000001</v>
      </c>
      <c r="N816" s="11">
        <f t="shared" ca="1" si="240"/>
        <v>1.0125107149999999</v>
      </c>
      <c r="O816" s="18">
        <f t="shared" si="241"/>
        <v>0</v>
      </c>
      <c r="P816" s="2">
        <f t="shared" ca="1" si="242"/>
        <v>0</v>
      </c>
      <c r="Q816" s="2">
        <f t="shared" si="243"/>
        <v>0</v>
      </c>
      <c r="R816" s="4" t="str">
        <f t="shared" si="244"/>
        <v>A+J=</v>
      </c>
      <c r="S816" s="101">
        <f t="shared" si="245"/>
        <v>44034</v>
      </c>
      <c r="T816" s="9" t="str">
        <f t="shared" si="246"/>
        <v>-</v>
      </c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9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</row>
    <row r="817" spans="1:198" x14ac:dyDescent="0.15">
      <c r="A817" s="99">
        <f t="shared" si="247"/>
        <v>43944</v>
      </c>
      <c r="B817" s="15" t="str">
        <f t="shared" ca="1" si="231"/>
        <v>n.d</v>
      </c>
      <c r="C817" s="2">
        <f t="shared" si="232"/>
        <v>0</v>
      </c>
      <c r="D817" s="12">
        <f ca="1">IF(A817&lt;$B$1,VLOOKUP(A817,[1]DI!$A$4:$B$15000,2),0)</f>
        <v>0</v>
      </c>
      <c r="E817" s="13">
        <f t="shared" ca="1" si="233"/>
        <v>1</v>
      </c>
      <c r="F817" s="13">
        <f ca="1">(TRUNC(PRODUCT($E$12:$E816),16))</f>
        <v>1.1040661914646399</v>
      </c>
      <c r="G817" s="13">
        <f t="shared" ca="1" si="234"/>
        <v>1.10381506249977</v>
      </c>
      <c r="H817" s="13">
        <f t="shared" ca="1" si="235"/>
        <v>1.00022751</v>
      </c>
      <c r="I817" s="12">
        <f t="shared" si="248"/>
        <v>2.1000000000000001E-2</v>
      </c>
      <c r="J817" s="101">
        <f t="shared" si="236"/>
        <v>43726</v>
      </c>
      <c r="K817" s="3">
        <f t="shared" si="237"/>
        <v>149</v>
      </c>
      <c r="L817" s="18">
        <f t="shared" si="238"/>
        <v>149</v>
      </c>
      <c r="M817" s="11">
        <f t="shared" si="239"/>
        <v>1.012363897</v>
      </c>
      <c r="N817" s="11">
        <f t="shared" ca="1" si="240"/>
        <v>1.01259422</v>
      </c>
      <c r="O817" s="18">
        <f t="shared" si="241"/>
        <v>0</v>
      </c>
      <c r="P817" s="2">
        <f t="shared" ca="1" si="242"/>
        <v>0</v>
      </c>
      <c r="Q817" s="2">
        <f t="shared" si="243"/>
        <v>0</v>
      </c>
      <c r="R817" s="4" t="str">
        <f t="shared" si="244"/>
        <v>A+J=</v>
      </c>
      <c r="S817" s="101">
        <f t="shared" si="245"/>
        <v>44034</v>
      </c>
      <c r="T817" s="9" t="str">
        <f t="shared" si="246"/>
        <v>-</v>
      </c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9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</row>
    <row r="818" spans="1:198" x14ac:dyDescent="0.15">
      <c r="A818" s="99">
        <f t="shared" si="247"/>
        <v>43945</v>
      </c>
      <c r="B818" s="15" t="str">
        <f t="shared" ca="1" si="231"/>
        <v>n.d</v>
      </c>
      <c r="C818" s="2">
        <f t="shared" si="232"/>
        <v>0</v>
      </c>
      <c r="D818" s="12">
        <f ca="1">IF(A818&lt;$B$1,VLOOKUP(A818,[1]DI!$A$4:$B$15000,2),0)</f>
        <v>0</v>
      </c>
      <c r="E818" s="13">
        <f t="shared" ca="1" si="233"/>
        <v>1</v>
      </c>
      <c r="F818" s="13">
        <f ca="1">(TRUNC(PRODUCT($E$12:$E817),16))</f>
        <v>1.1040661914646399</v>
      </c>
      <c r="G818" s="13">
        <f t="shared" ca="1" si="234"/>
        <v>1.10381506249977</v>
      </c>
      <c r="H818" s="13">
        <f t="shared" ca="1" si="235"/>
        <v>1.00022751</v>
      </c>
      <c r="I818" s="12">
        <f t="shared" si="248"/>
        <v>2.1000000000000001E-2</v>
      </c>
      <c r="J818" s="101">
        <f t="shared" si="236"/>
        <v>43726</v>
      </c>
      <c r="K818" s="3">
        <f t="shared" si="237"/>
        <v>150</v>
      </c>
      <c r="L818" s="18">
        <f t="shared" si="238"/>
        <v>150</v>
      </c>
      <c r="M818" s="11">
        <f t="shared" si="239"/>
        <v>1.012447391</v>
      </c>
      <c r="N818" s="11">
        <f t="shared" ca="1" si="240"/>
        <v>1.0126777330000001</v>
      </c>
      <c r="O818" s="18">
        <f t="shared" si="241"/>
        <v>0</v>
      </c>
      <c r="P818" s="2">
        <f t="shared" ca="1" si="242"/>
        <v>0</v>
      </c>
      <c r="Q818" s="2">
        <f t="shared" si="243"/>
        <v>0</v>
      </c>
      <c r="R818" s="4" t="str">
        <f t="shared" si="244"/>
        <v>A+J=</v>
      </c>
      <c r="S818" s="101">
        <f t="shared" si="245"/>
        <v>44034</v>
      </c>
      <c r="T818" s="9" t="str">
        <f t="shared" si="246"/>
        <v>-</v>
      </c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9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</row>
    <row r="819" spans="1:198" x14ac:dyDescent="0.15">
      <c r="A819" s="99">
        <f t="shared" si="247"/>
        <v>43946</v>
      </c>
      <c r="B819" s="15" t="str">
        <f t="shared" ca="1" si="231"/>
        <v>n.d</v>
      </c>
      <c r="C819" s="2">
        <f t="shared" si="232"/>
        <v>0</v>
      </c>
      <c r="D819" s="12">
        <f ca="1">IF(A819&lt;$B$1,VLOOKUP(A819,[1]DI!$A$4:$B$15000,2),0)</f>
        <v>0</v>
      </c>
      <c r="E819" s="13">
        <f t="shared" ca="1" si="233"/>
        <v>1</v>
      </c>
      <c r="F819" s="13">
        <f ca="1">(TRUNC(PRODUCT($E$12:$E818),16))</f>
        <v>1.1040661914646399</v>
      </c>
      <c r="G819" s="13">
        <f t="shared" ca="1" si="234"/>
        <v>1.10381506249977</v>
      </c>
      <c r="H819" s="13">
        <f t="shared" ca="1" si="235"/>
        <v>1.00022751</v>
      </c>
      <c r="I819" s="12">
        <f t="shared" si="248"/>
        <v>2.1000000000000001E-2</v>
      </c>
      <c r="J819" s="101">
        <f t="shared" si="236"/>
        <v>43726</v>
      </c>
      <c r="K819" s="3">
        <f t="shared" si="237"/>
        <v>150</v>
      </c>
      <c r="L819" s="18">
        <f t="shared" si="238"/>
        <v>151</v>
      </c>
      <c r="M819" s="11">
        <f t="shared" si="239"/>
        <v>1.0125308909999999</v>
      </c>
      <c r="N819" s="11">
        <f t="shared" ca="1" si="240"/>
        <v>1.012761252</v>
      </c>
      <c r="O819" s="18">
        <f t="shared" si="241"/>
        <v>0</v>
      </c>
      <c r="P819" s="2">
        <f t="shared" ca="1" si="242"/>
        <v>0</v>
      </c>
      <c r="Q819" s="2">
        <f t="shared" si="243"/>
        <v>0</v>
      </c>
      <c r="R819" s="4" t="str">
        <f t="shared" si="244"/>
        <v>A+J=</v>
      </c>
      <c r="S819" s="101">
        <f t="shared" si="245"/>
        <v>44034</v>
      </c>
      <c r="T819" s="9" t="str">
        <f t="shared" si="246"/>
        <v>-</v>
      </c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9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</row>
    <row r="820" spans="1:198" x14ac:dyDescent="0.15">
      <c r="A820" s="99">
        <f t="shared" si="247"/>
        <v>43947</v>
      </c>
      <c r="B820" s="15" t="str">
        <f t="shared" ca="1" si="231"/>
        <v>n.d</v>
      </c>
      <c r="C820" s="2">
        <f t="shared" si="232"/>
        <v>0</v>
      </c>
      <c r="D820" s="12">
        <f ca="1">IF(A820&lt;$B$1,VLOOKUP(A820,[1]DI!$A$4:$B$15000,2),0)</f>
        <v>0</v>
      </c>
      <c r="E820" s="13">
        <f t="shared" ca="1" si="233"/>
        <v>1</v>
      </c>
      <c r="F820" s="13">
        <f ca="1">(TRUNC(PRODUCT($E$12:$E819),16))</f>
        <v>1.1040661914646399</v>
      </c>
      <c r="G820" s="13">
        <f t="shared" ca="1" si="234"/>
        <v>1.10381506249977</v>
      </c>
      <c r="H820" s="13">
        <f t="shared" ca="1" si="235"/>
        <v>1.00022751</v>
      </c>
      <c r="I820" s="12">
        <f t="shared" si="248"/>
        <v>2.1000000000000001E-2</v>
      </c>
      <c r="J820" s="101">
        <f t="shared" si="236"/>
        <v>43726</v>
      </c>
      <c r="K820" s="3">
        <f t="shared" si="237"/>
        <v>150</v>
      </c>
      <c r="L820" s="18">
        <f t="shared" si="238"/>
        <v>151</v>
      </c>
      <c r="M820" s="11">
        <f t="shared" si="239"/>
        <v>1.0125308909999999</v>
      </c>
      <c r="N820" s="11">
        <f t="shared" ca="1" si="240"/>
        <v>1.012761252</v>
      </c>
      <c r="O820" s="18">
        <f t="shared" si="241"/>
        <v>0</v>
      </c>
      <c r="P820" s="2">
        <f t="shared" ca="1" si="242"/>
        <v>0</v>
      </c>
      <c r="Q820" s="2">
        <f t="shared" si="243"/>
        <v>0</v>
      </c>
      <c r="R820" s="4" t="str">
        <f t="shared" si="244"/>
        <v>A+J=</v>
      </c>
      <c r="S820" s="101">
        <f t="shared" si="245"/>
        <v>44034</v>
      </c>
      <c r="T820" s="9" t="str">
        <f t="shared" si="246"/>
        <v>-</v>
      </c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9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</row>
    <row r="821" spans="1:198" x14ac:dyDescent="0.15">
      <c r="A821" s="99">
        <f t="shared" si="247"/>
        <v>43948</v>
      </c>
      <c r="B821" s="15" t="str">
        <f t="shared" ca="1" si="231"/>
        <v>n.d</v>
      </c>
      <c r="C821" s="2">
        <f t="shared" si="232"/>
        <v>0</v>
      </c>
      <c r="D821" s="12">
        <f ca="1">IF(A821&lt;$B$1,VLOOKUP(A821,[1]DI!$A$4:$B$15000,2),0)</f>
        <v>0</v>
      </c>
      <c r="E821" s="13">
        <f t="shared" ca="1" si="233"/>
        <v>1</v>
      </c>
      <c r="F821" s="13">
        <f ca="1">(TRUNC(PRODUCT($E$12:$E820),16))</f>
        <v>1.1040661914646399</v>
      </c>
      <c r="G821" s="13">
        <f t="shared" ca="1" si="234"/>
        <v>1.10381506249977</v>
      </c>
      <c r="H821" s="13">
        <f t="shared" ca="1" si="235"/>
        <v>1.00022751</v>
      </c>
      <c r="I821" s="12">
        <f t="shared" si="248"/>
        <v>2.1000000000000001E-2</v>
      </c>
      <c r="J821" s="101">
        <f t="shared" si="236"/>
        <v>43726</v>
      </c>
      <c r="K821" s="3">
        <f t="shared" si="237"/>
        <v>151</v>
      </c>
      <c r="L821" s="18">
        <f t="shared" si="238"/>
        <v>151</v>
      </c>
      <c r="M821" s="11">
        <f t="shared" si="239"/>
        <v>1.0125308909999999</v>
      </c>
      <c r="N821" s="11">
        <f t="shared" ca="1" si="240"/>
        <v>1.012761252</v>
      </c>
      <c r="O821" s="18">
        <f t="shared" si="241"/>
        <v>0</v>
      </c>
      <c r="P821" s="2">
        <f t="shared" ca="1" si="242"/>
        <v>0</v>
      </c>
      <c r="Q821" s="2">
        <f t="shared" si="243"/>
        <v>0</v>
      </c>
      <c r="R821" s="4" t="str">
        <f t="shared" si="244"/>
        <v>A+J=</v>
      </c>
      <c r="S821" s="101">
        <f t="shared" si="245"/>
        <v>44034</v>
      </c>
      <c r="T821" s="9" t="str">
        <f t="shared" si="246"/>
        <v>-</v>
      </c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9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</row>
    <row r="822" spans="1:198" x14ac:dyDescent="0.15">
      <c r="A822" s="99">
        <f t="shared" si="247"/>
        <v>43949</v>
      </c>
      <c r="B822" s="15" t="str">
        <f t="shared" ca="1" si="231"/>
        <v>n.d</v>
      </c>
      <c r="C822" s="2">
        <f t="shared" si="232"/>
        <v>0</v>
      </c>
      <c r="D822" s="12">
        <f ca="1">IF(A822&lt;$B$1,VLOOKUP(A822,[1]DI!$A$4:$B$15000,2),0)</f>
        <v>0</v>
      </c>
      <c r="E822" s="13">
        <f t="shared" ca="1" si="233"/>
        <v>1</v>
      </c>
      <c r="F822" s="13">
        <f ca="1">(TRUNC(PRODUCT($E$12:$E821),16))</f>
        <v>1.1040661914646399</v>
      </c>
      <c r="G822" s="13">
        <f t="shared" ca="1" si="234"/>
        <v>1.10381506249977</v>
      </c>
      <c r="H822" s="13">
        <f t="shared" ca="1" si="235"/>
        <v>1.00022751</v>
      </c>
      <c r="I822" s="12">
        <f t="shared" si="248"/>
        <v>2.1000000000000001E-2</v>
      </c>
      <c r="J822" s="101">
        <f t="shared" si="236"/>
        <v>43726</v>
      </c>
      <c r="K822" s="3">
        <f t="shared" si="237"/>
        <v>152</v>
      </c>
      <c r="L822" s="18">
        <f t="shared" si="238"/>
        <v>152</v>
      </c>
      <c r="M822" s="11">
        <f t="shared" si="239"/>
        <v>1.0126143990000001</v>
      </c>
      <c r="N822" s="11">
        <f t="shared" ca="1" si="240"/>
        <v>1.0128447789999999</v>
      </c>
      <c r="O822" s="18">
        <f t="shared" si="241"/>
        <v>0</v>
      </c>
      <c r="P822" s="2">
        <f t="shared" ca="1" si="242"/>
        <v>0</v>
      </c>
      <c r="Q822" s="2">
        <f t="shared" si="243"/>
        <v>0</v>
      </c>
      <c r="R822" s="4" t="str">
        <f t="shared" si="244"/>
        <v>A+J=</v>
      </c>
      <c r="S822" s="101">
        <f t="shared" si="245"/>
        <v>44034</v>
      </c>
      <c r="T822" s="9" t="str">
        <f t="shared" si="246"/>
        <v>-</v>
      </c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9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</row>
    <row r="823" spans="1:198" x14ac:dyDescent="0.15">
      <c r="A823" s="99">
        <f t="shared" si="247"/>
        <v>43950</v>
      </c>
      <c r="B823" s="15" t="str">
        <f t="shared" ca="1" si="231"/>
        <v>n.d</v>
      </c>
      <c r="C823" s="2">
        <f t="shared" si="232"/>
        <v>0</v>
      </c>
      <c r="D823" s="12">
        <f ca="1">IF(A823&lt;$B$1,VLOOKUP(A823,[1]DI!$A$4:$B$15000,2),0)</f>
        <v>0</v>
      </c>
      <c r="E823" s="13">
        <f t="shared" ca="1" si="233"/>
        <v>1</v>
      </c>
      <c r="F823" s="13">
        <f ca="1">(TRUNC(PRODUCT($E$12:$E822),16))</f>
        <v>1.1040661914646399</v>
      </c>
      <c r="G823" s="13">
        <f t="shared" ca="1" si="234"/>
        <v>1.10381506249977</v>
      </c>
      <c r="H823" s="13">
        <f t="shared" ca="1" si="235"/>
        <v>1.00022751</v>
      </c>
      <c r="I823" s="12">
        <f t="shared" si="248"/>
        <v>2.1000000000000001E-2</v>
      </c>
      <c r="J823" s="101">
        <f t="shared" si="236"/>
        <v>43726</v>
      </c>
      <c r="K823" s="3">
        <f t="shared" si="237"/>
        <v>153</v>
      </c>
      <c r="L823" s="18">
        <f t="shared" si="238"/>
        <v>153</v>
      </c>
      <c r="M823" s="11">
        <f t="shared" si="239"/>
        <v>1.012697913</v>
      </c>
      <c r="N823" s="11">
        <f t="shared" ca="1" si="240"/>
        <v>1.0129283120000001</v>
      </c>
      <c r="O823" s="18">
        <f t="shared" si="241"/>
        <v>0</v>
      </c>
      <c r="P823" s="2">
        <f t="shared" ca="1" si="242"/>
        <v>0</v>
      </c>
      <c r="Q823" s="2">
        <f t="shared" si="243"/>
        <v>0</v>
      </c>
      <c r="R823" s="4" t="str">
        <f t="shared" si="244"/>
        <v>A+J=</v>
      </c>
      <c r="S823" s="101">
        <f t="shared" si="245"/>
        <v>44034</v>
      </c>
      <c r="T823" s="9" t="str">
        <f t="shared" si="246"/>
        <v>-</v>
      </c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9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</row>
    <row r="824" spans="1:198" x14ac:dyDescent="0.15">
      <c r="A824" s="99">
        <f t="shared" si="247"/>
        <v>43951</v>
      </c>
      <c r="B824" s="15" t="str">
        <f t="shared" ca="1" si="231"/>
        <v>n.d</v>
      </c>
      <c r="C824" s="2">
        <f t="shared" si="232"/>
        <v>0</v>
      </c>
      <c r="D824" s="12">
        <f ca="1">IF(A824&lt;$B$1,VLOOKUP(A824,[1]DI!$A$4:$B$15000,2),0)</f>
        <v>0</v>
      </c>
      <c r="E824" s="13">
        <f t="shared" ca="1" si="233"/>
        <v>1</v>
      </c>
      <c r="F824" s="13">
        <f ca="1">(TRUNC(PRODUCT($E$12:$E823),16))</f>
        <v>1.1040661914646399</v>
      </c>
      <c r="G824" s="13">
        <f t="shared" ca="1" si="234"/>
        <v>1.10381506249977</v>
      </c>
      <c r="H824" s="13">
        <f t="shared" ca="1" si="235"/>
        <v>1.00022751</v>
      </c>
      <c r="I824" s="12">
        <f t="shared" si="248"/>
        <v>2.1000000000000001E-2</v>
      </c>
      <c r="J824" s="101">
        <f t="shared" si="236"/>
        <v>43726</v>
      </c>
      <c r="K824" s="3">
        <f t="shared" si="237"/>
        <v>154</v>
      </c>
      <c r="L824" s="18">
        <f t="shared" si="238"/>
        <v>154</v>
      </c>
      <c r="M824" s="11">
        <f t="shared" si="239"/>
        <v>1.0127814340000001</v>
      </c>
      <c r="N824" s="11">
        <f t="shared" ca="1" si="240"/>
        <v>1.013011852</v>
      </c>
      <c r="O824" s="18">
        <f t="shared" si="241"/>
        <v>0</v>
      </c>
      <c r="P824" s="2">
        <f t="shared" ca="1" si="242"/>
        <v>0</v>
      </c>
      <c r="Q824" s="2">
        <f t="shared" si="243"/>
        <v>0</v>
      </c>
      <c r="R824" s="4" t="str">
        <f t="shared" si="244"/>
        <v>A+J=</v>
      </c>
      <c r="S824" s="101">
        <f t="shared" si="245"/>
        <v>44034</v>
      </c>
      <c r="T824" s="9" t="str">
        <f t="shared" si="246"/>
        <v>-</v>
      </c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9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</row>
    <row r="825" spans="1:198" x14ac:dyDescent="0.15">
      <c r="A825" s="99">
        <f t="shared" si="247"/>
        <v>43952</v>
      </c>
      <c r="B825" s="15" t="str">
        <f t="shared" ca="1" si="231"/>
        <v>n.d</v>
      </c>
      <c r="C825" s="2">
        <f t="shared" si="232"/>
        <v>0</v>
      </c>
      <c r="D825" s="12">
        <f ca="1">IF(A825&lt;$B$1,VLOOKUP(A825,[1]DI!$A$4:$B$15000,2),0)</f>
        <v>0</v>
      </c>
      <c r="E825" s="13">
        <f t="shared" ca="1" si="233"/>
        <v>1</v>
      </c>
      <c r="F825" s="13">
        <f ca="1">(TRUNC(PRODUCT($E$12:$E824),16))</f>
        <v>1.1040661914646399</v>
      </c>
      <c r="G825" s="13">
        <f t="shared" ca="1" si="234"/>
        <v>1.10381506249977</v>
      </c>
      <c r="H825" s="13">
        <f t="shared" ca="1" si="235"/>
        <v>1.00022751</v>
      </c>
      <c r="I825" s="12">
        <f t="shared" si="248"/>
        <v>2.1000000000000001E-2</v>
      </c>
      <c r="J825" s="101">
        <f t="shared" si="236"/>
        <v>43726</v>
      </c>
      <c r="K825" s="3">
        <f t="shared" si="237"/>
        <v>154</v>
      </c>
      <c r="L825" s="18">
        <f t="shared" si="238"/>
        <v>155</v>
      </c>
      <c r="M825" s="11">
        <f t="shared" si="239"/>
        <v>1.0128649620000001</v>
      </c>
      <c r="N825" s="11">
        <f t="shared" ca="1" si="240"/>
        <v>1.013095399</v>
      </c>
      <c r="O825" s="18">
        <f t="shared" si="241"/>
        <v>0</v>
      </c>
      <c r="P825" s="2">
        <f t="shared" ca="1" si="242"/>
        <v>0</v>
      </c>
      <c r="Q825" s="2">
        <f t="shared" si="243"/>
        <v>0</v>
      </c>
      <c r="R825" s="4" t="str">
        <f t="shared" si="244"/>
        <v>A+J=</v>
      </c>
      <c r="S825" s="101">
        <f t="shared" si="245"/>
        <v>44034</v>
      </c>
      <c r="T825" s="9" t="str">
        <f t="shared" si="246"/>
        <v>-</v>
      </c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9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</row>
    <row r="826" spans="1:198" x14ac:dyDescent="0.15">
      <c r="A826" s="99">
        <f t="shared" si="247"/>
        <v>43953</v>
      </c>
      <c r="B826" s="15" t="str">
        <f t="shared" ref="B826:B889" ca="1" si="249">IF(A826&lt;=TODAY(),C826+P826,IF(AND(A826&gt;TODAY(),A826&lt;=$B$1),IF(VLOOKUP(TODAY(),$A$10:$D$10000,4,FALSE)=0,"n.d",C826+P826),"n.d"))</f>
        <v>n.d</v>
      </c>
      <c r="C826" s="2">
        <f t="shared" ref="C826:C889" si="250">(C825-Q825)</f>
        <v>0</v>
      </c>
      <c r="D826" s="12">
        <f ca="1">IF(A826&lt;$B$1,VLOOKUP(A826,[1]DI!$A$4:$B$15000,2),0)</f>
        <v>0</v>
      </c>
      <c r="E826" s="13">
        <f t="shared" ref="E826:E889" ca="1" si="251">IF(A826&lt;A$10,1,ROUND(((1+D826)^(1/252)),8))</f>
        <v>1</v>
      </c>
      <c r="F826" s="13">
        <f ca="1">(TRUNC(PRODUCT($E$12:$E825),16))</f>
        <v>1.1040661914646399</v>
      </c>
      <c r="G826" s="13">
        <f t="shared" ref="G826:G889" ca="1" si="252">IF(O825&gt;0,F825,G825)</f>
        <v>1.10381506249977</v>
      </c>
      <c r="H826" s="13">
        <f t="shared" ref="H826:H889" ca="1" si="253">ROUND(F826/G826,8)</f>
        <v>1.00022751</v>
      </c>
      <c r="I826" s="12">
        <f t="shared" si="248"/>
        <v>2.1000000000000001E-2</v>
      </c>
      <c r="J826" s="101">
        <f t="shared" ref="J826:J889" si="254">IF(O825&gt;0,VLOOKUP(O825,V$12:AF$48,2),J825)</f>
        <v>43726</v>
      </c>
      <c r="K826" s="3">
        <f t="shared" ref="K826:K889" si="255">IF(A826&gt;J826,IF(NETWORKDAYS(J826,A826,$V$52:$V$436)-1=0,1,NETWORKDAYS(J826,A826,$V$52:$V$436)-1),0)</f>
        <v>154</v>
      </c>
      <c r="L826" s="18">
        <f t="shared" ref="L826:L889" si="256">IF(AND(K826=1,K825=1),1,IF(K826&gt;0,IF(K826=K825,K826+1,K826),0))</f>
        <v>155</v>
      </c>
      <c r="M826" s="11">
        <f t="shared" ref="M826:M889" si="257">ROUND((I826+1)^(L826/252),9)</f>
        <v>1.0128649620000001</v>
      </c>
      <c r="N826" s="11">
        <f t="shared" ref="N826:N889" ca="1" si="258">ROUND(H826*M826,9)</f>
        <v>1.013095399</v>
      </c>
      <c r="O826" s="18">
        <f t="shared" ref="O826:O889" si="259">IF(VLOOKUP(A826,W$12:AD$48,8)=VLOOKUP(A825,W$12:AD$48,8),0,VLOOKUP(A826,W$12:AD$48,8))</f>
        <v>0</v>
      </c>
      <c r="P826" s="2">
        <f t="shared" ref="P826:P889" ca="1" si="260">TRUNC(((N826-1)*C826),6)</f>
        <v>0</v>
      </c>
      <c r="Q826" s="2">
        <f t="shared" ref="Q826:Q889" si="261">IF(O826&gt;0,VLOOKUP(O826,$V$12:$AA$48,6),0)</f>
        <v>0</v>
      </c>
      <c r="R826" s="4" t="str">
        <f t="shared" ref="R826:R889" si="262">IF(O825&gt;0,VLOOKUP(O825,V$12:AF$48,10),R825)</f>
        <v>A+J=</v>
      </c>
      <c r="S826" s="101">
        <f t="shared" ref="S826:S889" si="263">IF(O825&gt;0,VLOOKUP(O825,V$12:AF$48,11),S825)</f>
        <v>44034</v>
      </c>
      <c r="T826" s="9" t="str">
        <f t="shared" ref="T826:T889" si="264">IF(O826&gt;0,(P826+Q826)*T$9,"-")</f>
        <v>-</v>
      </c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9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</row>
    <row r="827" spans="1:198" x14ac:dyDescent="0.15">
      <c r="A827" s="99">
        <f t="shared" si="247"/>
        <v>43954</v>
      </c>
      <c r="B827" s="15" t="str">
        <f t="shared" ca="1" si="249"/>
        <v>n.d</v>
      </c>
      <c r="C827" s="2">
        <f t="shared" si="250"/>
        <v>0</v>
      </c>
      <c r="D827" s="12">
        <f ca="1">IF(A827&lt;$B$1,VLOOKUP(A827,[1]DI!$A$4:$B$15000,2),0)</f>
        <v>0</v>
      </c>
      <c r="E827" s="13">
        <f t="shared" ca="1" si="251"/>
        <v>1</v>
      </c>
      <c r="F827" s="13">
        <f ca="1">(TRUNC(PRODUCT($E$12:$E826),16))</f>
        <v>1.1040661914646399</v>
      </c>
      <c r="G827" s="13">
        <f t="shared" ca="1" si="252"/>
        <v>1.10381506249977</v>
      </c>
      <c r="H827" s="13">
        <f t="shared" ca="1" si="253"/>
        <v>1.00022751</v>
      </c>
      <c r="I827" s="12">
        <f t="shared" si="248"/>
        <v>2.1000000000000001E-2</v>
      </c>
      <c r="J827" s="101">
        <f t="shared" si="254"/>
        <v>43726</v>
      </c>
      <c r="K827" s="3">
        <f t="shared" si="255"/>
        <v>154</v>
      </c>
      <c r="L827" s="18">
        <f t="shared" si="256"/>
        <v>155</v>
      </c>
      <c r="M827" s="11">
        <f t="shared" si="257"/>
        <v>1.0128649620000001</v>
      </c>
      <c r="N827" s="11">
        <f t="shared" ca="1" si="258"/>
        <v>1.013095399</v>
      </c>
      <c r="O827" s="18">
        <f t="shared" si="259"/>
        <v>0</v>
      </c>
      <c r="P827" s="2">
        <f t="shared" ca="1" si="260"/>
        <v>0</v>
      </c>
      <c r="Q827" s="2">
        <f t="shared" si="261"/>
        <v>0</v>
      </c>
      <c r="R827" s="4" t="str">
        <f t="shared" si="262"/>
        <v>A+J=</v>
      </c>
      <c r="S827" s="101">
        <f t="shared" si="263"/>
        <v>44034</v>
      </c>
      <c r="T827" s="9" t="str">
        <f t="shared" si="264"/>
        <v>-</v>
      </c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9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</row>
    <row r="828" spans="1:198" x14ac:dyDescent="0.15">
      <c r="A828" s="99">
        <f t="shared" si="247"/>
        <v>43955</v>
      </c>
      <c r="B828" s="15" t="str">
        <f t="shared" ca="1" si="249"/>
        <v>n.d</v>
      </c>
      <c r="C828" s="2">
        <f t="shared" si="250"/>
        <v>0</v>
      </c>
      <c r="D828" s="12">
        <f ca="1">IF(A828&lt;$B$1,VLOOKUP(A828,[1]DI!$A$4:$B$15000,2),0)</f>
        <v>0</v>
      </c>
      <c r="E828" s="13">
        <f t="shared" ca="1" si="251"/>
        <v>1</v>
      </c>
      <c r="F828" s="13">
        <f ca="1">(TRUNC(PRODUCT($E$12:$E827),16))</f>
        <v>1.1040661914646399</v>
      </c>
      <c r="G828" s="13">
        <f t="shared" ca="1" si="252"/>
        <v>1.10381506249977</v>
      </c>
      <c r="H828" s="13">
        <f t="shared" ca="1" si="253"/>
        <v>1.00022751</v>
      </c>
      <c r="I828" s="12">
        <f t="shared" si="248"/>
        <v>2.1000000000000001E-2</v>
      </c>
      <c r="J828" s="101">
        <f t="shared" si="254"/>
        <v>43726</v>
      </c>
      <c r="K828" s="3">
        <f t="shared" si="255"/>
        <v>155</v>
      </c>
      <c r="L828" s="18">
        <f t="shared" si="256"/>
        <v>155</v>
      </c>
      <c r="M828" s="11">
        <f t="shared" si="257"/>
        <v>1.0128649620000001</v>
      </c>
      <c r="N828" s="11">
        <f t="shared" ca="1" si="258"/>
        <v>1.013095399</v>
      </c>
      <c r="O828" s="18">
        <f t="shared" si="259"/>
        <v>0</v>
      </c>
      <c r="P828" s="2">
        <f t="shared" ca="1" si="260"/>
        <v>0</v>
      </c>
      <c r="Q828" s="2">
        <f t="shared" si="261"/>
        <v>0</v>
      </c>
      <c r="R828" s="4" t="str">
        <f t="shared" si="262"/>
        <v>A+J=</v>
      </c>
      <c r="S828" s="101">
        <f t="shared" si="263"/>
        <v>44034</v>
      </c>
      <c r="T828" s="9" t="str">
        <f t="shared" si="264"/>
        <v>-</v>
      </c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9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</row>
    <row r="829" spans="1:198" x14ac:dyDescent="0.15">
      <c r="A829" s="99">
        <f t="shared" si="247"/>
        <v>43956</v>
      </c>
      <c r="B829" s="15" t="str">
        <f t="shared" ca="1" si="249"/>
        <v>n.d</v>
      </c>
      <c r="C829" s="2">
        <f t="shared" si="250"/>
        <v>0</v>
      </c>
      <c r="D829" s="12">
        <f ca="1">IF(A829&lt;$B$1,VLOOKUP(A829,[1]DI!$A$4:$B$15000,2),0)</f>
        <v>0</v>
      </c>
      <c r="E829" s="13">
        <f t="shared" ca="1" si="251"/>
        <v>1</v>
      </c>
      <c r="F829" s="13">
        <f ca="1">(TRUNC(PRODUCT($E$12:$E828),16))</f>
        <v>1.1040661914646399</v>
      </c>
      <c r="G829" s="13">
        <f t="shared" ca="1" si="252"/>
        <v>1.10381506249977</v>
      </c>
      <c r="H829" s="13">
        <f t="shared" ca="1" si="253"/>
        <v>1.00022751</v>
      </c>
      <c r="I829" s="12">
        <f t="shared" si="248"/>
        <v>2.1000000000000001E-2</v>
      </c>
      <c r="J829" s="101">
        <f t="shared" si="254"/>
        <v>43726</v>
      </c>
      <c r="K829" s="3">
        <f t="shared" si="255"/>
        <v>156</v>
      </c>
      <c r="L829" s="18">
        <f t="shared" si="256"/>
        <v>156</v>
      </c>
      <c r="M829" s="11">
        <f t="shared" si="257"/>
        <v>1.0129484959999999</v>
      </c>
      <c r="N829" s="11">
        <f t="shared" ca="1" si="258"/>
        <v>1.0131789520000001</v>
      </c>
      <c r="O829" s="18">
        <f t="shared" si="259"/>
        <v>0</v>
      </c>
      <c r="P829" s="2">
        <f t="shared" ca="1" si="260"/>
        <v>0</v>
      </c>
      <c r="Q829" s="2">
        <f t="shared" si="261"/>
        <v>0</v>
      </c>
      <c r="R829" s="4" t="str">
        <f t="shared" si="262"/>
        <v>A+J=</v>
      </c>
      <c r="S829" s="101">
        <f t="shared" si="263"/>
        <v>44034</v>
      </c>
      <c r="T829" s="9" t="str">
        <f t="shared" si="264"/>
        <v>-</v>
      </c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9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</row>
    <row r="830" spans="1:198" x14ac:dyDescent="0.15">
      <c r="A830" s="99">
        <f t="shared" si="247"/>
        <v>43957</v>
      </c>
      <c r="B830" s="15" t="str">
        <f t="shared" ca="1" si="249"/>
        <v>n.d</v>
      </c>
      <c r="C830" s="2">
        <f t="shared" si="250"/>
        <v>0</v>
      </c>
      <c r="D830" s="12">
        <f ca="1">IF(A830&lt;$B$1,VLOOKUP(A830,[1]DI!$A$4:$B$15000,2),0)</f>
        <v>0</v>
      </c>
      <c r="E830" s="13">
        <f t="shared" ca="1" si="251"/>
        <v>1</v>
      </c>
      <c r="F830" s="13">
        <f ca="1">(TRUNC(PRODUCT($E$12:$E829),16))</f>
        <v>1.1040661914646399</v>
      </c>
      <c r="G830" s="13">
        <f t="shared" ca="1" si="252"/>
        <v>1.10381506249977</v>
      </c>
      <c r="H830" s="13">
        <f t="shared" ca="1" si="253"/>
        <v>1.00022751</v>
      </c>
      <c r="I830" s="12">
        <f t="shared" si="248"/>
        <v>2.1000000000000001E-2</v>
      </c>
      <c r="J830" s="101">
        <f t="shared" si="254"/>
        <v>43726</v>
      </c>
      <c r="K830" s="3">
        <f t="shared" si="255"/>
        <v>157</v>
      </c>
      <c r="L830" s="18">
        <f t="shared" si="256"/>
        <v>157</v>
      </c>
      <c r="M830" s="11">
        <f t="shared" si="257"/>
        <v>1.013032038</v>
      </c>
      <c r="N830" s="11">
        <f t="shared" ca="1" si="258"/>
        <v>1.0132625129999999</v>
      </c>
      <c r="O830" s="18">
        <f t="shared" si="259"/>
        <v>0</v>
      </c>
      <c r="P830" s="2">
        <f t="shared" ca="1" si="260"/>
        <v>0</v>
      </c>
      <c r="Q830" s="2">
        <f t="shared" si="261"/>
        <v>0</v>
      </c>
      <c r="R830" s="4" t="str">
        <f t="shared" si="262"/>
        <v>A+J=</v>
      </c>
      <c r="S830" s="101">
        <f t="shared" si="263"/>
        <v>44034</v>
      </c>
      <c r="T830" s="9" t="str">
        <f t="shared" si="264"/>
        <v>-</v>
      </c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9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</row>
    <row r="831" spans="1:198" x14ac:dyDescent="0.15">
      <c r="A831" s="99">
        <f t="shared" si="247"/>
        <v>43958</v>
      </c>
      <c r="B831" s="15" t="str">
        <f t="shared" ca="1" si="249"/>
        <v>n.d</v>
      </c>
      <c r="C831" s="2">
        <f t="shared" si="250"/>
        <v>0</v>
      </c>
      <c r="D831" s="12">
        <f ca="1">IF(A831&lt;$B$1,VLOOKUP(A831,[1]DI!$A$4:$B$15000,2),0)</f>
        <v>0</v>
      </c>
      <c r="E831" s="13">
        <f t="shared" ca="1" si="251"/>
        <v>1</v>
      </c>
      <c r="F831" s="13">
        <f ca="1">(TRUNC(PRODUCT($E$12:$E830),16))</f>
        <v>1.1040661914646399</v>
      </c>
      <c r="G831" s="13">
        <f t="shared" ca="1" si="252"/>
        <v>1.10381506249977</v>
      </c>
      <c r="H831" s="13">
        <f t="shared" ca="1" si="253"/>
        <v>1.00022751</v>
      </c>
      <c r="I831" s="12">
        <f t="shared" si="248"/>
        <v>2.1000000000000001E-2</v>
      </c>
      <c r="J831" s="101">
        <f t="shared" si="254"/>
        <v>43726</v>
      </c>
      <c r="K831" s="3">
        <f t="shared" si="255"/>
        <v>158</v>
      </c>
      <c r="L831" s="18">
        <f t="shared" si="256"/>
        <v>158</v>
      </c>
      <c r="M831" s="11">
        <f t="shared" si="257"/>
        <v>1.0131155869999999</v>
      </c>
      <c r="N831" s="11">
        <f t="shared" ca="1" si="258"/>
        <v>1.0133460809999999</v>
      </c>
      <c r="O831" s="18">
        <f t="shared" si="259"/>
        <v>0</v>
      </c>
      <c r="P831" s="2">
        <f t="shared" ca="1" si="260"/>
        <v>0</v>
      </c>
      <c r="Q831" s="2">
        <f t="shared" si="261"/>
        <v>0</v>
      </c>
      <c r="R831" s="4" t="str">
        <f t="shared" si="262"/>
        <v>A+J=</v>
      </c>
      <c r="S831" s="101">
        <f t="shared" si="263"/>
        <v>44034</v>
      </c>
      <c r="T831" s="9" t="str">
        <f t="shared" si="264"/>
        <v>-</v>
      </c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9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</row>
    <row r="832" spans="1:198" x14ac:dyDescent="0.15">
      <c r="A832" s="99">
        <f t="shared" si="247"/>
        <v>43959</v>
      </c>
      <c r="B832" s="15" t="str">
        <f t="shared" ca="1" si="249"/>
        <v>n.d</v>
      </c>
      <c r="C832" s="2">
        <f t="shared" si="250"/>
        <v>0</v>
      </c>
      <c r="D832" s="12">
        <f ca="1">IF(A832&lt;$B$1,VLOOKUP(A832,[1]DI!$A$4:$B$15000,2),0)</f>
        <v>0</v>
      </c>
      <c r="E832" s="13">
        <f t="shared" ca="1" si="251"/>
        <v>1</v>
      </c>
      <c r="F832" s="13">
        <f ca="1">(TRUNC(PRODUCT($E$12:$E831),16))</f>
        <v>1.1040661914646399</v>
      </c>
      <c r="G832" s="13">
        <f t="shared" ca="1" si="252"/>
        <v>1.10381506249977</v>
      </c>
      <c r="H832" s="13">
        <f t="shared" ca="1" si="253"/>
        <v>1.00022751</v>
      </c>
      <c r="I832" s="12">
        <f t="shared" si="248"/>
        <v>2.1000000000000001E-2</v>
      </c>
      <c r="J832" s="101">
        <f t="shared" si="254"/>
        <v>43726</v>
      </c>
      <c r="K832" s="3">
        <f t="shared" si="255"/>
        <v>159</v>
      </c>
      <c r="L832" s="18">
        <f t="shared" si="256"/>
        <v>159</v>
      </c>
      <c r="M832" s="11">
        <f t="shared" si="257"/>
        <v>1.0131991419999999</v>
      </c>
      <c r="N832" s="11">
        <f t="shared" ca="1" si="258"/>
        <v>1.0134296549999999</v>
      </c>
      <c r="O832" s="18">
        <f t="shared" si="259"/>
        <v>0</v>
      </c>
      <c r="P832" s="2">
        <f t="shared" ca="1" si="260"/>
        <v>0</v>
      </c>
      <c r="Q832" s="2">
        <f t="shared" si="261"/>
        <v>0</v>
      </c>
      <c r="R832" s="4" t="str">
        <f t="shared" si="262"/>
        <v>A+J=</v>
      </c>
      <c r="S832" s="101">
        <f t="shared" si="263"/>
        <v>44034</v>
      </c>
      <c r="T832" s="9" t="str">
        <f t="shared" si="264"/>
        <v>-</v>
      </c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9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</row>
    <row r="833" spans="1:198" x14ac:dyDescent="0.15">
      <c r="A833" s="99">
        <f t="shared" si="247"/>
        <v>43960</v>
      </c>
      <c r="B833" s="15" t="str">
        <f t="shared" ca="1" si="249"/>
        <v>n.d</v>
      </c>
      <c r="C833" s="2">
        <f t="shared" si="250"/>
        <v>0</v>
      </c>
      <c r="D833" s="12">
        <f ca="1">IF(A833&lt;$B$1,VLOOKUP(A833,[1]DI!$A$4:$B$15000,2),0)</f>
        <v>0</v>
      </c>
      <c r="E833" s="13">
        <f t="shared" ca="1" si="251"/>
        <v>1</v>
      </c>
      <c r="F833" s="13">
        <f ca="1">(TRUNC(PRODUCT($E$12:$E832),16))</f>
        <v>1.1040661914646399</v>
      </c>
      <c r="G833" s="13">
        <f t="shared" ca="1" si="252"/>
        <v>1.10381506249977</v>
      </c>
      <c r="H833" s="13">
        <f t="shared" ca="1" si="253"/>
        <v>1.00022751</v>
      </c>
      <c r="I833" s="12">
        <f t="shared" si="248"/>
        <v>2.1000000000000001E-2</v>
      </c>
      <c r="J833" s="101">
        <f t="shared" si="254"/>
        <v>43726</v>
      </c>
      <c r="K833" s="3">
        <f t="shared" si="255"/>
        <v>159</v>
      </c>
      <c r="L833" s="18">
        <f t="shared" si="256"/>
        <v>160</v>
      </c>
      <c r="M833" s="11">
        <f t="shared" si="257"/>
        <v>1.013282705</v>
      </c>
      <c r="N833" s="11">
        <f t="shared" ca="1" si="258"/>
        <v>1.013513237</v>
      </c>
      <c r="O833" s="18">
        <f t="shared" si="259"/>
        <v>0</v>
      </c>
      <c r="P833" s="2">
        <f t="shared" ca="1" si="260"/>
        <v>0</v>
      </c>
      <c r="Q833" s="2">
        <f t="shared" si="261"/>
        <v>0</v>
      </c>
      <c r="R833" s="4" t="str">
        <f t="shared" si="262"/>
        <v>A+J=</v>
      </c>
      <c r="S833" s="101">
        <f t="shared" si="263"/>
        <v>44034</v>
      </c>
      <c r="T833" s="9" t="str">
        <f t="shared" si="264"/>
        <v>-</v>
      </c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9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</row>
    <row r="834" spans="1:198" x14ac:dyDescent="0.15">
      <c r="A834" s="99">
        <f t="shared" si="247"/>
        <v>43961</v>
      </c>
      <c r="B834" s="15" t="str">
        <f t="shared" ca="1" si="249"/>
        <v>n.d</v>
      </c>
      <c r="C834" s="2">
        <f t="shared" si="250"/>
        <v>0</v>
      </c>
      <c r="D834" s="12">
        <f ca="1">IF(A834&lt;$B$1,VLOOKUP(A834,[1]DI!$A$4:$B$15000,2),0)</f>
        <v>0</v>
      </c>
      <c r="E834" s="13">
        <f t="shared" ca="1" si="251"/>
        <v>1</v>
      </c>
      <c r="F834" s="13">
        <f ca="1">(TRUNC(PRODUCT($E$12:$E833),16))</f>
        <v>1.1040661914646399</v>
      </c>
      <c r="G834" s="13">
        <f t="shared" ca="1" si="252"/>
        <v>1.10381506249977</v>
      </c>
      <c r="H834" s="13">
        <f t="shared" ca="1" si="253"/>
        <v>1.00022751</v>
      </c>
      <c r="I834" s="12">
        <f t="shared" si="248"/>
        <v>2.1000000000000001E-2</v>
      </c>
      <c r="J834" s="101">
        <f t="shared" si="254"/>
        <v>43726</v>
      </c>
      <c r="K834" s="3">
        <f t="shared" si="255"/>
        <v>159</v>
      </c>
      <c r="L834" s="18">
        <f t="shared" si="256"/>
        <v>160</v>
      </c>
      <c r="M834" s="11">
        <f t="shared" si="257"/>
        <v>1.013282705</v>
      </c>
      <c r="N834" s="11">
        <f t="shared" ca="1" si="258"/>
        <v>1.013513237</v>
      </c>
      <c r="O834" s="18">
        <f t="shared" si="259"/>
        <v>0</v>
      </c>
      <c r="P834" s="2">
        <f t="shared" ca="1" si="260"/>
        <v>0</v>
      </c>
      <c r="Q834" s="2">
        <f t="shared" si="261"/>
        <v>0</v>
      </c>
      <c r="R834" s="4" t="str">
        <f t="shared" si="262"/>
        <v>A+J=</v>
      </c>
      <c r="S834" s="101">
        <f t="shared" si="263"/>
        <v>44034</v>
      </c>
      <c r="T834" s="9" t="str">
        <f t="shared" si="264"/>
        <v>-</v>
      </c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9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</row>
    <row r="835" spans="1:198" x14ac:dyDescent="0.15">
      <c r="A835" s="99">
        <f t="shared" si="247"/>
        <v>43962</v>
      </c>
      <c r="B835" s="15" t="str">
        <f t="shared" ca="1" si="249"/>
        <v>n.d</v>
      </c>
      <c r="C835" s="2">
        <f t="shared" si="250"/>
        <v>0</v>
      </c>
      <c r="D835" s="12">
        <f ca="1">IF(A835&lt;$B$1,VLOOKUP(A835,[1]DI!$A$4:$B$15000,2),0)</f>
        <v>0</v>
      </c>
      <c r="E835" s="13">
        <f t="shared" ca="1" si="251"/>
        <v>1</v>
      </c>
      <c r="F835" s="13">
        <f ca="1">(TRUNC(PRODUCT($E$12:$E834),16))</f>
        <v>1.1040661914646399</v>
      </c>
      <c r="G835" s="13">
        <f t="shared" ca="1" si="252"/>
        <v>1.10381506249977</v>
      </c>
      <c r="H835" s="13">
        <f t="shared" ca="1" si="253"/>
        <v>1.00022751</v>
      </c>
      <c r="I835" s="12">
        <f t="shared" si="248"/>
        <v>2.1000000000000001E-2</v>
      </c>
      <c r="J835" s="101">
        <f t="shared" si="254"/>
        <v>43726</v>
      </c>
      <c r="K835" s="3">
        <f t="shared" si="255"/>
        <v>160</v>
      </c>
      <c r="L835" s="18">
        <f t="shared" si="256"/>
        <v>160</v>
      </c>
      <c r="M835" s="11">
        <f t="shared" si="257"/>
        <v>1.013282705</v>
      </c>
      <c r="N835" s="11">
        <f t="shared" ca="1" si="258"/>
        <v>1.013513237</v>
      </c>
      <c r="O835" s="18">
        <f t="shared" si="259"/>
        <v>0</v>
      </c>
      <c r="P835" s="2">
        <f t="shared" ca="1" si="260"/>
        <v>0</v>
      </c>
      <c r="Q835" s="2">
        <f t="shared" si="261"/>
        <v>0</v>
      </c>
      <c r="R835" s="4" t="str">
        <f t="shared" si="262"/>
        <v>A+J=</v>
      </c>
      <c r="S835" s="101">
        <f t="shared" si="263"/>
        <v>44034</v>
      </c>
      <c r="T835" s="9" t="str">
        <f t="shared" si="264"/>
        <v>-</v>
      </c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9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</row>
    <row r="836" spans="1:198" x14ac:dyDescent="0.15">
      <c r="A836" s="99">
        <f t="shared" si="247"/>
        <v>43963</v>
      </c>
      <c r="B836" s="15" t="str">
        <f t="shared" ca="1" si="249"/>
        <v>n.d</v>
      </c>
      <c r="C836" s="2">
        <f t="shared" si="250"/>
        <v>0</v>
      </c>
      <c r="D836" s="12">
        <f ca="1">IF(A836&lt;$B$1,VLOOKUP(A836,[1]DI!$A$4:$B$15000,2),0)</f>
        <v>0</v>
      </c>
      <c r="E836" s="13">
        <f t="shared" ca="1" si="251"/>
        <v>1</v>
      </c>
      <c r="F836" s="13">
        <f ca="1">(TRUNC(PRODUCT($E$12:$E835),16))</f>
        <v>1.1040661914646399</v>
      </c>
      <c r="G836" s="13">
        <f t="shared" ca="1" si="252"/>
        <v>1.10381506249977</v>
      </c>
      <c r="H836" s="13">
        <f t="shared" ca="1" si="253"/>
        <v>1.00022751</v>
      </c>
      <c r="I836" s="12">
        <f t="shared" si="248"/>
        <v>2.1000000000000001E-2</v>
      </c>
      <c r="J836" s="101">
        <f t="shared" si="254"/>
        <v>43726</v>
      </c>
      <c r="K836" s="3">
        <f t="shared" si="255"/>
        <v>161</v>
      </c>
      <c r="L836" s="18">
        <f t="shared" si="256"/>
        <v>161</v>
      </c>
      <c r="M836" s="11">
        <f t="shared" si="257"/>
        <v>1.013366274</v>
      </c>
      <c r="N836" s="11">
        <f t="shared" ca="1" si="258"/>
        <v>1.013596825</v>
      </c>
      <c r="O836" s="18">
        <f t="shared" si="259"/>
        <v>0</v>
      </c>
      <c r="P836" s="2">
        <f t="shared" ca="1" si="260"/>
        <v>0</v>
      </c>
      <c r="Q836" s="2">
        <f t="shared" si="261"/>
        <v>0</v>
      </c>
      <c r="R836" s="4" t="str">
        <f t="shared" si="262"/>
        <v>A+J=</v>
      </c>
      <c r="S836" s="101">
        <f t="shared" si="263"/>
        <v>44034</v>
      </c>
      <c r="T836" s="9" t="str">
        <f t="shared" si="264"/>
        <v>-</v>
      </c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9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</row>
    <row r="837" spans="1:198" x14ac:dyDescent="0.15">
      <c r="A837" s="99">
        <f t="shared" si="247"/>
        <v>43964</v>
      </c>
      <c r="B837" s="15" t="str">
        <f t="shared" ca="1" si="249"/>
        <v>n.d</v>
      </c>
      <c r="C837" s="2">
        <f t="shared" si="250"/>
        <v>0</v>
      </c>
      <c r="D837" s="12">
        <f ca="1">IF(A837&lt;$B$1,VLOOKUP(A837,[1]DI!$A$4:$B$15000,2),0)</f>
        <v>0</v>
      </c>
      <c r="E837" s="13">
        <f t="shared" ca="1" si="251"/>
        <v>1</v>
      </c>
      <c r="F837" s="13">
        <f ca="1">(TRUNC(PRODUCT($E$12:$E836),16))</f>
        <v>1.1040661914646399</v>
      </c>
      <c r="G837" s="13">
        <f t="shared" ca="1" si="252"/>
        <v>1.10381506249977</v>
      </c>
      <c r="H837" s="13">
        <f t="shared" ca="1" si="253"/>
        <v>1.00022751</v>
      </c>
      <c r="I837" s="12">
        <f t="shared" si="248"/>
        <v>2.1000000000000001E-2</v>
      </c>
      <c r="J837" s="101">
        <f t="shared" si="254"/>
        <v>43726</v>
      </c>
      <c r="K837" s="3">
        <f t="shared" si="255"/>
        <v>162</v>
      </c>
      <c r="L837" s="18">
        <f t="shared" si="256"/>
        <v>162</v>
      </c>
      <c r="M837" s="11">
        <f t="shared" si="257"/>
        <v>1.01344985</v>
      </c>
      <c r="N837" s="11">
        <f t="shared" ca="1" si="258"/>
        <v>1.01368042</v>
      </c>
      <c r="O837" s="18">
        <f t="shared" si="259"/>
        <v>0</v>
      </c>
      <c r="P837" s="2">
        <f t="shared" ca="1" si="260"/>
        <v>0</v>
      </c>
      <c r="Q837" s="2">
        <f t="shared" si="261"/>
        <v>0</v>
      </c>
      <c r="R837" s="4" t="str">
        <f t="shared" si="262"/>
        <v>A+J=</v>
      </c>
      <c r="S837" s="101">
        <f t="shared" si="263"/>
        <v>44034</v>
      </c>
      <c r="T837" s="9" t="str">
        <f t="shared" si="264"/>
        <v>-</v>
      </c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9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</row>
    <row r="838" spans="1:198" x14ac:dyDescent="0.15">
      <c r="A838" s="99">
        <f t="shared" si="247"/>
        <v>43965</v>
      </c>
      <c r="B838" s="15" t="str">
        <f t="shared" ca="1" si="249"/>
        <v>n.d</v>
      </c>
      <c r="C838" s="2">
        <f t="shared" si="250"/>
        <v>0</v>
      </c>
      <c r="D838" s="12">
        <f ca="1">IF(A838&lt;$B$1,VLOOKUP(A838,[1]DI!$A$4:$B$15000,2),0)</f>
        <v>0</v>
      </c>
      <c r="E838" s="13">
        <f t="shared" ca="1" si="251"/>
        <v>1</v>
      </c>
      <c r="F838" s="13">
        <f ca="1">(TRUNC(PRODUCT($E$12:$E837),16))</f>
        <v>1.1040661914646399</v>
      </c>
      <c r="G838" s="13">
        <f t="shared" ca="1" si="252"/>
        <v>1.10381506249977</v>
      </c>
      <c r="H838" s="13">
        <f t="shared" ca="1" si="253"/>
        <v>1.00022751</v>
      </c>
      <c r="I838" s="12">
        <f t="shared" si="248"/>
        <v>2.1000000000000001E-2</v>
      </c>
      <c r="J838" s="101">
        <f t="shared" si="254"/>
        <v>43726</v>
      </c>
      <c r="K838" s="3">
        <f t="shared" si="255"/>
        <v>163</v>
      </c>
      <c r="L838" s="18">
        <f t="shared" si="256"/>
        <v>163</v>
      </c>
      <c r="M838" s="11">
        <f t="shared" si="257"/>
        <v>1.0135334330000001</v>
      </c>
      <c r="N838" s="11">
        <f t="shared" ca="1" si="258"/>
        <v>1.0137640219999999</v>
      </c>
      <c r="O838" s="18">
        <f t="shared" si="259"/>
        <v>0</v>
      </c>
      <c r="P838" s="2">
        <f t="shared" ca="1" si="260"/>
        <v>0</v>
      </c>
      <c r="Q838" s="2">
        <f t="shared" si="261"/>
        <v>0</v>
      </c>
      <c r="R838" s="4" t="str">
        <f t="shared" si="262"/>
        <v>A+J=</v>
      </c>
      <c r="S838" s="101">
        <f t="shared" si="263"/>
        <v>44034</v>
      </c>
      <c r="T838" s="9" t="str">
        <f t="shared" si="264"/>
        <v>-</v>
      </c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9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</row>
    <row r="839" spans="1:198" x14ac:dyDescent="0.15">
      <c r="A839" s="99">
        <f t="shared" si="247"/>
        <v>43966</v>
      </c>
      <c r="B839" s="15" t="str">
        <f t="shared" ca="1" si="249"/>
        <v>n.d</v>
      </c>
      <c r="C839" s="2">
        <f t="shared" si="250"/>
        <v>0</v>
      </c>
      <c r="D839" s="12">
        <f ca="1">IF(A839&lt;$B$1,VLOOKUP(A839,[1]DI!$A$4:$B$15000,2),0)</f>
        <v>0</v>
      </c>
      <c r="E839" s="13">
        <f t="shared" ca="1" si="251"/>
        <v>1</v>
      </c>
      <c r="F839" s="13">
        <f ca="1">(TRUNC(PRODUCT($E$12:$E838),16))</f>
        <v>1.1040661914646399</v>
      </c>
      <c r="G839" s="13">
        <f t="shared" ca="1" si="252"/>
        <v>1.10381506249977</v>
      </c>
      <c r="H839" s="13">
        <f t="shared" ca="1" si="253"/>
        <v>1.00022751</v>
      </c>
      <c r="I839" s="12">
        <f t="shared" si="248"/>
        <v>2.1000000000000001E-2</v>
      </c>
      <c r="J839" s="101">
        <f t="shared" si="254"/>
        <v>43726</v>
      </c>
      <c r="K839" s="3">
        <f t="shared" si="255"/>
        <v>164</v>
      </c>
      <c r="L839" s="18">
        <f t="shared" si="256"/>
        <v>164</v>
      </c>
      <c r="M839" s="11">
        <f t="shared" si="257"/>
        <v>1.0136170229999999</v>
      </c>
      <c r="N839" s="11">
        <f t="shared" ca="1" si="258"/>
        <v>1.013847631</v>
      </c>
      <c r="O839" s="18">
        <f t="shared" si="259"/>
        <v>0</v>
      </c>
      <c r="P839" s="2">
        <f t="shared" ca="1" si="260"/>
        <v>0</v>
      </c>
      <c r="Q839" s="2">
        <f t="shared" si="261"/>
        <v>0</v>
      </c>
      <c r="R839" s="4" t="str">
        <f t="shared" si="262"/>
        <v>A+J=</v>
      </c>
      <c r="S839" s="101">
        <f t="shared" si="263"/>
        <v>44034</v>
      </c>
      <c r="T839" s="9" t="str">
        <f t="shared" si="264"/>
        <v>-</v>
      </c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9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</row>
    <row r="840" spans="1:198" x14ac:dyDescent="0.15">
      <c r="A840" s="99">
        <f t="shared" si="247"/>
        <v>43967</v>
      </c>
      <c r="B840" s="15" t="str">
        <f t="shared" ca="1" si="249"/>
        <v>n.d</v>
      </c>
      <c r="C840" s="2">
        <f t="shared" si="250"/>
        <v>0</v>
      </c>
      <c r="D840" s="12">
        <f ca="1">IF(A840&lt;$B$1,VLOOKUP(A840,[1]DI!$A$4:$B$15000,2),0)</f>
        <v>0</v>
      </c>
      <c r="E840" s="13">
        <f t="shared" ca="1" si="251"/>
        <v>1</v>
      </c>
      <c r="F840" s="13">
        <f ca="1">(TRUNC(PRODUCT($E$12:$E839),16))</f>
        <v>1.1040661914646399</v>
      </c>
      <c r="G840" s="13">
        <f t="shared" ca="1" si="252"/>
        <v>1.10381506249977</v>
      </c>
      <c r="H840" s="13">
        <f t="shared" ca="1" si="253"/>
        <v>1.00022751</v>
      </c>
      <c r="I840" s="12">
        <f t="shared" si="248"/>
        <v>2.1000000000000001E-2</v>
      </c>
      <c r="J840" s="101">
        <f t="shared" si="254"/>
        <v>43726</v>
      </c>
      <c r="K840" s="3">
        <f t="shared" si="255"/>
        <v>164</v>
      </c>
      <c r="L840" s="18">
        <f t="shared" si="256"/>
        <v>165</v>
      </c>
      <c r="M840" s="11">
        <f t="shared" si="257"/>
        <v>1.0137006200000001</v>
      </c>
      <c r="N840" s="11">
        <f t="shared" ca="1" si="258"/>
        <v>1.0139312469999999</v>
      </c>
      <c r="O840" s="18">
        <f t="shared" si="259"/>
        <v>0</v>
      </c>
      <c r="P840" s="2">
        <f t="shared" ca="1" si="260"/>
        <v>0</v>
      </c>
      <c r="Q840" s="2">
        <f t="shared" si="261"/>
        <v>0</v>
      </c>
      <c r="R840" s="4" t="str">
        <f t="shared" si="262"/>
        <v>A+J=</v>
      </c>
      <c r="S840" s="101">
        <f t="shared" si="263"/>
        <v>44034</v>
      </c>
      <c r="T840" s="9" t="str">
        <f t="shared" si="264"/>
        <v>-</v>
      </c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9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</row>
    <row r="841" spans="1:198" x14ac:dyDescent="0.15">
      <c r="A841" s="99">
        <f t="shared" si="247"/>
        <v>43968</v>
      </c>
      <c r="B841" s="15" t="str">
        <f t="shared" ca="1" si="249"/>
        <v>n.d</v>
      </c>
      <c r="C841" s="2">
        <f t="shared" si="250"/>
        <v>0</v>
      </c>
      <c r="D841" s="12">
        <f ca="1">IF(A841&lt;$B$1,VLOOKUP(A841,[1]DI!$A$4:$B$15000,2),0)</f>
        <v>0</v>
      </c>
      <c r="E841" s="13">
        <f t="shared" ca="1" si="251"/>
        <v>1</v>
      </c>
      <c r="F841" s="13">
        <f ca="1">(TRUNC(PRODUCT($E$12:$E840),16))</f>
        <v>1.1040661914646399</v>
      </c>
      <c r="G841" s="13">
        <f t="shared" ca="1" si="252"/>
        <v>1.10381506249977</v>
      </c>
      <c r="H841" s="13">
        <f t="shared" ca="1" si="253"/>
        <v>1.00022751</v>
      </c>
      <c r="I841" s="12">
        <f t="shared" si="248"/>
        <v>2.1000000000000001E-2</v>
      </c>
      <c r="J841" s="101">
        <f t="shared" si="254"/>
        <v>43726</v>
      </c>
      <c r="K841" s="3">
        <f t="shared" si="255"/>
        <v>164</v>
      </c>
      <c r="L841" s="18">
        <f t="shared" si="256"/>
        <v>165</v>
      </c>
      <c r="M841" s="11">
        <f t="shared" si="257"/>
        <v>1.0137006200000001</v>
      </c>
      <c r="N841" s="11">
        <f t="shared" ca="1" si="258"/>
        <v>1.0139312469999999</v>
      </c>
      <c r="O841" s="18">
        <f t="shared" si="259"/>
        <v>0</v>
      </c>
      <c r="P841" s="2">
        <f t="shared" ca="1" si="260"/>
        <v>0</v>
      </c>
      <c r="Q841" s="2">
        <f t="shared" si="261"/>
        <v>0</v>
      </c>
      <c r="R841" s="4" t="str">
        <f t="shared" si="262"/>
        <v>A+J=</v>
      </c>
      <c r="S841" s="101">
        <f t="shared" si="263"/>
        <v>44034</v>
      </c>
      <c r="T841" s="9" t="str">
        <f t="shared" si="264"/>
        <v>-</v>
      </c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9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</row>
    <row r="842" spans="1:198" x14ac:dyDescent="0.15">
      <c r="A842" s="99">
        <f t="shared" si="247"/>
        <v>43969</v>
      </c>
      <c r="B842" s="15" t="str">
        <f t="shared" ca="1" si="249"/>
        <v>n.d</v>
      </c>
      <c r="C842" s="2">
        <f t="shared" si="250"/>
        <v>0</v>
      </c>
      <c r="D842" s="12">
        <f ca="1">IF(A842&lt;$B$1,VLOOKUP(A842,[1]DI!$A$4:$B$15000,2),0)</f>
        <v>0</v>
      </c>
      <c r="E842" s="13">
        <f t="shared" ca="1" si="251"/>
        <v>1</v>
      </c>
      <c r="F842" s="13">
        <f ca="1">(TRUNC(PRODUCT($E$12:$E841),16))</f>
        <v>1.1040661914646399</v>
      </c>
      <c r="G842" s="13">
        <f t="shared" ca="1" si="252"/>
        <v>1.10381506249977</v>
      </c>
      <c r="H842" s="13">
        <f t="shared" ca="1" si="253"/>
        <v>1.00022751</v>
      </c>
      <c r="I842" s="12">
        <f t="shared" si="248"/>
        <v>2.1000000000000001E-2</v>
      </c>
      <c r="J842" s="101">
        <f t="shared" si="254"/>
        <v>43726</v>
      </c>
      <c r="K842" s="3">
        <f t="shared" si="255"/>
        <v>165</v>
      </c>
      <c r="L842" s="18">
        <f t="shared" si="256"/>
        <v>165</v>
      </c>
      <c r="M842" s="11">
        <f t="shared" si="257"/>
        <v>1.0137006200000001</v>
      </c>
      <c r="N842" s="11">
        <f t="shared" ca="1" si="258"/>
        <v>1.0139312469999999</v>
      </c>
      <c r="O842" s="18">
        <f t="shared" si="259"/>
        <v>0</v>
      </c>
      <c r="P842" s="2">
        <f t="shared" ca="1" si="260"/>
        <v>0</v>
      </c>
      <c r="Q842" s="2">
        <f t="shared" si="261"/>
        <v>0</v>
      </c>
      <c r="R842" s="4" t="str">
        <f t="shared" si="262"/>
        <v>A+J=</v>
      </c>
      <c r="S842" s="101">
        <f t="shared" si="263"/>
        <v>44034</v>
      </c>
      <c r="T842" s="9" t="str">
        <f t="shared" si="264"/>
        <v>-</v>
      </c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9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</row>
    <row r="843" spans="1:198" x14ac:dyDescent="0.15">
      <c r="A843" s="99">
        <f t="shared" si="247"/>
        <v>43970</v>
      </c>
      <c r="B843" s="15" t="str">
        <f t="shared" ca="1" si="249"/>
        <v>n.d</v>
      </c>
      <c r="C843" s="2">
        <f t="shared" si="250"/>
        <v>0</v>
      </c>
      <c r="D843" s="12">
        <f ca="1">IF(A843&lt;$B$1,VLOOKUP(A843,[1]DI!$A$4:$B$15000,2),0)</f>
        <v>0</v>
      </c>
      <c r="E843" s="13">
        <f t="shared" ca="1" si="251"/>
        <v>1</v>
      </c>
      <c r="F843" s="13">
        <f ca="1">(TRUNC(PRODUCT($E$12:$E842),16))</f>
        <v>1.1040661914646399</v>
      </c>
      <c r="G843" s="13">
        <f t="shared" ca="1" si="252"/>
        <v>1.10381506249977</v>
      </c>
      <c r="H843" s="13">
        <f t="shared" ca="1" si="253"/>
        <v>1.00022751</v>
      </c>
      <c r="I843" s="12">
        <f t="shared" si="248"/>
        <v>2.1000000000000001E-2</v>
      </c>
      <c r="J843" s="101">
        <f t="shared" si="254"/>
        <v>43726</v>
      </c>
      <c r="K843" s="3">
        <f t="shared" si="255"/>
        <v>166</v>
      </c>
      <c r="L843" s="18">
        <f t="shared" si="256"/>
        <v>166</v>
      </c>
      <c r="M843" s="11">
        <f t="shared" si="257"/>
        <v>1.0137842239999999</v>
      </c>
      <c r="N843" s="11">
        <f t="shared" ca="1" si="258"/>
        <v>1.01401487</v>
      </c>
      <c r="O843" s="18">
        <f t="shared" si="259"/>
        <v>0</v>
      </c>
      <c r="P843" s="2">
        <f t="shared" ca="1" si="260"/>
        <v>0</v>
      </c>
      <c r="Q843" s="2">
        <f t="shared" si="261"/>
        <v>0</v>
      </c>
      <c r="R843" s="4" t="str">
        <f t="shared" si="262"/>
        <v>A+J=</v>
      </c>
      <c r="S843" s="101">
        <f t="shared" si="263"/>
        <v>44034</v>
      </c>
      <c r="T843" s="9" t="str">
        <f t="shared" si="264"/>
        <v>-</v>
      </c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9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</row>
    <row r="844" spans="1:198" x14ac:dyDescent="0.15">
      <c r="A844" s="99">
        <f t="shared" si="247"/>
        <v>43971</v>
      </c>
      <c r="B844" s="15" t="str">
        <f t="shared" ca="1" si="249"/>
        <v>n.d</v>
      </c>
      <c r="C844" s="2">
        <f t="shared" si="250"/>
        <v>0</v>
      </c>
      <c r="D844" s="12">
        <f ca="1">IF(A844&lt;$B$1,VLOOKUP(A844,[1]DI!$A$4:$B$15000,2),0)</f>
        <v>0</v>
      </c>
      <c r="E844" s="13">
        <f t="shared" ca="1" si="251"/>
        <v>1</v>
      </c>
      <c r="F844" s="13">
        <f ca="1">(TRUNC(PRODUCT($E$12:$E843),16))</f>
        <v>1.1040661914646399</v>
      </c>
      <c r="G844" s="13">
        <f t="shared" ca="1" si="252"/>
        <v>1.10381506249977</v>
      </c>
      <c r="H844" s="13">
        <f t="shared" ca="1" si="253"/>
        <v>1.00022751</v>
      </c>
      <c r="I844" s="12">
        <f t="shared" si="248"/>
        <v>2.1000000000000001E-2</v>
      </c>
      <c r="J844" s="101">
        <f t="shared" si="254"/>
        <v>43726</v>
      </c>
      <c r="K844" s="3">
        <f t="shared" si="255"/>
        <v>167</v>
      </c>
      <c r="L844" s="18">
        <f t="shared" si="256"/>
        <v>167</v>
      </c>
      <c r="M844" s="11">
        <f t="shared" si="257"/>
        <v>1.013867834</v>
      </c>
      <c r="N844" s="11">
        <f t="shared" ca="1" si="258"/>
        <v>1.0140984989999999</v>
      </c>
      <c r="O844" s="18">
        <f t="shared" si="259"/>
        <v>0</v>
      </c>
      <c r="P844" s="2">
        <f t="shared" ca="1" si="260"/>
        <v>0</v>
      </c>
      <c r="Q844" s="2">
        <f t="shared" si="261"/>
        <v>0</v>
      </c>
      <c r="R844" s="4" t="str">
        <f t="shared" si="262"/>
        <v>A+J=</v>
      </c>
      <c r="S844" s="101">
        <f t="shared" si="263"/>
        <v>44034</v>
      </c>
      <c r="T844" s="9" t="str">
        <f t="shared" si="264"/>
        <v>-</v>
      </c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9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</row>
    <row r="845" spans="1:198" x14ac:dyDescent="0.15">
      <c r="A845" s="99">
        <f t="shared" ref="A845:A908" si="265">(A844+1)</f>
        <v>43972</v>
      </c>
      <c r="B845" s="15" t="str">
        <f t="shared" ca="1" si="249"/>
        <v>n.d</v>
      </c>
      <c r="C845" s="2">
        <f t="shared" si="250"/>
        <v>0</v>
      </c>
      <c r="D845" s="12">
        <f ca="1">IF(A845&lt;$B$1,VLOOKUP(A845,[1]DI!$A$4:$B$15000,2),0)</f>
        <v>0</v>
      </c>
      <c r="E845" s="13">
        <f t="shared" ca="1" si="251"/>
        <v>1</v>
      </c>
      <c r="F845" s="13">
        <f ca="1">(TRUNC(PRODUCT($E$12:$E844),16))</f>
        <v>1.1040661914646399</v>
      </c>
      <c r="G845" s="13">
        <f t="shared" ca="1" si="252"/>
        <v>1.10381506249977</v>
      </c>
      <c r="H845" s="13">
        <f t="shared" ca="1" si="253"/>
        <v>1.00022751</v>
      </c>
      <c r="I845" s="12">
        <f t="shared" ref="I845:I908" si="266">I844</f>
        <v>2.1000000000000001E-2</v>
      </c>
      <c r="J845" s="101">
        <f t="shared" si="254"/>
        <v>43726</v>
      </c>
      <c r="K845" s="3">
        <f t="shared" si="255"/>
        <v>168</v>
      </c>
      <c r="L845" s="18">
        <f t="shared" si="256"/>
        <v>168</v>
      </c>
      <c r="M845" s="11">
        <f t="shared" si="257"/>
        <v>1.0139514519999999</v>
      </c>
      <c r="N845" s="11">
        <f t="shared" ca="1" si="258"/>
        <v>1.0141821360000001</v>
      </c>
      <c r="O845" s="18">
        <f t="shared" si="259"/>
        <v>0</v>
      </c>
      <c r="P845" s="2">
        <f t="shared" ca="1" si="260"/>
        <v>0</v>
      </c>
      <c r="Q845" s="2">
        <f t="shared" si="261"/>
        <v>0</v>
      </c>
      <c r="R845" s="4" t="str">
        <f t="shared" si="262"/>
        <v>A+J=</v>
      </c>
      <c r="S845" s="101">
        <f t="shared" si="263"/>
        <v>44034</v>
      </c>
      <c r="T845" s="9" t="str">
        <f t="shared" si="264"/>
        <v>-</v>
      </c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9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</row>
    <row r="846" spans="1:198" x14ac:dyDescent="0.15">
      <c r="A846" s="99">
        <f t="shared" si="265"/>
        <v>43973</v>
      </c>
      <c r="B846" s="15" t="str">
        <f t="shared" ca="1" si="249"/>
        <v>n.d</v>
      </c>
      <c r="C846" s="2">
        <f t="shared" si="250"/>
        <v>0</v>
      </c>
      <c r="D846" s="12">
        <f ca="1">IF(A846&lt;$B$1,VLOOKUP(A846,[1]DI!$A$4:$B$15000,2),0)</f>
        <v>0</v>
      </c>
      <c r="E846" s="13">
        <f t="shared" ca="1" si="251"/>
        <v>1</v>
      </c>
      <c r="F846" s="13">
        <f ca="1">(TRUNC(PRODUCT($E$12:$E845),16))</f>
        <v>1.1040661914646399</v>
      </c>
      <c r="G846" s="13">
        <f t="shared" ca="1" si="252"/>
        <v>1.10381506249977</v>
      </c>
      <c r="H846" s="13">
        <f t="shared" ca="1" si="253"/>
        <v>1.00022751</v>
      </c>
      <c r="I846" s="12">
        <f t="shared" si="266"/>
        <v>2.1000000000000001E-2</v>
      </c>
      <c r="J846" s="101">
        <f t="shared" si="254"/>
        <v>43726</v>
      </c>
      <c r="K846" s="3">
        <f t="shared" si="255"/>
        <v>169</v>
      </c>
      <c r="L846" s="18">
        <f t="shared" si="256"/>
        <v>169</v>
      </c>
      <c r="M846" s="11">
        <f t="shared" si="257"/>
        <v>1.0140350760000001</v>
      </c>
      <c r="N846" s="11">
        <f t="shared" ca="1" si="258"/>
        <v>1.014265779</v>
      </c>
      <c r="O846" s="18">
        <f t="shared" si="259"/>
        <v>0</v>
      </c>
      <c r="P846" s="2">
        <f t="shared" ca="1" si="260"/>
        <v>0</v>
      </c>
      <c r="Q846" s="2">
        <f t="shared" si="261"/>
        <v>0</v>
      </c>
      <c r="R846" s="4" t="str">
        <f t="shared" si="262"/>
        <v>A+J=</v>
      </c>
      <c r="S846" s="101">
        <f t="shared" si="263"/>
        <v>44034</v>
      </c>
      <c r="T846" s="9" t="str">
        <f t="shared" si="264"/>
        <v>-</v>
      </c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9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</row>
    <row r="847" spans="1:198" x14ac:dyDescent="0.15">
      <c r="A847" s="99">
        <f t="shared" si="265"/>
        <v>43974</v>
      </c>
      <c r="B847" s="15" t="str">
        <f t="shared" ca="1" si="249"/>
        <v>n.d</v>
      </c>
      <c r="C847" s="2">
        <f t="shared" si="250"/>
        <v>0</v>
      </c>
      <c r="D847" s="12">
        <f ca="1">IF(A847&lt;$B$1,VLOOKUP(A847,[1]DI!$A$4:$B$15000,2),0)</f>
        <v>0</v>
      </c>
      <c r="E847" s="13">
        <f t="shared" ca="1" si="251"/>
        <v>1</v>
      </c>
      <c r="F847" s="13">
        <f ca="1">(TRUNC(PRODUCT($E$12:$E846),16))</f>
        <v>1.1040661914646399</v>
      </c>
      <c r="G847" s="13">
        <f t="shared" ca="1" si="252"/>
        <v>1.10381506249977</v>
      </c>
      <c r="H847" s="13">
        <f t="shared" ca="1" si="253"/>
        <v>1.00022751</v>
      </c>
      <c r="I847" s="12">
        <f t="shared" si="266"/>
        <v>2.1000000000000001E-2</v>
      </c>
      <c r="J847" s="101">
        <f t="shared" si="254"/>
        <v>43726</v>
      </c>
      <c r="K847" s="3">
        <f t="shared" si="255"/>
        <v>169</v>
      </c>
      <c r="L847" s="18">
        <f t="shared" si="256"/>
        <v>170</v>
      </c>
      <c r="M847" s="11">
        <f t="shared" si="257"/>
        <v>1.014118708</v>
      </c>
      <c r="N847" s="11">
        <f t="shared" ca="1" si="258"/>
        <v>1.01434943</v>
      </c>
      <c r="O847" s="18">
        <f t="shared" si="259"/>
        <v>0</v>
      </c>
      <c r="P847" s="2">
        <f t="shared" ca="1" si="260"/>
        <v>0</v>
      </c>
      <c r="Q847" s="2">
        <f t="shared" si="261"/>
        <v>0</v>
      </c>
      <c r="R847" s="4" t="str">
        <f t="shared" si="262"/>
        <v>A+J=</v>
      </c>
      <c r="S847" s="101">
        <f t="shared" si="263"/>
        <v>44034</v>
      </c>
      <c r="T847" s="9" t="str">
        <f t="shared" si="264"/>
        <v>-</v>
      </c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9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</row>
    <row r="848" spans="1:198" x14ac:dyDescent="0.15">
      <c r="A848" s="99">
        <f t="shared" si="265"/>
        <v>43975</v>
      </c>
      <c r="B848" s="15" t="str">
        <f t="shared" ca="1" si="249"/>
        <v>n.d</v>
      </c>
      <c r="C848" s="2">
        <f t="shared" si="250"/>
        <v>0</v>
      </c>
      <c r="D848" s="12">
        <f ca="1">IF(A848&lt;$B$1,VLOOKUP(A848,[1]DI!$A$4:$B$15000,2),0)</f>
        <v>0</v>
      </c>
      <c r="E848" s="13">
        <f t="shared" ca="1" si="251"/>
        <v>1</v>
      </c>
      <c r="F848" s="13">
        <f ca="1">(TRUNC(PRODUCT($E$12:$E847),16))</f>
        <v>1.1040661914646399</v>
      </c>
      <c r="G848" s="13">
        <f t="shared" ca="1" si="252"/>
        <v>1.10381506249977</v>
      </c>
      <c r="H848" s="13">
        <f t="shared" ca="1" si="253"/>
        <v>1.00022751</v>
      </c>
      <c r="I848" s="12">
        <f t="shared" si="266"/>
        <v>2.1000000000000001E-2</v>
      </c>
      <c r="J848" s="101">
        <f t="shared" si="254"/>
        <v>43726</v>
      </c>
      <c r="K848" s="3">
        <f t="shared" si="255"/>
        <v>169</v>
      </c>
      <c r="L848" s="18">
        <f t="shared" si="256"/>
        <v>170</v>
      </c>
      <c r="M848" s="11">
        <f t="shared" si="257"/>
        <v>1.014118708</v>
      </c>
      <c r="N848" s="11">
        <f t="shared" ca="1" si="258"/>
        <v>1.01434943</v>
      </c>
      <c r="O848" s="18">
        <f t="shared" si="259"/>
        <v>0</v>
      </c>
      <c r="P848" s="2">
        <f t="shared" ca="1" si="260"/>
        <v>0</v>
      </c>
      <c r="Q848" s="2">
        <f t="shared" si="261"/>
        <v>0</v>
      </c>
      <c r="R848" s="4" t="str">
        <f t="shared" si="262"/>
        <v>A+J=</v>
      </c>
      <c r="S848" s="101">
        <f t="shared" si="263"/>
        <v>44034</v>
      </c>
      <c r="T848" s="9" t="str">
        <f t="shared" si="264"/>
        <v>-</v>
      </c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9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</row>
    <row r="849" spans="1:198" x14ac:dyDescent="0.15">
      <c r="A849" s="99">
        <f t="shared" si="265"/>
        <v>43976</v>
      </c>
      <c r="B849" s="15" t="str">
        <f t="shared" ca="1" si="249"/>
        <v>n.d</v>
      </c>
      <c r="C849" s="2">
        <f t="shared" si="250"/>
        <v>0</v>
      </c>
      <c r="D849" s="12">
        <f ca="1">IF(A849&lt;$B$1,VLOOKUP(A849,[1]DI!$A$4:$B$15000,2),0)</f>
        <v>0</v>
      </c>
      <c r="E849" s="13">
        <f t="shared" ca="1" si="251"/>
        <v>1</v>
      </c>
      <c r="F849" s="13">
        <f ca="1">(TRUNC(PRODUCT($E$12:$E848),16))</f>
        <v>1.1040661914646399</v>
      </c>
      <c r="G849" s="13">
        <f t="shared" ca="1" si="252"/>
        <v>1.10381506249977</v>
      </c>
      <c r="H849" s="13">
        <f t="shared" ca="1" si="253"/>
        <v>1.00022751</v>
      </c>
      <c r="I849" s="12">
        <f t="shared" si="266"/>
        <v>2.1000000000000001E-2</v>
      </c>
      <c r="J849" s="101">
        <f t="shared" si="254"/>
        <v>43726</v>
      </c>
      <c r="K849" s="3">
        <f t="shared" si="255"/>
        <v>170</v>
      </c>
      <c r="L849" s="18">
        <f t="shared" si="256"/>
        <v>170</v>
      </c>
      <c r="M849" s="11">
        <f t="shared" si="257"/>
        <v>1.014118708</v>
      </c>
      <c r="N849" s="11">
        <f t="shared" ca="1" si="258"/>
        <v>1.01434943</v>
      </c>
      <c r="O849" s="18">
        <f t="shared" si="259"/>
        <v>0</v>
      </c>
      <c r="P849" s="2">
        <f t="shared" ca="1" si="260"/>
        <v>0</v>
      </c>
      <c r="Q849" s="2">
        <f t="shared" si="261"/>
        <v>0</v>
      </c>
      <c r="R849" s="4" t="str">
        <f t="shared" si="262"/>
        <v>A+J=</v>
      </c>
      <c r="S849" s="101">
        <f t="shared" si="263"/>
        <v>44034</v>
      </c>
      <c r="T849" s="9" t="str">
        <f t="shared" si="264"/>
        <v>-</v>
      </c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9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</row>
    <row r="850" spans="1:198" x14ac:dyDescent="0.15">
      <c r="A850" s="99">
        <f t="shared" si="265"/>
        <v>43977</v>
      </c>
      <c r="B850" s="15" t="str">
        <f t="shared" ca="1" si="249"/>
        <v>n.d</v>
      </c>
      <c r="C850" s="2">
        <f t="shared" si="250"/>
        <v>0</v>
      </c>
      <c r="D850" s="12">
        <f ca="1">IF(A850&lt;$B$1,VLOOKUP(A850,[1]DI!$A$4:$B$15000,2),0)</f>
        <v>0</v>
      </c>
      <c r="E850" s="13">
        <f t="shared" ca="1" si="251"/>
        <v>1</v>
      </c>
      <c r="F850" s="13">
        <f ca="1">(TRUNC(PRODUCT($E$12:$E849),16))</f>
        <v>1.1040661914646399</v>
      </c>
      <c r="G850" s="13">
        <f t="shared" ca="1" si="252"/>
        <v>1.10381506249977</v>
      </c>
      <c r="H850" s="13">
        <f t="shared" ca="1" si="253"/>
        <v>1.00022751</v>
      </c>
      <c r="I850" s="12">
        <f t="shared" si="266"/>
        <v>2.1000000000000001E-2</v>
      </c>
      <c r="J850" s="101">
        <f t="shared" si="254"/>
        <v>43726</v>
      </c>
      <c r="K850" s="3">
        <f t="shared" si="255"/>
        <v>171</v>
      </c>
      <c r="L850" s="18">
        <f t="shared" si="256"/>
        <v>171</v>
      </c>
      <c r="M850" s="11">
        <f t="shared" si="257"/>
        <v>1.014202346</v>
      </c>
      <c r="N850" s="11">
        <f t="shared" ca="1" si="258"/>
        <v>1.014433087</v>
      </c>
      <c r="O850" s="18">
        <f t="shared" si="259"/>
        <v>0</v>
      </c>
      <c r="P850" s="2">
        <f t="shared" ca="1" si="260"/>
        <v>0</v>
      </c>
      <c r="Q850" s="2">
        <f t="shared" si="261"/>
        <v>0</v>
      </c>
      <c r="R850" s="4" t="str">
        <f t="shared" si="262"/>
        <v>A+J=</v>
      </c>
      <c r="S850" s="101">
        <f t="shared" si="263"/>
        <v>44034</v>
      </c>
      <c r="T850" s="9" t="str">
        <f t="shared" si="264"/>
        <v>-</v>
      </c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9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</row>
    <row r="851" spans="1:198" x14ac:dyDescent="0.15">
      <c r="A851" s="99">
        <f t="shared" si="265"/>
        <v>43978</v>
      </c>
      <c r="B851" s="15" t="str">
        <f t="shared" ca="1" si="249"/>
        <v>n.d</v>
      </c>
      <c r="C851" s="2">
        <f t="shared" si="250"/>
        <v>0</v>
      </c>
      <c r="D851" s="12">
        <f ca="1">IF(A851&lt;$B$1,VLOOKUP(A851,[1]DI!$A$4:$B$15000,2),0)</f>
        <v>0</v>
      </c>
      <c r="E851" s="13">
        <f t="shared" ca="1" si="251"/>
        <v>1</v>
      </c>
      <c r="F851" s="13">
        <f ca="1">(TRUNC(PRODUCT($E$12:$E850),16))</f>
        <v>1.1040661914646399</v>
      </c>
      <c r="G851" s="13">
        <f t="shared" ca="1" si="252"/>
        <v>1.10381506249977</v>
      </c>
      <c r="H851" s="13">
        <f t="shared" ca="1" si="253"/>
        <v>1.00022751</v>
      </c>
      <c r="I851" s="12">
        <f t="shared" si="266"/>
        <v>2.1000000000000001E-2</v>
      </c>
      <c r="J851" s="101">
        <f t="shared" si="254"/>
        <v>43726</v>
      </c>
      <c r="K851" s="3">
        <f t="shared" si="255"/>
        <v>172</v>
      </c>
      <c r="L851" s="18">
        <f t="shared" si="256"/>
        <v>172</v>
      </c>
      <c r="M851" s="11">
        <f t="shared" si="257"/>
        <v>1.0142859909999999</v>
      </c>
      <c r="N851" s="11">
        <f t="shared" ca="1" si="258"/>
        <v>1.0145167509999999</v>
      </c>
      <c r="O851" s="18">
        <f t="shared" si="259"/>
        <v>0</v>
      </c>
      <c r="P851" s="2">
        <f t="shared" ca="1" si="260"/>
        <v>0</v>
      </c>
      <c r="Q851" s="2">
        <f t="shared" si="261"/>
        <v>0</v>
      </c>
      <c r="R851" s="4" t="str">
        <f t="shared" si="262"/>
        <v>A+J=</v>
      </c>
      <c r="S851" s="101">
        <f t="shared" si="263"/>
        <v>44034</v>
      </c>
      <c r="T851" s="9" t="str">
        <f t="shared" si="264"/>
        <v>-</v>
      </c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9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</row>
    <row r="852" spans="1:198" x14ac:dyDescent="0.15">
      <c r="A852" s="99">
        <f t="shared" si="265"/>
        <v>43979</v>
      </c>
      <c r="B852" s="15" t="str">
        <f t="shared" ca="1" si="249"/>
        <v>n.d</v>
      </c>
      <c r="C852" s="2">
        <f t="shared" si="250"/>
        <v>0</v>
      </c>
      <c r="D852" s="12">
        <f ca="1">IF(A852&lt;$B$1,VLOOKUP(A852,[1]DI!$A$4:$B$15000,2),0)</f>
        <v>0</v>
      </c>
      <c r="E852" s="13">
        <f t="shared" ca="1" si="251"/>
        <v>1</v>
      </c>
      <c r="F852" s="13">
        <f ca="1">(TRUNC(PRODUCT($E$12:$E851),16))</f>
        <v>1.1040661914646399</v>
      </c>
      <c r="G852" s="13">
        <f t="shared" ca="1" si="252"/>
        <v>1.10381506249977</v>
      </c>
      <c r="H852" s="13">
        <f t="shared" ca="1" si="253"/>
        <v>1.00022751</v>
      </c>
      <c r="I852" s="12">
        <f t="shared" si="266"/>
        <v>2.1000000000000001E-2</v>
      </c>
      <c r="J852" s="101">
        <f t="shared" si="254"/>
        <v>43726</v>
      </c>
      <c r="K852" s="3">
        <f t="shared" si="255"/>
        <v>173</v>
      </c>
      <c r="L852" s="18">
        <f t="shared" si="256"/>
        <v>173</v>
      </c>
      <c r="M852" s="11">
        <f t="shared" si="257"/>
        <v>1.014369643</v>
      </c>
      <c r="N852" s="11">
        <f t="shared" ca="1" si="258"/>
        <v>1.014600422</v>
      </c>
      <c r="O852" s="18">
        <f t="shared" si="259"/>
        <v>0</v>
      </c>
      <c r="P852" s="2">
        <f t="shared" ca="1" si="260"/>
        <v>0</v>
      </c>
      <c r="Q852" s="2">
        <f t="shared" si="261"/>
        <v>0</v>
      </c>
      <c r="R852" s="4" t="str">
        <f t="shared" si="262"/>
        <v>A+J=</v>
      </c>
      <c r="S852" s="101">
        <f t="shared" si="263"/>
        <v>44034</v>
      </c>
      <c r="T852" s="9" t="str">
        <f t="shared" si="264"/>
        <v>-</v>
      </c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9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</row>
    <row r="853" spans="1:198" x14ac:dyDescent="0.15">
      <c r="A853" s="99">
        <f t="shared" si="265"/>
        <v>43980</v>
      </c>
      <c r="B853" s="15" t="str">
        <f t="shared" ca="1" si="249"/>
        <v>n.d</v>
      </c>
      <c r="C853" s="2">
        <f t="shared" si="250"/>
        <v>0</v>
      </c>
      <c r="D853" s="12">
        <f ca="1">IF(A853&lt;$B$1,VLOOKUP(A853,[1]DI!$A$4:$B$15000,2),0)</f>
        <v>0</v>
      </c>
      <c r="E853" s="13">
        <f t="shared" ca="1" si="251"/>
        <v>1</v>
      </c>
      <c r="F853" s="13">
        <f ca="1">(TRUNC(PRODUCT($E$12:$E852),16))</f>
        <v>1.1040661914646399</v>
      </c>
      <c r="G853" s="13">
        <f t="shared" ca="1" si="252"/>
        <v>1.10381506249977</v>
      </c>
      <c r="H853" s="13">
        <f t="shared" ca="1" si="253"/>
        <v>1.00022751</v>
      </c>
      <c r="I853" s="12">
        <f t="shared" si="266"/>
        <v>2.1000000000000001E-2</v>
      </c>
      <c r="J853" s="101">
        <f t="shared" si="254"/>
        <v>43726</v>
      </c>
      <c r="K853" s="3">
        <f t="shared" si="255"/>
        <v>174</v>
      </c>
      <c r="L853" s="18">
        <f t="shared" si="256"/>
        <v>174</v>
      </c>
      <c r="M853" s="11">
        <f t="shared" si="257"/>
        <v>1.0144533019999999</v>
      </c>
      <c r="N853" s="11">
        <f t="shared" ca="1" si="258"/>
        <v>1.0146841</v>
      </c>
      <c r="O853" s="18">
        <f t="shared" si="259"/>
        <v>0</v>
      </c>
      <c r="P853" s="2">
        <f t="shared" ca="1" si="260"/>
        <v>0</v>
      </c>
      <c r="Q853" s="2">
        <f t="shared" si="261"/>
        <v>0</v>
      </c>
      <c r="R853" s="4" t="str">
        <f t="shared" si="262"/>
        <v>A+J=</v>
      </c>
      <c r="S853" s="101">
        <f t="shared" si="263"/>
        <v>44034</v>
      </c>
      <c r="T853" s="9" t="str">
        <f t="shared" si="264"/>
        <v>-</v>
      </c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9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</row>
    <row r="854" spans="1:198" x14ac:dyDescent="0.15">
      <c r="A854" s="99">
        <f t="shared" si="265"/>
        <v>43981</v>
      </c>
      <c r="B854" s="15" t="str">
        <f t="shared" ca="1" si="249"/>
        <v>n.d</v>
      </c>
      <c r="C854" s="2">
        <f t="shared" si="250"/>
        <v>0</v>
      </c>
      <c r="D854" s="12">
        <f ca="1">IF(A854&lt;$B$1,VLOOKUP(A854,[1]DI!$A$4:$B$15000,2),0)</f>
        <v>0</v>
      </c>
      <c r="E854" s="13">
        <f t="shared" ca="1" si="251"/>
        <v>1</v>
      </c>
      <c r="F854" s="13">
        <f ca="1">(TRUNC(PRODUCT($E$12:$E853),16))</f>
        <v>1.1040661914646399</v>
      </c>
      <c r="G854" s="13">
        <f t="shared" ca="1" si="252"/>
        <v>1.10381506249977</v>
      </c>
      <c r="H854" s="13">
        <f t="shared" ca="1" si="253"/>
        <v>1.00022751</v>
      </c>
      <c r="I854" s="12">
        <f t="shared" si="266"/>
        <v>2.1000000000000001E-2</v>
      </c>
      <c r="J854" s="101">
        <f t="shared" si="254"/>
        <v>43726</v>
      </c>
      <c r="K854" s="3">
        <f t="shared" si="255"/>
        <v>174</v>
      </c>
      <c r="L854" s="18">
        <f t="shared" si="256"/>
        <v>175</v>
      </c>
      <c r="M854" s="11">
        <f t="shared" si="257"/>
        <v>1.014536968</v>
      </c>
      <c r="N854" s="11">
        <f t="shared" ca="1" si="258"/>
        <v>1.0147677850000001</v>
      </c>
      <c r="O854" s="18">
        <f t="shared" si="259"/>
        <v>0</v>
      </c>
      <c r="P854" s="2">
        <f t="shared" ca="1" si="260"/>
        <v>0</v>
      </c>
      <c r="Q854" s="2">
        <f t="shared" si="261"/>
        <v>0</v>
      </c>
      <c r="R854" s="4" t="str">
        <f t="shared" si="262"/>
        <v>A+J=</v>
      </c>
      <c r="S854" s="101">
        <f t="shared" si="263"/>
        <v>44034</v>
      </c>
      <c r="T854" s="9" t="str">
        <f t="shared" si="264"/>
        <v>-</v>
      </c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9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</row>
    <row r="855" spans="1:198" x14ac:dyDescent="0.15">
      <c r="A855" s="99">
        <f t="shared" si="265"/>
        <v>43982</v>
      </c>
      <c r="B855" s="15" t="str">
        <f t="shared" ca="1" si="249"/>
        <v>n.d</v>
      </c>
      <c r="C855" s="2">
        <f t="shared" si="250"/>
        <v>0</v>
      </c>
      <c r="D855" s="12">
        <f ca="1">IF(A855&lt;$B$1,VLOOKUP(A855,[1]DI!$A$4:$B$15000,2),0)</f>
        <v>0</v>
      </c>
      <c r="E855" s="13">
        <f t="shared" ca="1" si="251"/>
        <v>1</v>
      </c>
      <c r="F855" s="13">
        <f ca="1">(TRUNC(PRODUCT($E$12:$E854),16))</f>
        <v>1.1040661914646399</v>
      </c>
      <c r="G855" s="13">
        <f t="shared" ca="1" si="252"/>
        <v>1.10381506249977</v>
      </c>
      <c r="H855" s="13">
        <f t="shared" ca="1" si="253"/>
        <v>1.00022751</v>
      </c>
      <c r="I855" s="12">
        <f t="shared" si="266"/>
        <v>2.1000000000000001E-2</v>
      </c>
      <c r="J855" s="101">
        <f t="shared" si="254"/>
        <v>43726</v>
      </c>
      <c r="K855" s="3">
        <f t="shared" si="255"/>
        <v>174</v>
      </c>
      <c r="L855" s="18">
        <f t="shared" si="256"/>
        <v>175</v>
      </c>
      <c r="M855" s="11">
        <f t="shared" si="257"/>
        <v>1.014536968</v>
      </c>
      <c r="N855" s="11">
        <f t="shared" ca="1" si="258"/>
        <v>1.0147677850000001</v>
      </c>
      <c r="O855" s="18">
        <f t="shared" si="259"/>
        <v>0</v>
      </c>
      <c r="P855" s="2">
        <f t="shared" ca="1" si="260"/>
        <v>0</v>
      </c>
      <c r="Q855" s="2">
        <f t="shared" si="261"/>
        <v>0</v>
      </c>
      <c r="R855" s="4" t="str">
        <f t="shared" si="262"/>
        <v>A+J=</v>
      </c>
      <c r="S855" s="101">
        <f t="shared" si="263"/>
        <v>44034</v>
      </c>
      <c r="T855" s="9" t="str">
        <f t="shared" si="264"/>
        <v>-</v>
      </c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9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</row>
    <row r="856" spans="1:198" x14ac:dyDescent="0.15">
      <c r="A856" s="99">
        <f t="shared" si="265"/>
        <v>43983</v>
      </c>
      <c r="B856" s="15" t="str">
        <f t="shared" ca="1" si="249"/>
        <v>n.d</v>
      </c>
      <c r="C856" s="2">
        <f t="shared" si="250"/>
        <v>0</v>
      </c>
      <c r="D856" s="12">
        <f ca="1">IF(A856&lt;$B$1,VLOOKUP(A856,[1]DI!$A$4:$B$15000,2),0)</f>
        <v>0</v>
      </c>
      <c r="E856" s="13">
        <f t="shared" ca="1" si="251"/>
        <v>1</v>
      </c>
      <c r="F856" s="13">
        <f ca="1">(TRUNC(PRODUCT($E$12:$E855),16))</f>
        <v>1.1040661914646399</v>
      </c>
      <c r="G856" s="13">
        <f t="shared" ca="1" si="252"/>
        <v>1.10381506249977</v>
      </c>
      <c r="H856" s="13">
        <f t="shared" ca="1" si="253"/>
        <v>1.00022751</v>
      </c>
      <c r="I856" s="12">
        <f t="shared" si="266"/>
        <v>2.1000000000000001E-2</v>
      </c>
      <c r="J856" s="101">
        <f t="shared" si="254"/>
        <v>43726</v>
      </c>
      <c r="K856" s="3">
        <f t="shared" si="255"/>
        <v>175</v>
      </c>
      <c r="L856" s="18">
        <f t="shared" si="256"/>
        <v>175</v>
      </c>
      <c r="M856" s="11">
        <f t="shared" si="257"/>
        <v>1.014536968</v>
      </c>
      <c r="N856" s="11">
        <f t="shared" ca="1" si="258"/>
        <v>1.0147677850000001</v>
      </c>
      <c r="O856" s="18">
        <f t="shared" si="259"/>
        <v>0</v>
      </c>
      <c r="P856" s="2">
        <f t="shared" ca="1" si="260"/>
        <v>0</v>
      </c>
      <c r="Q856" s="2">
        <f t="shared" si="261"/>
        <v>0</v>
      </c>
      <c r="R856" s="4" t="str">
        <f t="shared" si="262"/>
        <v>A+J=</v>
      </c>
      <c r="S856" s="101">
        <f t="shared" si="263"/>
        <v>44034</v>
      </c>
      <c r="T856" s="9" t="str">
        <f t="shared" si="264"/>
        <v>-</v>
      </c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9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</row>
    <row r="857" spans="1:198" x14ac:dyDescent="0.15">
      <c r="A857" s="99">
        <f t="shared" si="265"/>
        <v>43984</v>
      </c>
      <c r="B857" s="15" t="str">
        <f t="shared" ca="1" si="249"/>
        <v>n.d</v>
      </c>
      <c r="C857" s="2">
        <f t="shared" si="250"/>
        <v>0</v>
      </c>
      <c r="D857" s="12">
        <f ca="1">IF(A857&lt;$B$1,VLOOKUP(A857,[1]DI!$A$4:$B$15000,2),0)</f>
        <v>0</v>
      </c>
      <c r="E857" s="13">
        <f t="shared" ca="1" si="251"/>
        <v>1</v>
      </c>
      <c r="F857" s="13">
        <f ca="1">(TRUNC(PRODUCT($E$12:$E856),16))</f>
        <v>1.1040661914646399</v>
      </c>
      <c r="G857" s="13">
        <f t="shared" ca="1" si="252"/>
        <v>1.10381506249977</v>
      </c>
      <c r="H857" s="13">
        <f t="shared" ca="1" si="253"/>
        <v>1.00022751</v>
      </c>
      <c r="I857" s="12">
        <f t="shared" si="266"/>
        <v>2.1000000000000001E-2</v>
      </c>
      <c r="J857" s="101">
        <f t="shared" si="254"/>
        <v>43726</v>
      </c>
      <c r="K857" s="3">
        <f t="shared" si="255"/>
        <v>176</v>
      </c>
      <c r="L857" s="18">
        <f t="shared" si="256"/>
        <v>176</v>
      </c>
      <c r="M857" s="11">
        <f t="shared" si="257"/>
        <v>1.01462064</v>
      </c>
      <c r="N857" s="11">
        <f t="shared" ca="1" si="258"/>
        <v>1.014851476</v>
      </c>
      <c r="O857" s="18">
        <f t="shared" si="259"/>
        <v>0</v>
      </c>
      <c r="P857" s="2">
        <f t="shared" ca="1" si="260"/>
        <v>0</v>
      </c>
      <c r="Q857" s="2">
        <f t="shared" si="261"/>
        <v>0</v>
      </c>
      <c r="R857" s="4" t="str">
        <f t="shared" si="262"/>
        <v>A+J=</v>
      </c>
      <c r="S857" s="101">
        <f t="shared" si="263"/>
        <v>44034</v>
      </c>
      <c r="T857" s="9" t="str">
        <f t="shared" si="264"/>
        <v>-</v>
      </c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9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</row>
    <row r="858" spans="1:198" x14ac:dyDescent="0.15">
      <c r="A858" s="99">
        <f t="shared" si="265"/>
        <v>43985</v>
      </c>
      <c r="B858" s="15" t="str">
        <f t="shared" ca="1" si="249"/>
        <v>n.d</v>
      </c>
      <c r="C858" s="2">
        <f t="shared" si="250"/>
        <v>0</v>
      </c>
      <c r="D858" s="12">
        <f ca="1">IF(A858&lt;$B$1,VLOOKUP(A858,[1]DI!$A$4:$B$15000,2),0)</f>
        <v>0</v>
      </c>
      <c r="E858" s="13">
        <f t="shared" ca="1" si="251"/>
        <v>1</v>
      </c>
      <c r="F858" s="13">
        <f ca="1">(TRUNC(PRODUCT($E$12:$E857),16))</f>
        <v>1.1040661914646399</v>
      </c>
      <c r="G858" s="13">
        <f t="shared" ca="1" si="252"/>
        <v>1.10381506249977</v>
      </c>
      <c r="H858" s="13">
        <f t="shared" ca="1" si="253"/>
        <v>1.00022751</v>
      </c>
      <c r="I858" s="12">
        <f t="shared" si="266"/>
        <v>2.1000000000000001E-2</v>
      </c>
      <c r="J858" s="101">
        <f t="shared" si="254"/>
        <v>43726</v>
      </c>
      <c r="K858" s="3">
        <f t="shared" si="255"/>
        <v>177</v>
      </c>
      <c r="L858" s="18">
        <f t="shared" si="256"/>
        <v>177</v>
      </c>
      <c r="M858" s="11">
        <f t="shared" si="257"/>
        <v>1.0147043200000001</v>
      </c>
      <c r="N858" s="11">
        <f t="shared" ca="1" si="258"/>
        <v>1.014935175</v>
      </c>
      <c r="O858" s="18">
        <f t="shared" si="259"/>
        <v>0</v>
      </c>
      <c r="P858" s="2">
        <f t="shared" ca="1" si="260"/>
        <v>0</v>
      </c>
      <c r="Q858" s="2">
        <f t="shared" si="261"/>
        <v>0</v>
      </c>
      <c r="R858" s="4" t="str">
        <f t="shared" si="262"/>
        <v>A+J=</v>
      </c>
      <c r="S858" s="101">
        <f t="shared" si="263"/>
        <v>44034</v>
      </c>
      <c r="T858" s="9" t="str">
        <f t="shared" si="264"/>
        <v>-</v>
      </c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9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</row>
    <row r="859" spans="1:198" x14ac:dyDescent="0.15">
      <c r="A859" s="99">
        <f t="shared" si="265"/>
        <v>43986</v>
      </c>
      <c r="B859" s="15" t="str">
        <f t="shared" ca="1" si="249"/>
        <v>n.d</v>
      </c>
      <c r="C859" s="2">
        <f t="shared" si="250"/>
        <v>0</v>
      </c>
      <c r="D859" s="12">
        <f ca="1">IF(A859&lt;$B$1,VLOOKUP(A859,[1]DI!$A$4:$B$15000,2),0)</f>
        <v>0</v>
      </c>
      <c r="E859" s="13">
        <f t="shared" ca="1" si="251"/>
        <v>1</v>
      </c>
      <c r="F859" s="13">
        <f ca="1">(TRUNC(PRODUCT($E$12:$E858),16))</f>
        <v>1.1040661914646399</v>
      </c>
      <c r="G859" s="13">
        <f t="shared" ca="1" si="252"/>
        <v>1.10381506249977</v>
      </c>
      <c r="H859" s="13">
        <f t="shared" ca="1" si="253"/>
        <v>1.00022751</v>
      </c>
      <c r="I859" s="12">
        <f t="shared" si="266"/>
        <v>2.1000000000000001E-2</v>
      </c>
      <c r="J859" s="101">
        <f t="shared" si="254"/>
        <v>43726</v>
      </c>
      <c r="K859" s="3">
        <f t="shared" si="255"/>
        <v>178</v>
      </c>
      <c r="L859" s="18">
        <f t="shared" si="256"/>
        <v>178</v>
      </c>
      <c r="M859" s="11">
        <f t="shared" si="257"/>
        <v>1.0147880060000001</v>
      </c>
      <c r="N859" s="11">
        <f t="shared" ca="1" si="258"/>
        <v>1.01501888</v>
      </c>
      <c r="O859" s="18">
        <f t="shared" si="259"/>
        <v>0</v>
      </c>
      <c r="P859" s="2">
        <f t="shared" ca="1" si="260"/>
        <v>0</v>
      </c>
      <c r="Q859" s="2">
        <f t="shared" si="261"/>
        <v>0</v>
      </c>
      <c r="R859" s="4" t="str">
        <f t="shared" si="262"/>
        <v>A+J=</v>
      </c>
      <c r="S859" s="101">
        <f t="shared" si="263"/>
        <v>44034</v>
      </c>
      <c r="T859" s="9" t="str">
        <f t="shared" si="264"/>
        <v>-</v>
      </c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9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</row>
    <row r="860" spans="1:198" x14ac:dyDescent="0.15">
      <c r="A860" s="99">
        <f t="shared" si="265"/>
        <v>43987</v>
      </c>
      <c r="B860" s="15" t="str">
        <f t="shared" ca="1" si="249"/>
        <v>n.d</v>
      </c>
      <c r="C860" s="2">
        <f t="shared" si="250"/>
        <v>0</v>
      </c>
      <c r="D860" s="12">
        <f ca="1">IF(A860&lt;$B$1,VLOOKUP(A860,[1]DI!$A$4:$B$15000,2),0)</f>
        <v>0</v>
      </c>
      <c r="E860" s="13">
        <f t="shared" ca="1" si="251"/>
        <v>1</v>
      </c>
      <c r="F860" s="13">
        <f ca="1">(TRUNC(PRODUCT($E$12:$E859),16))</f>
        <v>1.1040661914646399</v>
      </c>
      <c r="G860" s="13">
        <f t="shared" ca="1" si="252"/>
        <v>1.10381506249977</v>
      </c>
      <c r="H860" s="13">
        <f t="shared" ca="1" si="253"/>
        <v>1.00022751</v>
      </c>
      <c r="I860" s="12">
        <f t="shared" si="266"/>
        <v>2.1000000000000001E-2</v>
      </c>
      <c r="J860" s="101">
        <f t="shared" si="254"/>
        <v>43726</v>
      </c>
      <c r="K860" s="3">
        <f t="shared" si="255"/>
        <v>179</v>
      </c>
      <c r="L860" s="18">
        <f t="shared" si="256"/>
        <v>179</v>
      </c>
      <c r="M860" s="11">
        <f t="shared" si="257"/>
        <v>1.0148717</v>
      </c>
      <c r="N860" s="11">
        <f t="shared" ca="1" si="258"/>
        <v>1.0151025929999999</v>
      </c>
      <c r="O860" s="18">
        <f t="shared" si="259"/>
        <v>0</v>
      </c>
      <c r="P860" s="2">
        <f t="shared" ca="1" si="260"/>
        <v>0</v>
      </c>
      <c r="Q860" s="2">
        <f t="shared" si="261"/>
        <v>0</v>
      </c>
      <c r="R860" s="4" t="str">
        <f t="shared" si="262"/>
        <v>A+J=</v>
      </c>
      <c r="S860" s="101">
        <f t="shared" si="263"/>
        <v>44034</v>
      </c>
      <c r="T860" s="9" t="str">
        <f t="shared" si="264"/>
        <v>-</v>
      </c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9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</row>
    <row r="861" spans="1:198" x14ac:dyDescent="0.15">
      <c r="A861" s="99">
        <f t="shared" si="265"/>
        <v>43988</v>
      </c>
      <c r="B861" s="15" t="str">
        <f t="shared" ca="1" si="249"/>
        <v>n.d</v>
      </c>
      <c r="C861" s="2">
        <f t="shared" si="250"/>
        <v>0</v>
      </c>
      <c r="D861" s="12">
        <f ca="1">IF(A861&lt;$B$1,VLOOKUP(A861,[1]DI!$A$4:$B$15000,2),0)</f>
        <v>0</v>
      </c>
      <c r="E861" s="13">
        <f t="shared" ca="1" si="251"/>
        <v>1</v>
      </c>
      <c r="F861" s="13">
        <f ca="1">(TRUNC(PRODUCT($E$12:$E860),16))</f>
        <v>1.1040661914646399</v>
      </c>
      <c r="G861" s="13">
        <f t="shared" ca="1" si="252"/>
        <v>1.10381506249977</v>
      </c>
      <c r="H861" s="13">
        <f t="shared" ca="1" si="253"/>
        <v>1.00022751</v>
      </c>
      <c r="I861" s="12">
        <f t="shared" si="266"/>
        <v>2.1000000000000001E-2</v>
      </c>
      <c r="J861" s="101">
        <f t="shared" si="254"/>
        <v>43726</v>
      </c>
      <c r="K861" s="3">
        <f t="shared" si="255"/>
        <v>179</v>
      </c>
      <c r="L861" s="18">
        <f t="shared" si="256"/>
        <v>180</v>
      </c>
      <c r="M861" s="11">
        <f t="shared" si="257"/>
        <v>1.0149554000000001</v>
      </c>
      <c r="N861" s="11">
        <f t="shared" ca="1" si="258"/>
        <v>1.0151863130000001</v>
      </c>
      <c r="O861" s="18">
        <f t="shared" si="259"/>
        <v>0</v>
      </c>
      <c r="P861" s="2">
        <f t="shared" ca="1" si="260"/>
        <v>0</v>
      </c>
      <c r="Q861" s="2">
        <f t="shared" si="261"/>
        <v>0</v>
      </c>
      <c r="R861" s="4" t="str">
        <f t="shared" si="262"/>
        <v>A+J=</v>
      </c>
      <c r="S861" s="101">
        <f t="shared" si="263"/>
        <v>44034</v>
      </c>
      <c r="T861" s="9" t="str">
        <f t="shared" si="264"/>
        <v>-</v>
      </c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9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</row>
    <row r="862" spans="1:198" x14ac:dyDescent="0.15">
      <c r="A862" s="99">
        <f t="shared" si="265"/>
        <v>43989</v>
      </c>
      <c r="B862" s="15" t="str">
        <f t="shared" ca="1" si="249"/>
        <v>n.d</v>
      </c>
      <c r="C862" s="2">
        <f t="shared" si="250"/>
        <v>0</v>
      </c>
      <c r="D862" s="12">
        <f ca="1">IF(A862&lt;$B$1,VLOOKUP(A862,[1]DI!$A$4:$B$15000,2),0)</f>
        <v>0</v>
      </c>
      <c r="E862" s="13">
        <f t="shared" ca="1" si="251"/>
        <v>1</v>
      </c>
      <c r="F862" s="13">
        <f ca="1">(TRUNC(PRODUCT($E$12:$E861),16))</f>
        <v>1.1040661914646399</v>
      </c>
      <c r="G862" s="13">
        <f t="shared" ca="1" si="252"/>
        <v>1.10381506249977</v>
      </c>
      <c r="H862" s="13">
        <f t="shared" ca="1" si="253"/>
        <v>1.00022751</v>
      </c>
      <c r="I862" s="12">
        <f t="shared" si="266"/>
        <v>2.1000000000000001E-2</v>
      </c>
      <c r="J862" s="101">
        <f t="shared" si="254"/>
        <v>43726</v>
      </c>
      <c r="K862" s="3">
        <f t="shared" si="255"/>
        <v>179</v>
      </c>
      <c r="L862" s="18">
        <f t="shared" si="256"/>
        <v>180</v>
      </c>
      <c r="M862" s="11">
        <f t="shared" si="257"/>
        <v>1.0149554000000001</v>
      </c>
      <c r="N862" s="11">
        <f t="shared" ca="1" si="258"/>
        <v>1.0151863130000001</v>
      </c>
      <c r="O862" s="18">
        <f t="shared" si="259"/>
        <v>0</v>
      </c>
      <c r="P862" s="2">
        <f t="shared" ca="1" si="260"/>
        <v>0</v>
      </c>
      <c r="Q862" s="2">
        <f t="shared" si="261"/>
        <v>0</v>
      </c>
      <c r="R862" s="4" t="str">
        <f t="shared" si="262"/>
        <v>A+J=</v>
      </c>
      <c r="S862" s="101">
        <f t="shared" si="263"/>
        <v>44034</v>
      </c>
      <c r="T862" s="9" t="str">
        <f t="shared" si="264"/>
        <v>-</v>
      </c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9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</row>
    <row r="863" spans="1:198" x14ac:dyDescent="0.15">
      <c r="A863" s="99">
        <f t="shared" si="265"/>
        <v>43990</v>
      </c>
      <c r="B863" s="15" t="str">
        <f t="shared" ca="1" si="249"/>
        <v>n.d</v>
      </c>
      <c r="C863" s="2">
        <f t="shared" si="250"/>
        <v>0</v>
      </c>
      <c r="D863" s="12">
        <f ca="1">IF(A863&lt;$B$1,VLOOKUP(A863,[1]DI!$A$4:$B$15000,2),0)</f>
        <v>0</v>
      </c>
      <c r="E863" s="13">
        <f t="shared" ca="1" si="251"/>
        <v>1</v>
      </c>
      <c r="F863" s="13">
        <f ca="1">(TRUNC(PRODUCT($E$12:$E862),16))</f>
        <v>1.1040661914646399</v>
      </c>
      <c r="G863" s="13">
        <f t="shared" ca="1" si="252"/>
        <v>1.10381506249977</v>
      </c>
      <c r="H863" s="13">
        <f t="shared" ca="1" si="253"/>
        <v>1.00022751</v>
      </c>
      <c r="I863" s="12">
        <f t="shared" si="266"/>
        <v>2.1000000000000001E-2</v>
      </c>
      <c r="J863" s="101">
        <f t="shared" si="254"/>
        <v>43726</v>
      </c>
      <c r="K863" s="3">
        <f t="shared" si="255"/>
        <v>180</v>
      </c>
      <c r="L863" s="18">
        <f t="shared" si="256"/>
        <v>180</v>
      </c>
      <c r="M863" s="11">
        <f t="shared" si="257"/>
        <v>1.0149554000000001</v>
      </c>
      <c r="N863" s="11">
        <f t="shared" ca="1" si="258"/>
        <v>1.0151863130000001</v>
      </c>
      <c r="O863" s="18">
        <f t="shared" si="259"/>
        <v>0</v>
      </c>
      <c r="P863" s="2">
        <f t="shared" ca="1" si="260"/>
        <v>0</v>
      </c>
      <c r="Q863" s="2">
        <f t="shared" si="261"/>
        <v>0</v>
      </c>
      <c r="R863" s="4" t="str">
        <f t="shared" si="262"/>
        <v>A+J=</v>
      </c>
      <c r="S863" s="101">
        <f t="shared" si="263"/>
        <v>44034</v>
      </c>
      <c r="T863" s="9" t="str">
        <f t="shared" si="264"/>
        <v>-</v>
      </c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9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</row>
    <row r="864" spans="1:198" x14ac:dyDescent="0.15">
      <c r="A864" s="99">
        <f t="shared" si="265"/>
        <v>43991</v>
      </c>
      <c r="B864" s="15" t="str">
        <f t="shared" ca="1" si="249"/>
        <v>n.d</v>
      </c>
      <c r="C864" s="2">
        <f t="shared" si="250"/>
        <v>0</v>
      </c>
      <c r="D864" s="12">
        <f ca="1">IF(A864&lt;$B$1,VLOOKUP(A864,[1]DI!$A$4:$B$15000,2),0)</f>
        <v>0</v>
      </c>
      <c r="E864" s="13">
        <f t="shared" ca="1" si="251"/>
        <v>1</v>
      </c>
      <c r="F864" s="13">
        <f ca="1">(TRUNC(PRODUCT($E$12:$E863),16))</f>
        <v>1.1040661914646399</v>
      </c>
      <c r="G864" s="13">
        <f t="shared" ca="1" si="252"/>
        <v>1.10381506249977</v>
      </c>
      <c r="H864" s="13">
        <f t="shared" ca="1" si="253"/>
        <v>1.00022751</v>
      </c>
      <c r="I864" s="12">
        <f t="shared" si="266"/>
        <v>2.1000000000000001E-2</v>
      </c>
      <c r="J864" s="101">
        <f t="shared" si="254"/>
        <v>43726</v>
      </c>
      <c r="K864" s="3">
        <f t="shared" si="255"/>
        <v>181</v>
      </c>
      <c r="L864" s="18">
        <f t="shared" si="256"/>
        <v>181</v>
      </c>
      <c r="M864" s="11">
        <f t="shared" si="257"/>
        <v>1.015039107</v>
      </c>
      <c r="N864" s="11">
        <f t="shared" ca="1" si="258"/>
        <v>1.015270039</v>
      </c>
      <c r="O864" s="18">
        <f t="shared" si="259"/>
        <v>0</v>
      </c>
      <c r="P864" s="2">
        <f t="shared" ca="1" si="260"/>
        <v>0</v>
      </c>
      <c r="Q864" s="2">
        <f t="shared" si="261"/>
        <v>0</v>
      </c>
      <c r="R864" s="4" t="str">
        <f t="shared" si="262"/>
        <v>A+J=</v>
      </c>
      <c r="S864" s="101">
        <f t="shared" si="263"/>
        <v>44034</v>
      </c>
      <c r="T864" s="9" t="str">
        <f t="shared" si="264"/>
        <v>-</v>
      </c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9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</row>
    <row r="865" spans="1:198" x14ac:dyDescent="0.15">
      <c r="A865" s="99">
        <f t="shared" si="265"/>
        <v>43992</v>
      </c>
      <c r="B865" s="15" t="str">
        <f t="shared" ca="1" si="249"/>
        <v>n.d</v>
      </c>
      <c r="C865" s="2">
        <f t="shared" si="250"/>
        <v>0</v>
      </c>
      <c r="D865" s="12">
        <f ca="1">IF(A865&lt;$B$1,VLOOKUP(A865,[1]DI!$A$4:$B$15000,2),0)</f>
        <v>0</v>
      </c>
      <c r="E865" s="13">
        <f t="shared" ca="1" si="251"/>
        <v>1</v>
      </c>
      <c r="F865" s="13">
        <f ca="1">(TRUNC(PRODUCT($E$12:$E864),16))</f>
        <v>1.1040661914646399</v>
      </c>
      <c r="G865" s="13">
        <f t="shared" ca="1" si="252"/>
        <v>1.10381506249977</v>
      </c>
      <c r="H865" s="13">
        <f t="shared" ca="1" si="253"/>
        <v>1.00022751</v>
      </c>
      <c r="I865" s="12">
        <f t="shared" si="266"/>
        <v>2.1000000000000001E-2</v>
      </c>
      <c r="J865" s="101">
        <f t="shared" si="254"/>
        <v>43726</v>
      </c>
      <c r="K865" s="3">
        <f t="shared" si="255"/>
        <v>182</v>
      </c>
      <c r="L865" s="18">
        <f t="shared" si="256"/>
        <v>182</v>
      </c>
      <c r="M865" s="11">
        <f t="shared" si="257"/>
        <v>1.0151228219999999</v>
      </c>
      <c r="N865" s="11">
        <f t="shared" ca="1" si="258"/>
        <v>1.015353773</v>
      </c>
      <c r="O865" s="18">
        <f t="shared" si="259"/>
        <v>0</v>
      </c>
      <c r="P865" s="2">
        <f t="shared" ca="1" si="260"/>
        <v>0</v>
      </c>
      <c r="Q865" s="2">
        <f t="shared" si="261"/>
        <v>0</v>
      </c>
      <c r="R865" s="4" t="str">
        <f t="shared" si="262"/>
        <v>A+J=</v>
      </c>
      <c r="S865" s="101">
        <f t="shared" si="263"/>
        <v>44034</v>
      </c>
      <c r="T865" s="9" t="str">
        <f t="shared" si="264"/>
        <v>-</v>
      </c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9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</row>
    <row r="866" spans="1:198" x14ac:dyDescent="0.15">
      <c r="A866" s="99">
        <f t="shared" si="265"/>
        <v>43993</v>
      </c>
      <c r="B866" s="15" t="str">
        <f t="shared" ca="1" si="249"/>
        <v>n.d</v>
      </c>
      <c r="C866" s="2">
        <f t="shared" si="250"/>
        <v>0</v>
      </c>
      <c r="D866" s="12">
        <f ca="1">IF(A866&lt;$B$1,VLOOKUP(A866,[1]DI!$A$4:$B$15000,2),0)</f>
        <v>0</v>
      </c>
      <c r="E866" s="13">
        <f t="shared" ca="1" si="251"/>
        <v>1</v>
      </c>
      <c r="F866" s="13">
        <f ca="1">(TRUNC(PRODUCT($E$12:$E865),16))</f>
        <v>1.1040661914646399</v>
      </c>
      <c r="G866" s="13">
        <f t="shared" ca="1" si="252"/>
        <v>1.10381506249977</v>
      </c>
      <c r="H866" s="13">
        <f t="shared" ca="1" si="253"/>
        <v>1.00022751</v>
      </c>
      <c r="I866" s="12">
        <f t="shared" si="266"/>
        <v>2.1000000000000001E-2</v>
      </c>
      <c r="J866" s="101">
        <f t="shared" si="254"/>
        <v>43726</v>
      </c>
      <c r="K866" s="3">
        <f t="shared" si="255"/>
        <v>182</v>
      </c>
      <c r="L866" s="18">
        <f t="shared" si="256"/>
        <v>183</v>
      </c>
      <c r="M866" s="11">
        <f t="shared" si="257"/>
        <v>1.0152065429999999</v>
      </c>
      <c r="N866" s="11">
        <f t="shared" ca="1" si="258"/>
        <v>1.015437513</v>
      </c>
      <c r="O866" s="18">
        <f t="shared" si="259"/>
        <v>0</v>
      </c>
      <c r="P866" s="2">
        <f t="shared" ca="1" si="260"/>
        <v>0</v>
      </c>
      <c r="Q866" s="2">
        <f t="shared" si="261"/>
        <v>0</v>
      </c>
      <c r="R866" s="4" t="str">
        <f t="shared" si="262"/>
        <v>A+J=</v>
      </c>
      <c r="S866" s="101">
        <f t="shared" si="263"/>
        <v>44034</v>
      </c>
      <c r="T866" s="9" t="str">
        <f t="shared" si="264"/>
        <v>-</v>
      </c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9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</row>
    <row r="867" spans="1:198" x14ac:dyDescent="0.15">
      <c r="A867" s="99">
        <f t="shared" si="265"/>
        <v>43994</v>
      </c>
      <c r="B867" s="15" t="str">
        <f t="shared" ca="1" si="249"/>
        <v>n.d</v>
      </c>
      <c r="C867" s="2">
        <f t="shared" si="250"/>
        <v>0</v>
      </c>
      <c r="D867" s="12">
        <f ca="1">IF(A867&lt;$B$1,VLOOKUP(A867,[1]DI!$A$4:$B$15000,2),0)</f>
        <v>0</v>
      </c>
      <c r="E867" s="13">
        <f t="shared" ca="1" si="251"/>
        <v>1</v>
      </c>
      <c r="F867" s="13">
        <f ca="1">(TRUNC(PRODUCT($E$12:$E866),16))</f>
        <v>1.1040661914646399</v>
      </c>
      <c r="G867" s="13">
        <f t="shared" ca="1" si="252"/>
        <v>1.10381506249977</v>
      </c>
      <c r="H867" s="13">
        <f t="shared" ca="1" si="253"/>
        <v>1.00022751</v>
      </c>
      <c r="I867" s="12">
        <f t="shared" si="266"/>
        <v>2.1000000000000001E-2</v>
      </c>
      <c r="J867" s="101">
        <f t="shared" si="254"/>
        <v>43726</v>
      </c>
      <c r="K867" s="3">
        <f t="shared" si="255"/>
        <v>183</v>
      </c>
      <c r="L867" s="18">
        <f t="shared" si="256"/>
        <v>183</v>
      </c>
      <c r="M867" s="11">
        <f t="shared" si="257"/>
        <v>1.0152065429999999</v>
      </c>
      <c r="N867" s="11">
        <f t="shared" ca="1" si="258"/>
        <v>1.015437513</v>
      </c>
      <c r="O867" s="18">
        <f t="shared" si="259"/>
        <v>0</v>
      </c>
      <c r="P867" s="2">
        <f t="shared" ca="1" si="260"/>
        <v>0</v>
      </c>
      <c r="Q867" s="2">
        <f t="shared" si="261"/>
        <v>0</v>
      </c>
      <c r="R867" s="4" t="str">
        <f t="shared" si="262"/>
        <v>A+J=</v>
      </c>
      <c r="S867" s="101">
        <f t="shared" si="263"/>
        <v>44034</v>
      </c>
      <c r="T867" s="9" t="str">
        <f t="shared" si="264"/>
        <v>-</v>
      </c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9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</row>
    <row r="868" spans="1:198" x14ac:dyDescent="0.15">
      <c r="A868" s="99">
        <f t="shared" si="265"/>
        <v>43995</v>
      </c>
      <c r="B868" s="15" t="str">
        <f t="shared" ca="1" si="249"/>
        <v>n.d</v>
      </c>
      <c r="C868" s="2">
        <f t="shared" si="250"/>
        <v>0</v>
      </c>
      <c r="D868" s="12">
        <f ca="1">IF(A868&lt;$B$1,VLOOKUP(A868,[1]DI!$A$4:$B$15000,2),0)</f>
        <v>0</v>
      </c>
      <c r="E868" s="13">
        <f t="shared" ca="1" si="251"/>
        <v>1</v>
      </c>
      <c r="F868" s="13">
        <f ca="1">(TRUNC(PRODUCT($E$12:$E867),16))</f>
        <v>1.1040661914646399</v>
      </c>
      <c r="G868" s="13">
        <f t="shared" ca="1" si="252"/>
        <v>1.10381506249977</v>
      </c>
      <c r="H868" s="13">
        <f t="shared" ca="1" si="253"/>
        <v>1.00022751</v>
      </c>
      <c r="I868" s="12">
        <f t="shared" si="266"/>
        <v>2.1000000000000001E-2</v>
      </c>
      <c r="J868" s="101">
        <f t="shared" si="254"/>
        <v>43726</v>
      </c>
      <c r="K868" s="3">
        <f t="shared" si="255"/>
        <v>183</v>
      </c>
      <c r="L868" s="18">
        <f t="shared" si="256"/>
        <v>184</v>
      </c>
      <c r="M868" s="11">
        <f t="shared" si="257"/>
        <v>1.015290271</v>
      </c>
      <c r="N868" s="11">
        <f t="shared" ca="1" si="258"/>
        <v>1.0155212600000001</v>
      </c>
      <c r="O868" s="18">
        <f t="shared" si="259"/>
        <v>0</v>
      </c>
      <c r="P868" s="2">
        <f t="shared" ca="1" si="260"/>
        <v>0</v>
      </c>
      <c r="Q868" s="2">
        <f t="shared" si="261"/>
        <v>0</v>
      </c>
      <c r="R868" s="4" t="str">
        <f t="shared" si="262"/>
        <v>A+J=</v>
      </c>
      <c r="S868" s="101">
        <f t="shared" si="263"/>
        <v>44034</v>
      </c>
      <c r="T868" s="9" t="str">
        <f t="shared" si="264"/>
        <v>-</v>
      </c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9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</row>
    <row r="869" spans="1:198" x14ac:dyDescent="0.15">
      <c r="A869" s="99">
        <f t="shared" si="265"/>
        <v>43996</v>
      </c>
      <c r="B869" s="15" t="str">
        <f t="shared" ca="1" si="249"/>
        <v>n.d</v>
      </c>
      <c r="C869" s="2">
        <f t="shared" si="250"/>
        <v>0</v>
      </c>
      <c r="D869" s="12">
        <f ca="1">IF(A869&lt;$B$1,VLOOKUP(A869,[1]DI!$A$4:$B$15000,2),0)</f>
        <v>0</v>
      </c>
      <c r="E869" s="13">
        <f t="shared" ca="1" si="251"/>
        <v>1</v>
      </c>
      <c r="F869" s="13">
        <f ca="1">(TRUNC(PRODUCT($E$12:$E868),16))</f>
        <v>1.1040661914646399</v>
      </c>
      <c r="G869" s="13">
        <f t="shared" ca="1" si="252"/>
        <v>1.10381506249977</v>
      </c>
      <c r="H869" s="13">
        <f t="shared" ca="1" si="253"/>
        <v>1.00022751</v>
      </c>
      <c r="I869" s="12">
        <f t="shared" si="266"/>
        <v>2.1000000000000001E-2</v>
      </c>
      <c r="J869" s="101">
        <f t="shared" si="254"/>
        <v>43726</v>
      </c>
      <c r="K869" s="3">
        <f t="shared" si="255"/>
        <v>183</v>
      </c>
      <c r="L869" s="18">
        <f t="shared" si="256"/>
        <v>184</v>
      </c>
      <c r="M869" s="11">
        <f t="shared" si="257"/>
        <v>1.015290271</v>
      </c>
      <c r="N869" s="11">
        <f t="shared" ca="1" si="258"/>
        <v>1.0155212600000001</v>
      </c>
      <c r="O869" s="18">
        <f t="shared" si="259"/>
        <v>0</v>
      </c>
      <c r="P869" s="2">
        <f t="shared" ca="1" si="260"/>
        <v>0</v>
      </c>
      <c r="Q869" s="2">
        <f t="shared" si="261"/>
        <v>0</v>
      </c>
      <c r="R869" s="4" t="str">
        <f t="shared" si="262"/>
        <v>A+J=</v>
      </c>
      <c r="S869" s="101">
        <f t="shared" si="263"/>
        <v>44034</v>
      </c>
      <c r="T869" s="9" t="str">
        <f t="shared" si="264"/>
        <v>-</v>
      </c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9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</row>
    <row r="870" spans="1:198" x14ac:dyDescent="0.15">
      <c r="A870" s="99">
        <f t="shared" si="265"/>
        <v>43997</v>
      </c>
      <c r="B870" s="15" t="str">
        <f t="shared" ca="1" si="249"/>
        <v>n.d</v>
      </c>
      <c r="C870" s="2">
        <f t="shared" si="250"/>
        <v>0</v>
      </c>
      <c r="D870" s="12">
        <f ca="1">IF(A870&lt;$B$1,VLOOKUP(A870,[1]DI!$A$4:$B$15000,2),0)</f>
        <v>0</v>
      </c>
      <c r="E870" s="13">
        <f t="shared" ca="1" si="251"/>
        <v>1</v>
      </c>
      <c r="F870" s="13">
        <f ca="1">(TRUNC(PRODUCT($E$12:$E869),16))</f>
        <v>1.1040661914646399</v>
      </c>
      <c r="G870" s="13">
        <f t="shared" ca="1" si="252"/>
        <v>1.10381506249977</v>
      </c>
      <c r="H870" s="13">
        <f t="shared" ca="1" si="253"/>
        <v>1.00022751</v>
      </c>
      <c r="I870" s="12">
        <f t="shared" si="266"/>
        <v>2.1000000000000001E-2</v>
      </c>
      <c r="J870" s="101">
        <f t="shared" si="254"/>
        <v>43726</v>
      </c>
      <c r="K870" s="3">
        <f t="shared" si="255"/>
        <v>184</v>
      </c>
      <c r="L870" s="18">
        <f t="shared" si="256"/>
        <v>184</v>
      </c>
      <c r="M870" s="11">
        <f t="shared" si="257"/>
        <v>1.015290271</v>
      </c>
      <c r="N870" s="11">
        <f t="shared" ca="1" si="258"/>
        <v>1.0155212600000001</v>
      </c>
      <c r="O870" s="18">
        <f t="shared" si="259"/>
        <v>0</v>
      </c>
      <c r="P870" s="2">
        <f t="shared" ca="1" si="260"/>
        <v>0</v>
      </c>
      <c r="Q870" s="2">
        <f t="shared" si="261"/>
        <v>0</v>
      </c>
      <c r="R870" s="4" t="str">
        <f t="shared" si="262"/>
        <v>A+J=</v>
      </c>
      <c r="S870" s="101">
        <f t="shared" si="263"/>
        <v>44034</v>
      </c>
      <c r="T870" s="9" t="str">
        <f t="shared" si="264"/>
        <v>-</v>
      </c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9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</row>
    <row r="871" spans="1:198" x14ac:dyDescent="0.15">
      <c r="A871" s="99">
        <f t="shared" si="265"/>
        <v>43998</v>
      </c>
      <c r="B871" s="15" t="str">
        <f t="shared" ca="1" si="249"/>
        <v>n.d</v>
      </c>
      <c r="C871" s="2">
        <f t="shared" si="250"/>
        <v>0</v>
      </c>
      <c r="D871" s="12">
        <f ca="1">IF(A871&lt;$B$1,VLOOKUP(A871,[1]DI!$A$4:$B$15000,2),0)</f>
        <v>0</v>
      </c>
      <c r="E871" s="13">
        <f t="shared" ca="1" si="251"/>
        <v>1</v>
      </c>
      <c r="F871" s="13">
        <f ca="1">(TRUNC(PRODUCT($E$12:$E870),16))</f>
        <v>1.1040661914646399</v>
      </c>
      <c r="G871" s="13">
        <f t="shared" ca="1" si="252"/>
        <v>1.10381506249977</v>
      </c>
      <c r="H871" s="13">
        <f t="shared" ca="1" si="253"/>
        <v>1.00022751</v>
      </c>
      <c r="I871" s="12">
        <f t="shared" si="266"/>
        <v>2.1000000000000001E-2</v>
      </c>
      <c r="J871" s="101">
        <f t="shared" si="254"/>
        <v>43726</v>
      </c>
      <c r="K871" s="3">
        <f t="shared" si="255"/>
        <v>185</v>
      </c>
      <c r="L871" s="18">
        <f t="shared" si="256"/>
        <v>185</v>
      </c>
      <c r="M871" s="11">
        <f t="shared" si="257"/>
        <v>1.015374005</v>
      </c>
      <c r="N871" s="11">
        <f t="shared" ca="1" si="258"/>
        <v>1.0156050130000001</v>
      </c>
      <c r="O871" s="18">
        <f t="shared" si="259"/>
        <v>0</v>
      </c>
      <c r="P871" s="2">
        <f t="shared" ca="1" si="260"/>
        <v>0</v>
      </c>
      <c r="Q871" s="2">
        <f t="shared" si="261"/>
        <v>0</v>
      </c>
      <c r="R871" s="4" t="str">
        <f t="shared" si="262"/>
        <v>A+J=</v>
      </c>
      <c r="S871" s="101">
        <f t="shared" si="263"/>
        <v>44034</v>
      </c>
      <c r="T871" s="9" t="str">
        <f t="shared" si="264"/>
        <v>-</v>
      </c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9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</row>
    <row r="872" spans="1:198" x14ac:dyDescent="0.15">
      <c r="A872" s="99">
        <f t="shared" si="265"/>
        <v>43999</v>
      </c>
      <c r="B872" s="15" t="str">
        <f t="shared" ca="1" si="249"/>
        <v>n.d</v>
      </c>
      <c r="C872" s="2">
        <f t="shared" si="250"/>
        <v>0</v>
      </c>
      <c r="D872" s="12">
        <f ca="1">IF(A872&lt;$B$1,VLOOKUP(A872,[1]DI!$A$4:$B$15000,2),0)</f>
        <v>0</v>
      </c>
      <c r="E872" s="13">
        <f t="shared" ca="1" si="251"/>
        <v>1</v>
      </c>
      <c r="F872" s="13">
        <f ca="1">(TRUNC(PRODUCT($E$12:$E871),16))</f>
        <v>1.1040661914646399</v>
      </c>
      <c r="G872" s="13">
        <f t="shared" ca="1" si="252"/>
        <v>1.10381506249977</v>
      </c>
      <c r="H872" s="13">
        <f t="shared" ca="1" si="253"/>
        <v>1.00022751</v>
      </c>
      <c r="I872" s="12">
        <f t="shared" si="266"/>
        <v>2.1000000000000001E-2</v>
      </c>
      <c r="J872" s="101">
        <f t="shared" si="254"/>
        <v>43726</v>
      </c>
      <c r="K872" s="3">
        <f t="shared" si="255"/>
        <v>186</v>
      </c>
      <c r="L872" s="18">
        <f t="shared" si="256"/>
        <v>186</v>
      </c>
      <c r="M872" s="11">
        <f t="shared" si="257"/>
        <v>1.0154577469999999</v>
      </c>
      <c r="N872" s="11">
        <f t="shared" ca="1" si="258"/>
        <v>1.015688774</v>
      </c>
      <c r="O872" s="18">
        <f t="shared" si="259"/>
        <v>0</v>
      </c>
      <c r="P872" s="2">
        <f t="shared" ca="1" si="260"/>
        <v>0</v>
      </c>
      <c r="Q872" s="2">
        <f t="shared" si="261"/>
        <v>0</v>
      </c>
      <c r="R872" s="4" t="str">
        <f t="shared" si="262"/>
        <v>A+J=</v>
      </c>
      <c r="S872" s="101">
        <f t="shared" si="263"/>
        <v>44034</v>
      </c>
      <c r="T872" s="9" t="str">
        <f t="shared" si="264"/>
        <v>-</v>
      </c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9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</row>
    <row r="873" spans="1:198" x14ac:dyDescent="0.15">
      <c r="A873" s="99">
        <f t="shared" si="265"/>
        <v>44000</v>
      </c>
      <c r="B873" s="15" t="str">
        <f t="shared" ca="1" si="249"/>
        <v>n.d</v>
      </c>
      <c r="C873" s="2">
        <f t="shared" si="250"/>
        <v>0</v>
      </c>
      <c r="D873" s="12">
        <f ca="1">IF(A873&lt;$B$1,VLOOKUP(A873,[1]DI!$A$4:$B$15000,2),0)</f>
        <v>0</v>
      </c>
      <c r="E873" s="13">
        <f t="shared" ca="1" si="251"/>
        <v>1</v>
      </c>
      <c r="F873" s="13">
        <f ca="1">(TRUNC(PRODUCT($E$12:$E872),16))</f>
        <v>1.1040661914646399</v>
      </c>
      <c r="G873" s="13">
        <f t="shared" ca="1" si="252"/>
        <v>1.10381506249977</v>
      </c>
      <c r="H873" s="13">
        <f t="shared" ca="1" si="253"/>
        <v>1.00022751</v>
      </c>
      <c r="I873" s="12">
        <f t="shared" si="266"/>
        <v>2.1000000000000001E-2</v>
      </c>
      <c r="J873" s="101">
        <f t="shared" si="254"/>
        <v>43726</v>
      </c>
      <c r="K873" s="3">
        <f t="shared" si="255"/>
        <v>187</v>
      </c>
      <c r="L873" s="18">
        <f t="shared" si="256"/>
        <v>187</v>
      </c>
      <c r="M873" s="11">
        <f t="shared" si="257"/>
        <v>1.015541496</v>
      </c>
      <c r="N873" s="11">
        <f t="shared" ca="1" si="258"/>
        <v>1.0157725419999999</v>
      </c>
      <c r="O873" s="18">
        <f t="shared" si="259"/>
        <v>0</v>
      </c>
      <c r="P873" s="2">
        <f t="shared" ca="1" si="260"/>
        <v>0</v>
      </c>
      <c r="Q873" s="2">
        <f t="shared" si="261"/>
        <v>0</v>
      </c>
      <c r="R873" s="4" t="str">
        <f t="shared" si="262"/>
        <v>A+J=</v>
      </c>
      <c r="S873" s="101">
        <f t="shared" si="263"/>
        <v>44034</v>
      </c>
      <c r="T873" s="9" t="str">
        <f t="shared" si="264"/>
        <v>-</v>
      </c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9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</row>
    <row r="874" spans="1:198" x14ac:dyDescent="0.15">
      <c r="A874" s="99">
        <f t="shared" si="265"/>
        <v>44001</v>
      </c>
      <c r="B874" s="15" t="str">
        <f t="shared" ca="1" si="249"/>
        <v>n.d</v>
      </c>
      <c r="C874" s="2">
        <f t="shared" si="250"/>
        <v>0</v>
      </c>
      <c r="D874" s="12">
        <f ca="1">IF(A874&lt;$B$1,VLOOKUP(A874,[1]DI!$A$4:$B$15000,2),0)</f>
        <v>0</v>
      </c>
      <c r="E874" s="13">
        <f t="shared" ca="1" si="251"/>
        <v>1</v>
      </c>
      <c r="F874" s="13">
        <f ca="1">(TRUNC(PRODUCT($E$12:$E873),16))</f>
        <v>1.1040661914646399</v>
      </c>
      <c r="G874" s="13">
        <f t="shared" ca="1" si="252"/>
        <v>1.10381506249977</v>
      </c>
      <c r="H874" s="13">
        <f t="shared" ca="1" si="253"/>
        <v>1.00022751</v>
      </c>
      <c r="I874" s="12">
        <f t="shared" si="266"/>
        <v>2.1000000000000001E-2</v>
      </c>
      <c r="J874" s="101">
        <f t="shared" si="254"/>
        <v>43726</v>
      </c>
      <c r="K874" s="3">
        <f t="shared" si="255"/>
        <v>188</v>
      </c>
      <c r="L874" s="18">
        <f t="shared" si="256"/>
        <v>188</v>
      </c>
      <c r="M874" s="11">
        <f t="shared" si="257"/>
        <v>1.0156252509999999</v>
      </c>
      <c r="N874" s="11">
        <f t="shared" ca="1" si="258"/>
        <v>1.015856316</v>
      </c>
      <c r="O874" s="18">
        <f t="shared" si="259"/>
        <v>0</v>
      </c>
      <c r="P874" s="2">
        <f t="shared" ca="1" si="260"/>
        <v>0</v>
      </c>
      <c r="Q874" s="2">
        <f t="shared" si="261"/>
        <v>0</v>
      </c>
      <c r="R874" s="4" t="str">
        <f t="shared" si="262"/>
        <v>A+J=</v>
      </c>
      <c r="S874" s="101">
        <f t="shared" si="263"/>
        <v>44034</v>
      </c>
      <c r="T874" s="9" t="str">
        <f t="shared" si="264"/>
        <v>-</v>
      </c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9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</row>
    <row r="875" spans="1:198" x14ac:dyDescent="0.15">
      <c r="A875" s="99">
        <f t="shared" si="265"/>
        <v>44002</v>
      </c>
      <c r="B875" s="15" t="str">
        <f t="shared" ca="1" si="249"/>
        <v>n.d</v>
      </c>
      <c r="C875" s="2">
        <f t="shared" si="250"/>
        <v>0</v>
      </c>
      <c r="D875" s="12">
        <f ca="1">IF(A875&lt;$B$1,VLOOKUP(A875,[1]DI!$A$4:$B$15000,2),0)</f>
        <v>0</v>
      </c>
      <c r="E875" s="13">
        <f t="shared" ca="1" si="251"/>
        <v>1</v>
      </c>
      <c r="F875" s="13">
        <f ca="1">(TRUNC(PRODUCT($E$12:$E874),16))</f>
        <v>1.1040661914646399</v>
      </c>
      <c r="G875" s="13">
        <f t="shared" ca="1" si="252"/>
        <v>1.10381506249977</v>
      </c>
      <c r="H875" s="13">
        <f t="shared" ca="1" si="253"/>
        <v>1.00022751</v>
      </c>
      <c r="I875" s="12">
        <f t="shared" si="266"/>
        <v>2.1000000000000001E-2</v>
      </c>
      <c r="J875" s="101">
        <f t="shared" si="254"/>
        <v>43726</v>
      </c>
      <c r="K875" s="3">
        <f t="shared" si="255"/>
        <v>188</v>
      </c>
      <c r="L875" s="18">
        <f t="shared" si="256"/>
        <v>189</v>
      </c>
      <c r="M875" s="11">
        <f t="shared" si="257"/>
        <v>1.015709014</v>
      </c>
      <c r="N875" s="11">
        <f t="shared" ca="1" si="258"/>
        <v>1.015940098</v>
      </c>
      <c r="O875" s="18">
        <f t="shared" si="259"/>
        <v>0</v>
      </c>
      <c r="P875" s="2">
        <f t="shared" ca="1" si="260"/>
        <v>0</v>
      </c>
      <c r="Q875" s="2">
        <f t="shared" si="261"/>
        <v>0</v>
      </c>
      <c r="R875" s="4" t="str">
        <f t="shared" si="262"/>
        <v>A+J=</v>
      </c>
      <c r="S875" s="101">
        <f t="shared" si="263"/>
        <v>44034</v>
      </c>
      <c r="T875" s="9" t="str">
        <f t="shared" si="264"/>
        <v>-</v>
      </c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9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</row>
    <row r="876" spans="1:198" x14ac:dyDescent="0.15">
      <c r="A876" s="99">
        <f t="shared" si="265"/>
        <v>44003</v>
      </c>
      <c r="B876" s="15" t="str">
        <f t="shared" ca="1" si="249"/>
        <v>n.d</v>
      </c>
      <c r="C876" s="2">
        <f t="shared" si="250"/>
        <v>0</v>
      </c>
      <c r="D876" s="12">
        <f ca="1">IF(A876&lt;$B$1,VLOOKUP(A876,[1]DI!$A$4:$B$15000,2),0)</f>
        <v>0</v>
      </c>
      <c r="E876" s="13">
        <f t="shared" ca="1" si="251"/>
        <v>1</v>
      </c>
      <c r="F876" s="13">
        <f ca="1">(TRUNC(PRODUCT($E$12:$E875),16))</f>
        <v>1.1040661914646399</v>
      </c>
      <c r="G876" s="13">
        <f t="shared" ca="1" si="252"/>
        <v>1.10381506249977</v>
      </c>
      <c r="H876" s="13">
        <f t="shared" ca="1" si="253"/>
        <v>1.00022751</v>
      </c>
      <c r="I876" s="12">
        <f t="shared" si="266"/>
        <v>2.1000000000000001E-2</v>
      </c>
      <c r="J876" s="101">
        <f t="shared" si="254"/>
        <v>43726</v>
      </c>
      <c r="K876" s="3">
        <f t="shared" si="255"/>
        <v>188</v>
      </c>
      <c r="L876" s="18">
        <f t="shared" si="256"/>
        <v>189</v>
      </c>
      <c r="M876" s="11">
        <f t="shared" si="257"/>
        <v>1.015709014</v>
      </c>
      <c r="N876" s="11">
        <f t="shared" ca="1" si="258"/>
        <v>1.015940098</v>
      </c>
      <c r="O876" s="18">
        <f t="shared" si="259"/>
        <v>0</v>
      </c>
      <c r="P876" s="2">
        <f t="shared" ca="1" si="260"/>
        <v>0</v>
      </c>
      <c r="Q876" s="2">
        <f t="shared" si="261"/>
        <v>0</v>
      </c>
      <c r="R876" s="4" t="str">
        <f t="shared" si="262"/>
        <v>A+J=</v>
      </c>
      <c r="S876" s="101">
        <f t="shared" si="263"/>
        <v>44034</v>
      </c>
      <c r="T876" s="9" t="str">
        <f t="shared" si="264"/>
        <v>-</v>
      </c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9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</row>
    <row r="877" spans="1:198" x14ac:dyDescent="0.15">
      <c r="A877" s="99">
        <f t="shared" si="265"/>
        <v>44004</v>
      </c>
      <c r="B877" s="15" t="str">
        <f t="shared" ca="1" si="249"/>
        <v>n.d</v>
      </c>
      <c r="C877" s="2">
        <f t="shared" si="250"/>
        <v>0</v>
      </c>
      <c r="D877" s="12">
        <f ca="1">IF(A877&lt;$B$1,VLOOKUP(A877,[1]DI!$A$4:$B$15000,2),0)</f>
        <v>0</v>
      </c>
      <c r="E877" s="13">
        <f t="shared" ca="1" si="251"/>
        <v>1</v>
      </c>
      <c r="F877" s="13">
        <f ca="1">(TRUNC(PRODUCT($E$12:$E876),16))</f>
        <v>1.1040661914646399</v>
      </c>
      <c r="G877" s="13">
        <f t="shared" ca="1" si="252"/>
        <v>1.10381506249977</v>
      </c>
      <c r="H877" s="13">
        <f t="shared" ca="1" si="253"/>
        <v>1.00022751</v>
      </c>
      <c r="I877" s="12">
        <f t="shared" si="266"/>
        <v>2.1000000000000001E-2</v>
      </c>
      <c r="J877" s="101">
        <f t="shared" si="254"/>
        <v>43726</v>
      </c>
      <c r="K877" s="3">
        <f t="shared" si="255"/>
        <v>189</v>
      </c>
      <c r="L877" s="18">
        <f t="shared" si="256"/>
        <v>189</v>
      </c>
      <c r="M877" s="11">
        <f t="shared" si="257"/>
        <v>1.015709014</v>
      </c>
      <c r="N877" s="11">
        <f t="shared" ca="1" si="258"/>
        <v>1.015940098</v>
      </c>
      <c r="O877" s="18">
        <f t="shared" si="259"/>
        <v>0</v>
      </c>
      <c r="P877" s="2">
        <f t="shared" ca="1" si="260"/>
        <v>0</v>
      </c>
      <c r="Q877" s="2">
        <f t="shared" si="261"/>
        <v>0</v>
      </c>
      <c r="R877" s="4" t="str">
        <f t="shared" si="262"/>
        <v>A+J=</v>
      </c>
      <c r="S877" s="101">
        <f t="shared" si="263"/>
        <v>44034</v>
      </c>
      <c r="T877" s="9" t="str">
        <f t="shared" si="264"/>
        <v>-</v>
      </c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9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</row>
    <row r="878" spans="1:198" x14ac:dyDescent="0.15">
      <c r="A878" s="99">
        <f t="shared" si="265"/>
        <v>44005</v>
      </c>
      <c r="B878" s="15" t="str">
        <f t="shared" ca="1" si="249"/>
        <v>n.d</v>
      </c>
      <c r="C878" s="2">
        <f t="shared" si="250"/>
        <v>0</v>
      </c>
      <c r="D878" s="12">
        <f ca="1">IF(A878&lt;$B$1,VLOOKUP(A878,[1]DI!$A$4:$B$15000,2),0)</f>
        <v>0</v>
      </c>
      <c r="E878" s="13">
        <f t="shared" ca="1" si="251"/>
        <v>1</v>
      </c>
      <c r="F878" s="13">
        <f ca="1">(TRUNC(PRODUCT($E$12:$E877),16))</f>
        <v>1.1040661914646399</v>
      </c>
      <c r="G878" s="13">
        <f t="shared" ca="1" si="252"/>
        <v>1.10381506249977</v>
      </c>
      <c r="H878" s="13">
        <f t="shared" ca="1" si="253"/>
        <v>1.00022751</v>
      </c>
      <c r="I878" s="12">
        <f t="shared" si="266"/>
        <v>2.1000000000000001E-2</v>
      </c>
      <c r="J878" s="101">
        <f t="shared" si="254"/>
        <v>43726</v>
      </c>
      <c r="K878" s="3">
        <f t="shared" si="255"/>
        <v>190</v>
      </c>
      <c r="L878" s="18">
        <f t="shared" si="256"/>
        <v>190</v>
      </c>
      <c r="M878" s="11">
        <f t="shared" si="257"/>
        <v>1.015792783</v>
      </c>
      <c r="N878" s="11">
        <f t="shared" ca="1" si="258"/>
        <v>1.0160238859999999</v>
      </c>
      <c r="O878" s="18">
        <f t="shared" si="259"/>
        <v>0</v>
      </c>
      <c r="P878" s="2">
        <f t="shared" ca="1" si="260"/>
        <v>0</v>
      </c>
      <c r="Q878" s="2">
        <f t="shared" si="261"/>
        <v>0</v>
      </c>
      <c r="R878" s="4" t="str">
        <f t="shared" si="262"/>
        <v>A+J=</v>
      </c>
      <c r="S878" s="101">
        <f t="shared" si="263"/>
        <v>44034</v>
      </c>
      <c r="T878" s="9" t="str">
        <f t="shared" si="264"/>
        <v>-</v>
      </c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9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</row>
    <row r="879" spans="1:198" x14ac:dyDescent="0.15">
      <c r="A879" s="99">
        <f t="shared" si="265"/>
        <v>44006</v>
      </c>
      <c r="B879" s="15" t="str">
        <f t="shared" ca="1" si="249"/>
        <v>n.d</v>
      </c>
      <c r="C879" s="2">
        <f t="shared" si="250"/>
        <v>0</v>
      </c>
      <c r="D879" s="12">
        <f ca="1">IF(A879&lt;$B$1,VLOOKUP(A879,[1]DI!$A$4:$B$15000,2),0)</f>
        <v>0</v>
      </c>
      <c r="E879" s="13">
        <f t="shared" ca="1" si="251"/>
        <v>1</v>
      </c>
      <c r="F879" s="13">
        <f ca="1">(TRUNC(PRODUCT($E$12:$E878),16))</f>
        <v>1.1040661914646399</v>
      </c>
      <c r="G879" s="13">
        <f t="shared" ca="1" si="252"/>
        <v>1.10381506249977</v>
      </c>
      <c r="H879" s="13">
        <f t="shared" ca="1" si="253"/>
        <v>1.00022751</v>
      </c>
      <c r="I879" s="12">
        <f t="shared" si="266"/>
        <v>2.1000000000000001E-2</v>
      </c>
      <c r="J879" s="101">
        <f t="shared" si="254"/>
        <v>43726</v>
      </c>
      <c r="K879" s="3">
        <f t="shared" si="255"/>
        <v>191</v>
      </c>
      <c r="L879" s="18">
        <f t="shared" si="256"/>
        <v>191</v>
      </c>
      <c r="M879" s="11">
        <f t="shared" si="257"/>
        <v>1.0158765590000001</v>
      </c>
      <c r="N879" s="11">
        <f t="shared" ca="1" si="258"/>
        <v>1.016107681</v>
      </c>
      <c r="O879" s="18">
        <f t="shared" si="259"/>
        <v>0</v>
      </c>
      <c r="P879" s="2">
        <f t="shared" ca="1" si="260"/>
        <v>0</v>
      </c>
      <c r="Q879" s="2">
        <f t="shared" si="261"/>
        <v>0</v>
      </c>
      <c r="R879" s="4" t="str">
        <f t="shared" si="262"/>
        <v>A+J=</v>
      </c>
      <c r="S879" s="101">
        <f t="shared" si="263"/>
        <v>44034</v>
      </c>
      <c r="T879" s="9" t="str">
        <f t="shared" si="264"/>
        <v>-</v>
      </c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9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</row>
    <row r="880" spans="1:198" x14ac:dyDescent="0.15">
      <c r="A880" s="99">
        <f t="shared" si="265"/>
        <v>44007</v>
      </c>
      <c r="B880" s="15" t="str">
        <f t="shared" ca="1" si="249"/>
        <v>n.d</v>
      </c>
      <c r="C880" s="2">
        <f t="shared" si="250"/>
        <v>0</v>
      </c>
      <c r="D880" s="12">
        <f ca="1">IF(A880&lt;$B$1,VLOOKUP(A880,[1]DI!$A$4:$B$15000,2),0)</f>
        <v>0</v>
      </c>
      <c r="E880" s="13">
        <f t="shared" ca="1" si="251"/>
        <v>1</v>
      </c>
      <c r="F880" s="13">
        <f ca="1">(TRUNC(PRODUCT($E$12:$E879),16))</f>
        <v>1.1040661914646399</v>
      </c>
      <c r="G880" s="13">
        <f t="shared" ca="1" si="252"/>
        <v>1.10381506249977</v>
      </c>
      <c r="H880" s="13">
        <f t="shared" ca="1" si="253"/>
        <v>1.00022751</v>
      </c>
      <c r="I880" s="12">
        <f t="shared" si="266"/>
        <v>2.1000000000000001E-2</v>
      </c>
      <c r="J880" s="101">
        <f t="shared" si="254"/>
        <v>43726</v>
      </c>
      <c r="K880" s="3">
        <f t="shared" si="255"/>
        <v>192</v>
      </c>
      <c r="L880" s="18">
        <f t="shared" si="256"/>
        <v>192</v>
      </c>
      <c r="M880" s="11">
        <f t="shared" si="257"/>
        <v>1.0159603429999999</v>
      </c>
      <c r="N880" s="11">
        <f t="shared" ca="1" si="258"/>
        <v>1.0161914839999999</v>
      </c>
      <c r="O880" s="18">
        <f t="shared" si="259"/>
        <v>0</v>
      </c>
      <c r="P880" s="2">
        <f t="shared" ca="1" si="260"/>
        <v>0</v>
      </c>
      <c r="Q880" s="2">
        <f t="shared" si="261"/>
        <v>0</v>
      </c>
      <c r="R880" s="4" t="str">
        <f t="shared" si="262"/>
        <v>A+J=</v>
      </c>
      <c r="S880" s="101">
        <f t="shared" si="263"/>
        <v>44034</v>
      </c>
      <c r="T880" s="9" t="str">
        <f t="shared" si="264"/>
        <v>-</v>
      </c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9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</row>
    <row r="881" spans="1:198" x14ac:dyDescent="0.15">
      <c r="A881" s="99">
        <f t="shared" si="265"/>
        <v>44008</v>
      </c>
      <c r="B881" s="15" t="str">
        <f t="shared" ca="1" si="249"/>
        <v>n.d</v>
      </c>
      <c r="C881" s="2">
        <f t="shared" si="250"/>
        <v>0</v>
      </c>
      <c r="D881" s="12">
        <f ca="1">IF(A881&lt;$B$1,VLOOKUP(A881,[1]DI!$A$4:$B$15000,2),0)</f>
        <v>0</v>
      </c>
      <c r="E881" s="13">
        <f t="shared" ca="1" si="251"/>
        <v>1</v>
      </c>
      <c r="F881" s="13">
        <f ca="1">(TRUNC(PRODUCT($E$12:$E880),16))</f>
        <v>1.1040661914646399</v>
      </c>
      <c r="G881" s="13">
        <f t="shared" ca="1" si="252"/>
        <v>1.10381506249977</v>
      </c>
      <c r="H881" s="13">
        <f t="shared" ca="1" si="253"/>
        <v>1.00022751</v>
      </c>
      <c r="I881" s="12">
        <f t="shared" si="266"/>
        <v>2.1000000000000001E-2</v>
      </c>
      <c r="J881" s="101">
        <f t="shared" si="254"/>
        <v>43726</v>
      </c>
      <c r="K881" s="3">
        <f t="shared" si="255"/>
        <v>193</v>
      </c>
      <c r="L881" s="18">
        <f t="shared" si="256"/>
        <v>193</v>
      </c>
      <c r="M881" s="11">
        <f t="shared" si="257"/>
        <v>1.0160441330000001</v>
      </c>
      <c r="N881" s="11">
        <f t="shared" ca="1" si="258"/>
        <v>1.0162752930000001</v>
      </c>
      <c r="O881" s="18">
        <f t="shared" si="259"/>
        <v>0</v>
      </c>
      <c r="P881" s="2">
        <f t="shared" ca="1" si="260"/>
        <v>0</v>
      </c>
      <c r="Q881" s="2">
        <f t="shared" si="261"/>
        <v>0</v>
      </c>
      <c r="R881" s="4" t="str">
        <f t="shared" si="262"/>
        <v>A+J=</v>
      </c>
      <c r="S881" s="101">
        <f t="shared" si="263"/>
        <v>44034</v>
      </c>
      <c r="T881" s="9" t="str">
        <f t="shared" si="264"/>
        <v>-</v>
      </c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9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</row>
    <row r="882" spans="1:198" x14ac:dyDescent="0.15">
      <c r="A882" s="99">
        <f t="shared" si="265"/>
        <v>44009</v>
      </c>
      <c r="B882" s="15" t="str">
        <f t="shared" ca="1" si="249"/>
        <v>n.d</v>
      </c>
      <c r="C882" s="2">
        <f t="shared" si="250"/>
        <v>0</v>
      </c>
      <c r="D882" s="12">
        <f ca="1">IF(A882&lt;$B$1,VLOOKUP(A882,[1]DI!$A$4:$B$15000,2),0)</f>
        <v>0</v>
      </c>
      <c r="E882" s="13">
        <f t="shared" ca="1" si="251"/>
        <v>1</v>
      </c>
      <c r="F882" s="13">
        <f ca="1">(TRUNC(PRODUCT($E$12:$E881),16))</f>
        <v>1.1040661914646399</v>
      </c>
      <c r="G882" s="13">
        <f t="shared" ca="1" si="252"/>
        <v>1.10381506249977</v>
      </c>
      <c r="H882" s="13">
        <f t="shared" ca="1" si="253"/>
        <v>1.00022751</v>
      </c>
      <c r="I882" s="12">
        <f t="shared" si="266"/>
        <v>2.1000000000000001E-2</v>
      </c>
      <c r="J882" s="101">
        <f t="shared" si="254"/>
        <v>43726</v>
      </c>
      <c r="K882" s="3">
        <f t="shared" si="255"/>
        <v>193</v>
      </c>
      <c r="L882" s="18">
        <f t="shared" si="256"/>
        <v>194</v>
      </c>
      <c r="M882" s="11">
        <f t="shared" si="257"/>
        <v>1.0161279299999999</v>
      </c>
      <c r="N882" s="11">
        <f t="shared" ca="1" si="258"/>
        <v>1.0163591089999999</v>
      </c>
      <c r="O882" s="18">
        <f t="shared" si="259"/>
        <v>0</v>
      </c>
      <c r="P882" s="2">
        <f t="shared" ca="1" si="260"/>
        <v>0</v>
      </c>
      <c r="Q882" s="2">
        <f t="shared" si="261"/>
        <v>0</v>
      </c>
      <c r="R882" s="4" t="str">
        <f t="shared" si="262"/>
        <v>A+J=</v>
      </c>
      <c r="S882" s="101">
        <f t="shared" si="263"/>
        <v>44034</v>
      </c>
      <c r="T882" s="9" t="str">
        <f t="shared" si="264"/>
        <v>-</v>
      </c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9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</row>
    <row r="883" spans="1:198" x14ac:dyDescent="0.15">
      <c r="A883" s="99">
        <f t="shared" si="265"/>
        <v>44010</v>
      </c>
      <c r="B883" s="15" t="str">
        <f t="shared" ca="1" si="249"/>
        <v>n.d</v>
      </c>
      <c r="C883" s="2">
        <f t="shared" si="250"/>
        <v>0</v>
      </c>
      <c r="D883" s="12">
        <f ca="1">IF(A883&lt;$B$1,VLOOKUP(A883,[1]DI!$A$4:$B$15000,2),0)</f>
        <v>0</v>
      </c>
      <c r="E883" s="13">
        <f t="shared" ca="1" si="251"/>
        <v>1</v>
      </c>
      <c r="F883" s="13">
        <f ca="1">(TRUNC(PRODUCT($E$12:$E882),16))</f>
        <v>1.1040661914646399</v>
      </c>
      <c r="G883" s="13">
        <f t="shared" ca="1" si="252"/>
        <v>1.10381506249977</v>
      </c>
      <c r="H883" s="13">
        <f t="shared" ca="1" si="253"/>
        <v>1.00022751</v>
      </c>
      <c r="I883" s="12">
        <f t="shared" si="266"/>
        <v>2.1000000000000001E-2</v>
      </c>
      <c r="J883" s="101">
        <f t="shared" si="254"/>
        <v>43726</v>
      </c>
      <c r="K883" s="3">
        <f t="shared" si="255"/>
        <v>193</v>
      </c>
      <c r="L883" s="18">
        <f t="shared" si="256"/>
        <v>194</v>
      </c>
      <c r="M883" s="11">
        <f t="shared" si="257"/>
        <v>1.0161279299999999</v>
      </c>
      <c r="N883" s="11">
        <f t="shared" ca="1" si="258"/>
        <v>1.0163591089999999</v>
      </c>
      <c r="O883" s="18">
        <f t="shared" si="259"/>
        <v>0</v>
      </c>
      <c r="P883" s="2">
        <f t="shared" ca="1" si="260"/>
        <v>0</v>
      </c>
      <c r="Q883" s="2">
        <f t="shared" si="261"/>
        <v>0</v>
      </c>
      <c r="R883" s="4" t="str">
        <f t="shared" si="262"/>
        <v>A+J=</v>
      </c>
      <c r="S883" s="101">
        <f t="shared" si="263"/>
        <v>44034</v>
      </c>
      <c r="T883" s="9" t="str">
        <f t="shared" si="264"/>
        <v>-</v>
      </c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9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</row>
    <row r="884" spans="1:198" x14ac:dyDescent="0.15">
      <c r="A884" s="99">
        <f t="shared" si="265"/>
        <v>44011</v>
      </c>
      <c r="B884" s="15" t="str">
        <f t="shared" ca="1" si="249"/>
        <v>n.d</v>
      </c>
      <c r="C884" s="2">
        <f t="shared" si="250"/>
        <v>0</v>
      </c>
      <c r="D884" s="12">
        <f ca="1">IF(A884&lt;$B$1,VLOOKUP(A884,[1]DI!$A$4:$B$15000,2),0)</f>
        <v>0</v>
      </c>
      <c r="E884" s="13">
        <f t="shared" ca="1" si="251"/>
        <v>1</v>
      </c>
      <c r="F884" s="13">
        <f ca="1">(TRUNC(PRODUCT($E$12:$E883),16))</f>
        <v>1.1040661914646399</v>
      </c>
      <c r="G884" s="13">
        <f t="shared" ca="1" si="252"/>
        <v>1.10381506249977</v>
      </c>
      <c r="H884" s="13">
        <f t="shared" ca="1" si="253"/>
        <v>1.00022751</v>
      </c>
      <c r="I884" s="12">
        <f t="shared" si="266"/>
        <v>2.1000000000000001E-2</v>
      </c>
      <c r="J884" s="101">
        <f t="shared" si="254"/>
        <v>43726</v>
      </c>
      <c r="K884" s="3">
        <f t="shared" si="255"/>
        <v>194</v>
      </c>
      <c r="L884" s="18">
        <f t="shared" si="256"/>
        <v>194</v>
      </c>
      <c r="M884" s="11">
        <f t="shared" si="257"/>
        <v>1.0161279299999999</v>
      </c>
      <c r="N884" s="11">
        <f t="shared" ca="1" si="258"/>
        <v>1.0163591089999999</v>
      </c>
      <c r="O884" s="18">
        <f t="shared" si="259"/>
        <v>0</v>
      </c>
      <c r="P884" s="2">
        <f t="shared" ca="1" si="260"/>
        <v>0</v>
      </c>
      <c r="Q884" s="2">
        <f t="shared" si="261"/>
        <v>0</v>
      </c>
      <c r="R884" s="4" t="str">
        <f t="shared" si="262"/>
        <v>A+J=</v>
      </c>
      <c r="S884" s="101">
        <f t="shared" si="263"/>
        <v>44034</v>
      </c>
      <c r="T884" s="9" t="str">
        <f t="shared" si="264"/>
        <v>-</v>
      </c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9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</row>
    <row r="885" spans="1:198" x14ac:dyDescent="0.15">
      <c r="A885" s="99">
        <f t="shared" si="265"/>
        <v>44012</v>
      </c>
      <c r="B885" s="15" t="str">
        <f t="shared" ca="1" si="249"/>
        <v>n.d</v>
      </c>
      <c r="C885" s="2">
        <f t="shared" si="250"/>
        <v>0</v>
      </c>
      <c r="D885" s="12">
        <f ca="1">IF(A885&lt;$B$1,VLOOKUP(A885,[1]DI!$A$4:$B$15000,2),0)</f>
        <v>0</v>
      </c>
      <c r="E885" s="13">
        <f t="shared" ca="1" si="251"/>
        <v>1</v>
      </c>
      <c r="F885" s="13">
        <f ca="1">(TRUNC(PRODUCT($E$12:$E884),16))</f>
        <v>1.1040661914646399</v>
      </c>
      <c r="G885" s="13">
        <f t="shared" ca="1" si="252"/>
        <v>1.10381506249977</v>
      </c>
      <c r="H885" s="13">
        <f t="shared" ca="1" si="253"/>
        <v>1.00022751</v>
      </c>
      <c r="I885" s="12">
        <f t="shared" si="266"/>
        <v>2.1000000000000001E-2</v>
      </c>
      <c r="J885" s="101">
        <f t="shared" si="254"/>
        <v>43726</v>
      </c>
      <c r="K885" s="3">
        <f t="shared" si="255"/>
        <v>195</v>
      </c>
      <c r="L885" s="18">
        <f t="shared" si="256"/>
        <v>195</v>
      </c>
      <c r="M885" s="11">
        <f t="shared" si="257"/>
        <v>1.0162117340000001</v>
      </c>
      <c r="N885" s="11">
        <f t="shared" ca="1" si="258"/>
        <v>1.0164429319999999</v>
      </c>
      <c r="O885" s="18">
        <f t="shared" si="259"/>
        <v>0</v>
      </c>
      <c r="P885" s="2">
        <f t="shared" ca="1" si="260"/>
        <v>0</v>
      </c>
      <c r="Q885" s="2">
        <f t="shared" si="261"/>
        <v>0</v>
      </c>
      <c r="R885" s="4" t="str">
        <f t="shared" si="262"/>
        <v>A+J=</v>
      </c>
      <c r="S885" s="101">
        <f t="shared" si="263"/>
        <v>44034</v>
      </c>
      <c r="T885" s="9" t="str">
        <f t="shared" si="264"/>
        <v>-</v>
      </c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9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</row>
    <row r="886" spans="1:198" x14ac:dyDescent="0.15">
      <c r="A886" s="99">
        <f t="shared" si="265"/>
        <v>44013</v>
      </c>
      <c r="B886" s="15" t="str">
        <f t="shared" ca="1" si="249"/>
        <v>n.d</v>
      </c>
      <c r="C886" s="2">
        <f t="shared" si="250"/>
        <v>0</v>
      </c>
      <c r="D886" s="12">
        <f ca="1">IF(A886&lt;$B$1,VLOOKUP(A886,[1]DI!$A$4:$B$15000,2),0)</f>
        <v>0</v>
      </c>
      <c r="E886" s="13">
        <f t="shared" ca="1" si="251"/>
        <v>1</v>
      </c>
      <c r="F886" s="13">
        <f ca="1">(TRUNC(PRODUCT($E$12:$E885),16))</f>
        <v>1.1040661914646399</v>
      </c>
      <c r="G886" s="13">
        <f t="shared" ca="1" si="252"/>
        <v>1.10381506249977</v>
      </c>
      <c r="H886" s="13">
        <f t="shared" ca="1" si="253"/>
        <v>1.00022751</v>
      </c>
      <c r="I886" s="12">
        <f t="shared" si="266"/>
        <v>2.1000000000000001E-2</v>
      </c>
      <c r="J886" s="101">
        <f t="shared" si="254"/>
        <v>43726</v>
      </c>
      <c r="K886" s="3">
        <f t="shared" si="255"/>
        <v>196</v>
      </c>
      <c r="L886" s="18">
        <f t="shared" si="256"/>
        <v>196</v>
      </c>
      <c r="M886" s="11">
        <f t="shared" si="257"/>
        <v>1.016295545</v>
      </c>
      <c r="N886" s="11">
        <f t="shared" ca="1" si="258"/>
        <v>1.016526762</v>
      </c>
      <c r="O886" s="18">
        <f t="shared" si="259"/>
        <v>0</v>
      </c>
      <c r="P886" s="2">
        <f t="shared" ca="1" si="260"/>
        <v>0</v>
      </c>
      <c r="Q886" s="2">
        <f t="shared" si="261"/>
        <v>0</v>
      </c>
      <c r="R886" s="4" t="str">
        <f t="shared" si="262"/>
        <v>A+J=</v>
      </c>
      <c r="S886" s="101">
        <f t="shared" si="263"/>
        <v>44034</v>
      </c>
      <c r="T886" s="9" t="str">
        <f t="shared" si="264"/>
        <v>-</v>
      </c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9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</row>
    <row r="887" spans="1:198" x14ac:dyDescent="0.15">
      <c r="A887" s="99">
        <f t="shared" si="265"/>
        <v>44014</v>
      </c>
      <c r="B887" s="15" t="str">
        <f t="shared" ca="1" si="249"/>
        <v>n.d</v>
      </c>
      <c r="C887" s="2">
        <f t="shared" si="250"/>
        <v>0</v>
      </c>
      <c r="D887" s="12">
        <f ca="1">IF(A887&lt;$B$1,VLOOKUP(A887,[1]DI!$A$4:$B$15000,2),0)</f>
        <v>0</v>
      </c>
      <c r="E887" s="13">
        <f t="shared" ca="1" si="251"/>
        <v>1</v>
      </c>
      <c r="F887" s="13">
        <f ca="1">(TRUNC(PRODUCT($E$12:$E886),16))</f>
        <v>1.1040661914646399</v>
      </c>
      <c r="G887" s="13">
        <f t="shared" ca="1" si="252"/>
        <v>1.10381506249977</v>
      </c>
      <c r="H887" s="13">
        <f t="shared" ca="1" si="253"/>
        <v>1.00022751</v>
      </c>
      <c r="I887" s="12">
        <f t="shared" si="266"/>
        <v>2.1000000000000001E-2</v>
      </c>
      <c r="J887" s="101">
        <f t="shared" si="254"/>
        <v>43726</v>
      </c>
      <c r="K887" s="3">
        <f t="shared" si="255"/>
        <v>197</v>
      </c>
      <c r="L887" s="18">
        <f t="shared" si="256"/>
        <v>197</v>
      </c>
      <c r="M887" s="11">
        <f t="shared" si="257"/>
        <v>1.0163793619999999</v>
      </c>
      <c r="N887" s="11">
        <f t="shared" ca="1" si="258"/>
        <v>1.016610598</v>
      </c>
      <c r="O887" s="18">
        <f t="shared" si="259"/>
        <v>0</v>
      </c>
      <c r="P887" s="2">
        <f t="shared" ca="1" si="260"/>
        <v>0</v>
      </c>
      <c r="Q887" s="2">
        <f t="shared" si="261"/>
        <v>0</v>
      </c>
      <c r="R887" s="4" t="str">
        <f t="shared" si="262"/>
        <v>A+J=</v>
      </c>
      <c r="S887" s="101">
        <f t="shared" si="263"/>
        <v>44034</v>
      </c>
      <c r="T887" s="9" t="str">
        <f t="shared" si="264"/>
        <v>-</v>
      </c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9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</row>
    <row r="888" spans="1:198" x14ac:dyDescent="0.15">
      <c r="A888" s="99">
        <f t="shared" si="265"/>
        <v>44015</v>
      </c>
      <c r="B888" s="15" t="str">
        <f t="shared" ca="1" si="249"/>
        <v>n.d</v>
      </c>
      <c r="C888" s="2">
        <f t="shared" si="250"/>
        <v>0</v>
      </c>
      <c r="D888" s="12">
        <f ca="1">IF(A888&lt;$B$1,VLOOKUP(A888,[1]DI!$A$4:$B$15000,2),0)</f>
        <v>0</v>
      </c>
      <c r="E888" s="13">
        <f t="shared" ca="1" si="251"/>
        <v>1</v>
      </c>
      <c r="F888" s="13">
        <f ca="1">(TRUNC(PRODUCT($E$12:$E887),16))</f>
        <v>1.1040661914646399</v>
      </c>
      <c r="G888" s="13">
        <f t="shared" ca="1" si="252"/>
        <v>1.10381506249977</v>
      </c>
      <c r="H888" s="13">
        <f t="shared" ca="1" si="253"/>
        <v>1.00022751</v>
      </c>
      <c r="I888" s="12">
        <f t="shared" si="266"/>
        <v>2.1000000000000001E-2</v>
      </c>
      <c r="J888" s="101">
        <f t="shared" si="254"/>
        <v>43726</v>
      </c>
      <c r="K888" s="3">
        <f t="shared" si="255"/>
        <v>198</v>
      </c>
      <c r="L888" s="18">
        <f t="shared" si="256"/>
        <v>198</v>
      </c>
      <c r="M888" s="11">
        <f t="shared" si="257"/>
        <v>1.016463187</v>
      </c>
      <c r="N888" s="11">
        <f t="shared" ca="1" si="258"/>
        <v>1.016694443</v>
      </c>
      <c r="O888" s="18">
        <f t="shared" si="259"/>
        <v>0</v>
      </c>
      <c r="P888" s="2">
        <f t="shared" ca="1" si="260"/>
        <v>0</v>
      </c>
      <c r="Q888" s="2">
        <f t="shared" si="261"/>
        <v>0</v>
      </c>
      <c r="R888" s="4" t="str">
        <f t="shared" si="262"/>
        <v>A+J=</v>
      </c>
      <c r="S888" s="101">
        <f t="shared" si="263"/>
        <v>44034</v>
      </c>
      <c r="T888" s="9" t="str">
        <f t="shared" si="264"/>
        <v>-</v>
      </c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9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</row>
    <row r="889" spans="1:198" x14ac:dyDescent="0.15">
      <c r="A889" s="99">
        <f t="shared" si="265"/>
        <v>44016</v>
      </c>
      <c r="B889" s="15" t="str">
        <f t="shared" ca="1" si="249"/>
        <v>n.d</v>
      </c>
      <c r="C889" s="2">
        <f t="shared" si="250"/>
        <v>0</v>
      </c>
      <c r="D889" s="12">
        <f ca="1">IF(A889&lt;$B$1,VLOOKUP(A889,[1]DI!$A$4:$B$15000,2),0)</f>
        <v>0</v>
      </c>
      <c r="E889" s="13">
        <f t="shared" ca="1" si="251"/>
        <v>1</v>
      </c>
      <c r="F889" s="13">
        <f ca="1">(TRUNC(PRODUCT($E$12:$E888),16))</f>
        <v>1.1040661914646399</v>
      </c>
      <c r="G889" s="13">
        <f t="shared" ca="1" si="252"/>
        <v>1.10381506249977</v>
      </c>
      <c r="H889" s="13">
        <f t="shared" ca="1" si="253"/>
        <v>1.00022751</v>
      </c>
      <c r="I889" s="12">
        <f t="shared" si="266"/>
        <v>2.1000000000000001E-2</v>
      </c>
      <c r="J889" s="101">
        <f t="shared" si="254"/>
        <v>43726</v>
      </c>
      <c r="K889" s="3">
        <f t="shared" si="255"/>
        <v>198</v>
      </c>
      <c r="L889" s="18">
        <f t="shared" si="256"/>
        <v>199</v>
      </c>
      <c r="M889" s="11">
        <f t="shared" si="257"/>
        <v>1.0165470190000001</v>
      </c>
      <c r="N889" s="11">
        <f t="shared" ca="1" si="258"/>
        <v>1.0167782940000001</v>
      </c>
      <c r="O889" s="18">
        <f t="shared" si="259"/>
        <v>0</v>
      </c>
      <c r="P889" s="2">
        <f t="shared" ca="1" si="260"/>
        <v>0</v>
      </c>
      <c r="Q889" s="2">
        <f t="shared" si="261"/>
        <v>0</v>
      </c>
      <c r="R889" s="4" t="str">
        <f t="shared" si="262"/>
        <v>A+J=</v>
      </c>
      <c r="S889" s="101">
        <f t="shared" si="263"/>
        <v>44034</v>
      </c>
      <c r="T889" s="9" t="str">
        <f t="shared" si="264"/>
        <v>-</v>
      </c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9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</row>
    <row r="890" spans="1:198" x14ac:dyDescent="0.15">
      <c r="A890" s="99">
        <f t="shared" si="265"/>
        <v>44017</v>
      </c>
      <c r="B890" s="15" t="str">
        <f t="shared" ref="B890:B953" ca="1" si="267">IF(A890&lt;=TODAY(),C890+P890,IF(AND(A890&gt;TODAY(),A890&lt;=$B$1),IF(VLOOKUP(TODAY(),$A$10:$D$10000,4,FALSE)=0,"n.d",C890+P890),"n.d"))</f>
        <v>n.d</v>
      </c>
      <c r="C890" s="2">
        <f t="shared" ref="C890:C953" si="268">(C889-Q889)</f>
        <v>0</v>
      </c>
      <c r="D890" s="12">
        <f ca="1">IF(A890&lt;$B$1,VLOOKUP(A890,[1]DI!$A$4:$B$15000,2),0)</f>
        <v>0</v>
      </c>
      <c r="E890" s="13">
        <f t="shared" ref="E890:E953" ca="1" si="269">IF(A890&lt;A$10,1,ROUND(((1+D890)^(1/252)),8))</f>
        <v>1</v>
      </c>
      <c r="F890" s="13">
        <f ca="1">(TRUNC(PRODUCT($E$12:$E889),16))</f>
        <v>1.1040661914646399</v>
      </c>
      <c r="G890" s="13">
        <f t="shared" ref="G890:G953" ca="1" si="270">IF(O889&gt;0,F889,G889)</f>
        <v>1.10381506249977</v>
      </c>
      <c r="H890" s="13">
        <f t="shared" ref="H890:H953" ca="1" si="271">ROUND(F890/G890,8)</f>
        <v>1.00022751</v>
      </c>
      <c r="I890" s="12">
        <f t="shared" si="266"/>
        <v>2.1000000000000001E-2</v>
      </c>
      <c r="J890" s="101">
        <f t="shared" ref="J890:J953" si="272">IF(O889&gt;0,VLOOKUP(O889,V$12:AF$48,2),J889)</f>
        <v>43726</v>
      </c>
      <c r="K890" s="3">
        <f t="shared" ref="K890:K953" si="273">IF(A890&gt;J890,IF(NETWORKDAYS(J890,A890,$V$52:$V$436)-1=0,1,NETWORKDAYS(J890,A890,$V$52:$V$436)-1),0)</f>
        <v>198</v>
      </c>
      <c r="L890" s="18">
        <f t="shared" ref="L890:L953" si="274">IF(AND(K890=1,K889=1),1,IF(K890&gt;0,IF(K890=K889,K890+1,K890),0))</f>
        <v>199</v>
      </c>
      <c r="M890" s="11">
        <f t="shared" ref="M890:M953" si="275">ROUND((I890+1)^(L890/252),9)</f>
        <v>1.0165470190000001</v>
      </c>
      <c r="N890" s="11">
        <f t="shared" ref="N890:N953" ca="1" si="276">ROUND(H890*M890,9)</f>
        <v>1.0167782940000001</v>
      </c>
      <c r="O890" s="18">
        <f t="shared" ref="O890:O953" si="277">IF(VLOOKUP(A890,W$12:AD$48,8)=VLOOKUP(A889,W$12:AD$48,8),0,VLOOKUP(A890,W$12:AD$48,8))</f>
        <v>0</v>
      </c>
      <c r="P890" s="2">
        <f t="shared" ref="P890:P953" ca="1" si="278">TRUNC(((N890-1)*C890),6)</f>
        <v>0</v>
      </c>
      <c r="Q890" s="2">
        <f t="shared" ref="Q890:Q953" si="279">IF(O890&gt;0,VLOOKUP(O890,$V$12:$AA$48,6),0)</f>
        <v>0</v>
      </c>
      <c r="R890" s="4" t="str">
        <f t="shared" ref="R890:R953" si="280">IF(O889&gt;0,VLOOKUP(O889,V$12:AF$48,10),R889)</f>
        <v>A+J=</v>
      </c>
      <c r="S890" s="101">
        <f t="shared" ref="S890:S953" si="281">IF(O889&gt;0,VLOOKUP(O889,V$12:AF$48,11),S889)</f>
        <v>44034</v>
      </c>
      <c r="T890" s="9" t="str">
        <f t="shared" ref="T890:T953" si="282">IF(O890&gt;0,(P890+Q890)*T$9,"-")</f>
        <v>-</v>
      </c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9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</row>
    <row r="891" spans="1:198" x14ac:dyDescent="0.15">
      <c r="A891" s="99">
        <f t="shared" si="265"/>
        <v>44018</v>
      </c>
      <c r="B891" s="15" t="str">
        <f t="shared" ca="1" si="267"/>
        <v>n.d</v>
      </c>
      <c r="C891" s="2">
        <f t="shared" si="268"/>
        <v>0</v>
      </c>
      <c r="D891" s="12">
        <f ca="1">IF(A891&lt;$B$1,VLOOKUP(A891,[1]DI!$A$4:$B$15000,2),0)</f>
        <v>0</v>
      </c>
      <c r="E891" s="13">
        <f t="shared" ca="1" si="269"/>
        <v>1</v>
      </c>
      <c r="F891" s="13">
        <f ca="1">(TRUNC(PRODUCT($E$12:$E890),16))</f>
        <v>1.1040661914646399</v>
      </c>
      <c r="G891" s="13">
        <f t="shared" ca="1" si="270"/>
        <v>1.10381506249977</v>
      </c>
      <c r="H891" s="13">
        <f t="shared" ca="1" si="271"/>
        <v>1.00022751</v>
      </c>
      <c r="I891" s="12">
        <f t="shared" si="266"/>
        <v>2.1000000000000001E-2</v>
      </c>
      <c r="J891" s="101">
        <f t="shared" si="272"/>
        <v>43726</v>
      </c>
      <c r="K891" s="3">
        <f t="shared" si="273"/>
        <v>199</v>
      </c>
      <c r="L891" s="18">
        <f t="shared" si="274"/>
        <v>199</v>
      </c>
      <c r="M891" s="11">
        <f t="shared" si="275"/>
        <v>1.0165470190000001</v>
      </c>
      <c r="N891" s="11">
        <f t="shared" ca="1" si="276"/>
        <v>1.0167782940000001</v>
      </c>
      <c r="O891" s="18">
        <f t="shared" si="277"/>
        <v>0</v>
      </c>
      <c r="P891" s="2">
        <f t="shared" ca="1" si="278"/>
        <v>0</v>
      </c>
      <c r="Q891" s="2">
        <f t="shared" si="279"/>
        <v>0</v>
      </c>
      <c r="R891" s="4" t="str">
        <f t="shared" si="280"/>
        <v>A+J=</v>
      </c>
      <c r="S891" s="101">
        <f t="shared" si="281"/>
        <v>44034</v>
      </c>
      <c r="T891" s="9" t="str">
        <f t="shared" si="282"/>
        <v>-</v>
      </c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9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</row>
    <row r="892" spans="1:198" x14ac:dyDescent="0.15">
      <c r="A892" s="99">
        <f t="shared" si="265"/>
        <v>44019</v>
      </c>
      <c r="B892" s="15" t="str">
        <f t="shared" ca="1" si="267"/>
        <v>n.d</v>
      </c>
      <c r="C892" s="2">
        <f t="shared" si="268"/>
        <v>0</v>
      </c>
      <c r="D892" s="12">
        <f ca="1">IF(A892&lt;$B$1,VLOOKUP(A892,[1]DI!$A$4:$B$15000,2),0)</f>
        <v>0</v>
      </c>
      <c r="E892" s="13">
        <f t="shared" ca="1" si="269"/>
        <v>1</v>
      </c>
      <c r="F892" s="13">
        <f ca="1">(TRUNC(PRODUCT($E$12:$E891),16))</f>
        <v>1.1040661914646399</v>
      </c>
      <c r="G892" s="13">
        <f t="shared" ca="1" si="270"/>
        <v>1.10381506249977</v>
      </c>
      <c r="H892" s="13">
        <f t="shared" ca="1" si="271"/>
        <v>1.00022751</v>
      </c>
      <c r="I892" s="12">
        <f t="shared" si="266"/>
        <v>2.1000000000000001E-2</v>
      </c>
      <c r="J892" s="101">
        <f t="shared" si="272"/>
        <v>43726</v>
      </c>
      <c r="K892" s="3">
        <f t="shared" si="273"/>
        <v>200</v>
      </c>
      <c r="L892" s="18">
        <f t="shared" si="274"/>
        <v>200</v>
      </c>
      <c r="M892" s="11">
        <f t="shared" si="275"/>
        <v>1.016630857</v>
      </c>
      <c r="N892" s="11">
        <f t="shared" ca="1" si="276"/>
        <v>1.016862151</v>
      </c>
      <c r="O892" s="18">
        <f t="shared" si="277"/>
        <v>0</v>
      </c>
      <c r="P892" s="2">
        <f t="shared" ca="1" si="278"/>
        <v>0</v>
      </c>
      <c r="Q892" s="2">
        <f t="shared" si="279"/>
        <v>0</v>
      </c>
      <c r="R892" s="4" t="str">
        <f t="shared" si="280"/>
        <v>A+J=</v>
      </c>
      <c r="S892" s="101">
        <f t="shared" si="281"/>
        <v>44034</v>
      </c>
      <c r="T892" s="9" t="str">
        <f t="shared" si="282"/>
        <v>-</v>
      </c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9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</row>
    <row r="893" spans="1:198" x14ac:dyDescent="0.15">
      <c r="A893" s="99">
        <f t="shared" si="265"/>
        <v>44020</v>
      </c>
      <c r="B893" s="15" t="str">
        <f t="shared" ca="1" si="267"/>
        <v>n.d</v>
      </c>
      <c r="C893" s="2">
        <f t="shared" si="268"/>
        <v>0</v>
      </c>
      <c r="D893" s="12">
        <f ca="1">IF(A893&lt;$B$1,VLOOKUP(A893,[1]DI!$A$4:$B$15000,2),0)</f>
        <v>0</v>
      </c>
      <c r="E893" s="13">
        <f t="shared" ca="1" si="269"/>
        <v>1</v>
      </c>
      <c r="F893" s="13">
        <f ca="1">(TRUNC(PRODUCT($E$12:$E892),16))</f>
        <v>1.1040661914646399</v>
      </c>
      <c r="G893" s="13">
        <f t="shared" ca="1" si="270"/>
        <v>1.10381506249977</v>
      </c>
      <c r="H893" s="13">
        <f t="shared" ca="1" si="271"/>
        <v>1.00022751</v>
      </c>
      <c r="I893" s="12">
        <f t="shared" si="266"/>
        <v>2.1000000000000001E-2</v>
      </c>
      <c r="J893" s="101">
        <f t="shared" si="272"/>
        <v>43726</v>
      </c>
      <c r="K893" s="3">
        <f t="shared" si="273"/>
        <v>201</v>
      </c>
      <c r="L893" s="18">
        <f t="shared" si="274"/>
        <v>201</v>
      </c>
      <c r="M893" s="11">
        <f t="shared" si="275"/>
        <v>1.016714702</v>
      </c>
      <c r="N893" s="11">
        <f t="shared" ca="1" si="276"/>
        <v>1.016946015</v>
      </c>
      <c r="O893" s="18">
        <f t="shared" si="277"/>
        <v>0</v>
      </c>
      <c r="P893" s="2">
        <f t="shared" ca="1" si="278"/>
        <v>0</v>
      </c>
      <c r="Q893" s="2">
        <f t="shared" si="279"/>
        <v>0</v>
      </c>
      <c r="R893" s="4" t="str">
        <f t="shared" si="280"/>
        <v>A+J=</v>
      </c>
      <c r="S893" s="101">
        <f t="shared" si="281"/>
        <v>44034</v>
      </c>
      <c r="T893" s="9" t="str">
        <f t="shared" si="282"/>
        <v>-</v>
      </c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9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</row>
    <row r="894" spans="1:198" x14ac:dyDescent="0.15">
      <c r="A894" s="99">
        <f t="shared" si="265"/>
        <v>44021</v>
      </c>
      <c r="B894" s="15" t="str">
        <f t="shared" ca="1" si="267"/>
        <v>n.d</v>
      </c>
      <c r="C894" s="2">
        <f t="shared" si="268"/>
        <v>0</v>
      </c>
      <c r="D894" s="12">
        <f ca="1">IF(A894&lt;$B$1,VLOOKUP(A894,[1]DI!$A$4:$B$15000,2),0)</f>
        <v>0</v>
      </c>
      <c r="E894" s="13">
        <f t="shared" ca="1" si="269"/>
        <v>1</v>
      </c>
      <c r="F894" s="13">
        <f ca="1">(TRUNC(PRODUCT($E$12:$E893),16))</f>
        <v>1.1040661914646399</v>
      </c>
      <c r="G894" s="13">
        <f t="shared" ca="1" si="270"/>
        <v>1.10381506249977</v>
      </c>
      <c r="H894" s="13">
        <f t="shared" ca="1" si="271"/>
        <v>1.00022751</v>
      </c>
      <c r="I894" s="12">
        <f t="shared" si="266"/>
        <v>2.1000000000000001E-2</v>
      </c>
      <c r="J894" s="101">
        <f t="shared" si="272"/>
        <v>43726</v>
      </c>
      <c r="K894" s="3">
        <f t="shared" si="273"/>
        <v>202</v>
      </c>
      <c r="L894" s="18">
        <f t="shared" si="274"/>
        <v>202</v>
      </c>
      <c r="M894" s="11">
        <f t="shared" si="275"/>
        <v>1.016798555</v>
      </c>
      <c r="N894" s="11">
        <f t="shared" ca="1" si="276"/>
        <v>1.0170298870000001</v>
      </c>
      <c r="O894" s="18">
        <f t="shared" si="277"/>
        <v>0</v>
      </c>
      <c r="P894" s="2">
        <f t="shared" ca="1" si="278"/>
        <v>0</v>
      </c>
      <c r="Q894" s="2">
        <f t="shared" si="279"/>
        <v>0</v>
      </c>
      <c r="R894" s="4" t="str">
        <f t="shared" si="280"/>
        <v>A+J=</v>
      </c>
      <c r="S894" s="101">
        <f t="shared" si="281"/>
        <v>44034</v>
      </c>
      <c r="T894" s="9" t="str">
        <f t="shared" si="282"/>
        <v>-</v>
      </c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9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</row>
    <row r="895" spans="1:198" x14ac:dyDescent="0.15">
      <c r="A895" s="99">
        <f t="shared" si="265"/>
        <v>44022</v>
      </c>
      <c r="B895" s="15" t="str">
        <f t="shared" ca="1" si="267"/>
        <v>n.d</v>
      </c>
      <c r="C895" s="2">
        <f t="shared" si="268"/>
        <v>0</v>
      </c>
      <c r="D895" s="12">
        <f ca="1">IF(A895&lt;$B$1,VLOOKUP(A895,[1]DI!$A$4:$B$15000,2),0)</f>
        <v>0</v>
      </c>
      <c r="E895" s="13">
        <f t="shared" ca="1" si="269"/>
        <v>1</v>
      </c>
      <c r="F895" s="13">
        <f ca="1">(TRUNC(PRODUCT($E$12:$E894),16))</f>
        <v>1.1040661914646399</v>
      </c>
      <c r="G895" s="13">
        <f t="shared" ca="1" si="270"/>
        <v>1.10381506249977</v>
      </c>
      <c r="H895" s="13">
        <f t="shared" ca="1" si="271"/>
        <v>1.00022751</v>
      </c>
      <c r="I895" s="12">
        <f t="shared" si="266"/>
        <v>2.1000000000000001E-2</v>
      </c>
      <c r="J895" s="101">
        <f t="shared" si="272"/>
        <v>43726</v>
      </c>
      <c r="K895" s="3">
        <f t="shared" si="273"/>
        <v>203</v>
      </c>
      <c r="L895" s="18">
        <f t="shared" si="274"/>
        <v>203</v>
      </c>
      <c r="M895" s="11">
        <f t="shared" si="275"/>
        <v>1.0168824139999999</v>
      </c>
      <c r="N895" s="11">
        <f t="shared" ca="1" si="276"/>
        <v>1.0171137649999999</v>
      </c>
      <c r="O895" s="18">
        <f t="shared" si="277"/>
        <v>0</v>
      </c>
      <c r="P895" s="2">
        <f t="shared" ca="1" si="278"/>
        <v>0</v>
      </c>
      <c r="Q895" s="2">
        <f t="shared" si="279"/>
        <v>0</v>
      </c>
      <c r="R895" s="4" t="str">
        <f t="shared" si="280"/>
        <v>A+J=</v>
      </c>
      <c r="S895" s="101">
        <f t="shared" si="281"/>
        <v>44034</v>
      </c>
      <c r="T895" s="9" t="str">
        <f t="shared" si="282"/>
        <v>-</v>
      </c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9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</row>
    <row r="896" spans="1:198" x14ac:dyDescent="0.15">
      <c r="A896" s="99">
        <f t="shared" si="265"/>
        <v>44023</v>
      </c>
      <c r="B896" s="15" t="str">
        <f t="shared" ca="1" si="267"/>
        <v>n.d</v>
      </c>
      <c r="C896" s="2">
        <f t="shared" si="268"/>
        <v>0</v>
      </c>
      <c r="D896" s="12">
        <f ca="1">IF(A896&lt;$B$1,VLOOKUP(A896,[1]DI!$A$4:$B$15000,2),0)</f>
        <v>0</v>
      </c>
      <c r="E896" s="13">
        <f t="shared" ca="1" si="269"/>
        <v>1</v>
      </c>
      <c r="F896" s="13">
        <f ca="1">(TRUNC(PRODUCT($E$12:$E895),16))</f>
        <v>1.1040661914646399</v>
      </c>
      <c r="G896" s="13">
        <f t="shared" ca="1" si="270"/>
        <v>1.10381506249977</v>
      </c>
      <c r="H896" s="13">
        <f t="shared" ca="1" si="271"/>
        <v>1.00022751</v>
      </c>
      <c r="I896" s="12">
        <f t="shared" si="266"/>
        <v>2.1000000000000001E-2</v>
      </c>
      <c r="J896" s="101">
        <f t="shared" si="272"/>
        <v>43726</v>
      </c>
      <c r="K896" s="3">
        <f t="shared" si="273"/>
        <v>203</v>
      </c>
      <c r="L896" s="18">
        <f t="shared" si="274"/>
        <v>204</v>
      </c>
      <c r="M896" s="11">
        <f t="shared" si="275"/>
        <v>1.0169662799999999</v>
      </c>
      <c r="N896" s="11">
        <f t="shared" ca="1" si="276"/>
        <v>1.01719765</v>
      </c>
      <c r="O896" s="18">
        <f t="shared" si="277"/>
        <v>0</v>
      </c>
      <c r="P896" s="2">
        <f t="shared" ca="1" si="278"/>
        <v>0</v>
      </c>
      <c r="Q896" s="2">
        <f t="shared" si="279"/>
        <v>0</v>
      </c>
      <c r="R896" s="4" t="str">
        <f t="shared" si="280"/>
        <v>A+J=</v>
      </c>
      <c r="S896" s="101">
        <f t="shared" si="281"/>
        <v>44034</v>
      </c>
      <c r="T896" s="9" t="str">
        <f t="shared" si="282"/>
        <v>-</v>
      </c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9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</row>
    <row r="897" spans="1:198" x14ac:dyDescent="0.15">
      <c r="A897" s="99">
        <f t="shared" si="265"/>
        <v>44024</v>
      </c>
      <c r="B897" s="15" t="str">
        <f t="shared" ca="1" si="267"/>
        <v>n.d</v>
      </c>
      <c r="C897" s="2">
        <f t="shared" si="268"/>
        <v>0</v>
      </c>
      <c r="D897" s="12">
        <f ca="1">IF(A897&lt;$B$1,VLOOKUP(A897,[1]DI!$A$4:$B$15000,2),0)</f>
        <v>0</v>
      </c>
      <c r="E897" s="13">
        <f t="shared" ca="1" si="269"/>
        <v>1</v>
      </c>
      <c r="F897" s="13">
        <f ca="1">(TRUNC(PRODUCT($E$12:$E896),16))</f>
        <v>1.1040661914646399</v>
      </c>
      <c r="G897" s="13">
        <f t="shared" ca="1" si="270"/>
        <v>1.10381506249977</v>
      </c>
      <c r="H897" s="13">
        <f t="shared" ca="1" si="271"/>
        <v>1.00022751</v>
      </c>
      <c r="I897" s="12">
        <f t="shared" si="266"/>
        <v>2.1000000000000001E-2</v>
      </c>
      <c r="J897" s="101">
        <f t="shared" si="272"/>
        <v>43726</v>
      </c>
      <c r="K897" s="3">
        <f t="shared" si="273"/>
        <v>203</v>
      </c>
      <c r="L897" s="18">
        <f t="shared" si="274"/>
        <v>204</v>
      </c>
      <c r="M897" s="11">
        <f t="shared" si="275"/>
        <v>1.0169662799999999</v>
      </c>
      <c r="N897" s="11">
        <f t="shared" ca="1" si="276"/>
        <v>1.01719765</v>
      </c>
      <c r="O897" s="18">
        <f t="shared" si="277"/>
        <v>0</v>
      </c>
      <c r="P897" s="2">
        <f t="shared" ca="1" si="278"/>
        <v>0</v>
      </c>
      <c r="Q897" s="2">
        <f t="shared" si="279"/>
        <v>0</v>
      </c>
      <c r="R897" s="4" t="str">
        <f t="shared" si="280"/>
        <v>A+J=</v>
      </c>
      <c r="S897" s="101">
        <f t="shared" si="281"/>
        <v>44034</v>
      </c>
      <c r="T897" s="9" t="str">
        <f t="shared" si="282"/>
        <v>-</v>
      </c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9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</row>
    <row r="898" spans="1:198" x14ac:dyDescent="0.15">
      <c r="A898" s="99">
        <f t="shared" si="265"/>
        <v>44025</v>
      </c>
      <c r="B898" s="15" t="str">
        <f t="shared" ca="1" si="267"/>
        <v>n.d</v>
      </c>
      <c r="C898" s="2">
        <f t="shared" si="268"/>
        <v>0</v>
      </c>
      <c r="D898" s="12">
        <f ca="1">IF(A898&lt;$B$1,VLOOKUP(A898,[1]DI!$A$4:$B$15000,2),0)</f>
        <v>0</v>
      </c>
      <c r="E898" s="13">
        <f t="shared" ca="1" si="269"/>
        <v>1</v>
      </c>
      <c r="F898" s="13">
        <f ca="1">(TRUNC(PRODUCT($E$12:$E897),16))</f>
        <v>1.1040661914646399</v>
      </c>
      <c r="G898" s="13">
        <f t="shared" ca="1" si="270"/>
        <v>1.10381506249977</v>
      </c>
      <c r="H898" s="13">
        <f t="shared" ca="1" si="271"/>
        <v>1.00022751</v>
      </c>
      <c r="I898" s="12">
        <f t="shared" si="266"/>
        <v>2.1000000000000001E-2</v>
      </c>
      <c r="J898" s="101">
        <f t="shared" si="272"/>
        <v>43726</v>
      </c>
      <c r="K898" s="3">
        <f t="shared" si="273"/>
        <v>204</v>
      </c>
      <c r="L898" s="18">
        <f t="shared" si="274"/>
        <v>204</v>
      </c>
      <c r="M898" s="11">
        <f t="shared" si="275"/>
        <v>1.0169662799999999</v>
      </c>
      <c r="N898" s="11">
        <f t="shared" ca="1" si="276"/>
        <v>1.01719765</v>
      </c>
      <c r="O898" s="18">
        <f t="shared" si="277"/>
        <v>0</v>
      </c>
      <c r="P898" s="2">
        <f t="shared" ca="1" si="278"/>
        <v>0</v>
      </c>
      <c r="Q898" s="2">
        <f t="shared" si="279"/>
        <v>0</v>
      </c>
      <c r="R898" s="4" t="str">
        <f t="shared" si="280"/>
        <v>A+J=</v>
      </c>
      <c r="S898" s="101">
        <f t="shared" si="281"/>
        <v>44034</v>
      </c>
      <c r="T898" s="9" t="str">
        <f t="shared" si="282"/>
        <v>-</v>
      </c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9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</row>
    <row r="899" spans="1:198" x14ac:dyDescent="0.15">
      <c r="A899" s="99">
        <f t="shared" si="265"/>
        <v>44026</v>
      </c>
      <c r="B899" s="15" t="str">
        <f t="shared" ca="1" si="267"/>
        <v>n.d</v>
      </c>
      <c r="C899" s="2">
        <f t="shared" si="268"/>
        <v>0</v>
      </c>
      <c r="D899" s="12">
        <f ca="1">IF(A899&lt;$B$1,VLOOKUP(A899,[1]DI!$A$4:$B$15000,2),0)</f>
        <v>0</v>
      </c>
      <c r="E899" s="13">
        <f t="shared" ca="1" si="269"/>
        <v>1</v>
      </c>
      <c r="F899" s="13">
        <f ca="1">(TRUNC(PRODUCT($E$12:$E898),16))</f>
        <v>1.1040661914646399</v>
      </c>
      <c r="G899" s="13">
        <f t="shared" ca="1" si="270"/>
        <v>1.10381506249977</v>
      </c>
      <c r="H899" s="13">
        <f t="shared" ca="1" si="271"/>
        <v>1.00022751</v>
      </c>
      <c r="I899" s="12">
        <f t="shared" si="266"/>
        <v>2.1000000000000001E-2</v>
      </c>
      <c r="J899" s="101">
        <f t="shared" si="272"/>
        <v>43726</v>
      </c>
      <c r="K899" s="3">
        <f t="shared" si="273"/>
        <v>205</v>
      </c>
      <c r="L899" s="18">
        <f t="shared" si="274"/>
        <v>205</v>
      </c>
      <c r="M899" s="11">
        <f t="shared" si="275"/>
        <v>1.017050153</v>
      </c>
      <c r="N899" s="11">
        <f t="shared" ca="1" si="276"/>
        <v>1.0172815420000001</v>
      </c>
      <c r="O899" s="18">
        <f t="shared" si="277"/>
        <v>0</v>
      </c>
      <c r="P899" s="2">
        <f t="shared" ca="1" si="278"/>
        <v>0</v>
      </c>
      <c r="Q899" s="2">
        <f t="shared" si="279"/>
        <v>0</v>
      </c>
      <c r="R899" s="4" t="str">
        <f t="shared" si="280"/>
        <v>A+J=</v>
      </c>
      <c r="S899" s="101">
        <f t="shared" si="281"/>
        <v>44034</v>
      </c>
      <c r="T899" s="9" t="str">
        <f t="shared" si="282"/>
        <v>-</v>
      </c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9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</row>
    <row r="900" spans="1:198" x14ac:dyDescent="0.15">
      <c r="A900" s="99">
        <f t="shared" si="265"/>
        <v>44027</v>
      </c>
      <c r="B900" s="15" t="str">
        <f t="shared" ca="1" si="267"/>
        <v>n.d</v>
      </c>
      <c r="C900" s="2">
        <f t="shared" si="268"/>
        <v>0</v>
      </c>
      <c r="D900" s="12">
        <f ca="1">IF(A900&lt;$B$1,VLOOKUP(A900,[1]DI!$A$4:$B$15000,2),0)</f>
        <v>0</v>
      </c>
      <c r="E900" s="13">
        <f t="shared" ca="1" si="269"/>
        <v>1</v>
      </c>
      <c r="F900" s="13">
        <f ca="1">(TRUNC(PRODUCT($E$12:$E899),16))</f>
        <v>1.1040661914646399</v>
      </c>
      <c r="G900" s="13">
        <f t="shared" ca="1" si="270"/>
        <v>1.10381506249977</v>
      </c>
      <c r="H900" s="13">
        <f t="shared" ca="1" si="271"/>
        <v>1.00022751</v>
      </c>
      <c r="I900" s="12">
        <f t="shared" si="266"/>
        <v>2.1000000000000001E-2</v>
      </c>
      <c r="J900" s="101">
        <f t="shared" si="272"/>
        <v>43726</v>
      </c>
      <c r="K900" s="3">
        <f t="shared" si="273"/>
        <v>206</v>
      </c>
      <c r="L900" s="18">
        <f t="shared" si="274"/>
        <v>206</v>
      </c>
      <c r="M900" s="11">
        <f t="shared" si="275"/>
        <v>1.017134033</v>
      </c>
      <c r="N900" s="11">
        <f t="shared" ca="1" si="276"/>
        <v>1.0173654409999999</v>
      </c>
      <c r="O900" s="18">
        <f t="shared" si="277"/>
        <v>0</v>
      </c>
      <c r="P900" s="2">
        <f t="shared" ca="1" si="278"/>
        <v>0</v>
      </c>
      <c r="Q900" s="2">
        <f t="shared" si="279"/>
        <v>0</v>
      </c>
      <c r="R900" s="4" t="str">
        <f t="shared" si="280"/>
        <v>A+J=</v>
      </c>
      <c r="S900" s="101">
        <f t="shared" si="281"/>
        <v>44034</v>
      </c>
      <c r="T900" s="9" t="str">
        <f t="shared" si="282"/>
        <v>-</v>
      </c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9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</row>
    <row r="901" spans="1:198" x14ac:dyDescent="0.15">
      <c r="A901" s="99">
        <f t="shared" si="265"/>
        <v>44028</v>
      </c>
      <c r="B901" s="15" t="str">
        <f t="shared" ca="1" si="267"/>
        <v>n.d</v>
      </c>
      <c r="C901" s="2">
        <f t="shared" si="268"/>
        <v>0</v>
      </c>
      <c r="D901" s="12">
        <f ca="1">IF(A901&lt;$B$1,VLOOKUP(A901,[1]DI!$A$4:$B$15000,2),0)</f>
        <v>0</v>
      </c>
      <c r="E901" s="13">
        <f t="shared" ca="1" si="269"/>
        <v>1</v>
      </c>
      <c r="F901" s="13">
        <f ca="1">(TRUNC(PRODUCT($E$12:$E900),16))</f>
        <v>1.1040661914646399</v>
      </c>
      <c r="G901" s="13">
        <f t="shared" ca="1" si="270"/>
        <v>1.10381506249977</v>
      </c>
      <c r="H901" s="13">
        <f t="shared" ca="1" si="271"/>
        <v>1.00022751</v>
      </c>
      <c r="I901" s="12">
        <f t="shared" si="266"/>
        <v>2.1000000000000001E-2</v>
      </c>
      <c r="J901" s="101">
        <f t="shared" si="272"/>
        <v>43726</v>
      </c>
      <c r="K901" s="3">
        <f t="shared" si="273"/>
        <v>207</v>
      </c>
      <c r="L901" s="18">
        <f t="shared" si="274"/>
        <v>207</v>
      </c>
      <c r="M901" s="11">
        <f t="shared" si="275"/>
        <v>1.01721792</v>
      </c>
      <c r="N901" s="11">
        <f t="shared" ca="1" si="276"/>
        <v>1.0174493469999999</v>
      </c>
      <c r="O901" s="18">
        <f t="shared" si="277"/>
        <v>0</v>
      </c>
      <c r="P901" s="2">
        <f t="shared" ca="1" si="278"/>
        <v>0</v>
      </c>
      <c r="Q901" s="2">
        <f t="shared" si="279"/>
        <v>0</v>
      </c>
      <c r="R901" s="4" t="str">
        <f t="shared" si="280"/>
        <v>A+J=</v>
      </c>
      <c r="S901" s="101">
        <f t="shared" si="281"/>
        <v>44034</v>
      </c>
      <c r="T901" s="9" t="str">
        <f t="shared" si="282"/>
        <v>-</v>
      </c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9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</row>
    <row r="902" spans="1:198" x14ac:dyDescent="0.15">
      <c r="A902" s="99">
        <f t="shared" si="265"/>
        <v>44029</v>
      </c>
      <c r="B902" s="15" t="str">
        <f t="shared" ca="1" si="267"/>
        <v>n.d</v>
      </c>
      <c r="C902" s="2">
        <f t="shared" si="268"/>
        <v>0</v>
      </c>
      <c r="D902" s="12">
        <f ca="1">IF(A902&lt;$B$1,VLOOKUP(A902,[1]DI!$A$4:$B$15000,2),0)</f>
        <v>0</v>
      </c>
      <c r="E902" s="13">
        <f t="shared" ca="1" si="269"/>
        <v>1</v>
      </c>
      <c r="F902" s="13">
        <f ca="1">(TRUNC(PRODUCT($E$12:$E901),16))</f>
        <v>1.1040661914646399</v>
      </c>
      <c r="G902" s="13">
        <f t="shared" ca="1" si="270"/>
        <v>1.10381506249977</v>
      </c>
      <c r="H902" s="13">
        <f t="shared" ca="1" si="271"/>
        <v>1.00022751</v>
      </c>
      <c r="I902" s="12">
        <f t="shared" si="266"/>
        <v>2.1000000000000001E-2</v>
      </c>
      <c r="J902" s="101">
        <f t="shared" si="272"/>
        <v>43726</v>
      </c>
      <c r="K902" s="3">
        <f t="shared" si="273"/>
        <v>208</v>
      </c>
      <c r="L902" s="18">
        <f t="shared" si="274"/>
        <v>208</v>
      </c>
      <c r="M902" s="11">
        <f t="shared" si="275"/>
        <v>1.0173018140000001</v>
      </c>
      <c r="N902" s="11">
        <f t="shared" ca="1" si="276"/>
        <v>1.01753326</v>
      </c>
      <c r="O902" s="18">
        <f t="shared" si="277"/>
        <v>0</v>
      </c>
      <c r="P902" s="2">
        <f t="shared" ca="1" si="278"/>
        <v>0</v>
      </c>
      <c r="Q902" s="2">
        <f t="shared" si="279"/>
        <v>0</v>
      </c>
      <c r="R902" s="4" t="str">
        <f t="shared" si="280"/>
        <v>A+J=</v>
      </c>
      <c r="S902" s="101">
        <f t="shared" si="281"/>
        <v>44034</v>
      </c>
      <c r="T902" s="9" t="str">
        <f t="shared" si="282"/>
        <v>-</v>
      </c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9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</row>
    <row r="903" spans="1:198" x14ac:dyDescent="0.15">
      <c r="A903" s="99">
        <f t="shared" si="265"/>
        <v>44030</v>
      </c>
      <c r="B903" s="15" t="str">
        <f t="shared" ca="1" si="267"/>
        <v>n.d</v>
      </c>
      <c r="C903" s="2">
        <f t="shared" si="268"/>
        <v>0</v>
      </c>
      <c r="D903" s="12">
        <f ca="1">IF(A903&lt;$B$1,VLOOKUP(A903,[1]DI!$A$4:$B$15000,2),0)</f>
        <v>0</v>
      </c>
      <c r="E903" s="13">
        <f t="shared" ca="1" si="269"/>
        <v>1</v>
      </c>
      <c r="F903" s="13">
        <f ca="1">(TRUNC(PRODUCT($E$12:$E902),16))</f>
        <v>1.1040661914646399</v>
      </c>
      <c r="G903" s="13">
        <f t="shared" ca="1" si="270"/>
        <v>1.10381506249977</v>
      </c>
      <c r="H903" s="13">
        <f t="shared" ca="1" si="271"/>
        <v>1.00022751</v>
      </c>
      <c r="I903" s="12">
        <f t="shared" si="266"/>
        <v>2.1000000000000001E-2</v>
      </c>
      <c r="J903" s="101">
        <f t="shared" si="272"/>
        <v>43726</v>
      </c>
      <c r="K903" s="3">
        <f t="shared" si="273"/>
        <v>208</v>
      </c>
      <c r="L903" s="18">
        <f t="shared" si="274"/>
        <v>209</v>
      </c>
      <c r="M903" s="11">
        <f t="shared" si="275"/>
        <v>1.0173857150000001</v>
      </c>
      <c r="N903" s="11">
        <f t="shared" ca="1" si="276"/>
        <v>1.01761718</v>
      </c>
      <c r="O903" s="18">
        <f t="shared" si="277"/>
        <v>0</v>
      </c>
      <c r="P903" s="2">
        <f t="shared" ca="1" si="278"/>
        <v>0</v>
      </c>
      <c r="Q903" s="2">
        <f t="shared" si="279"/>
        <v>0</v>
      </c>
      <c r="R903" s="4" t="str">
        <f t="shared" si="280"/>
        <v>A+J=</v>
      </c>
      <c r="S903" s="101">
        <f t="shared" si="281"/>
        <v>44034</v>
      </c>
      <c r="T903" s="9" t="str">
        <f t="shared" si="282"/>
        <v>-</v>
      </c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9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</row>
    <row r="904" spans="1:198" x14ac:dyDescent="0.15">
      <c r="A904" s="99">
        <f t="shared" si="265"/>
        <v>44031</v>
      </c>
      <c r="B904" s="15" t="str">
        <f t="shared" ca="1" si="267"/>
        <v>n.d</v>
      </c>
      <c r="C904" s="2">
        <f t="shared" si="268"/>
        <v>0</v>
      </c>
      <c r="D904" s="12">
        <f ca="1">IF(A904&lt;$B$1,VLOOKUP(A904,[1]DI!$A$4:$B$15000,2),0)</f>
        <v>0</v>
      </c>
      <c r="E904" s="13">
        <f t="shared" ca="1" si="269"/>
        <v>1</v>
      </c>
      <c r="F904" s="13">
        <f ca="1">(TRUNC(PRODUCT($E$12:$E903),16))</f>
        <v>1.1040661914646399</v>
      </c>
      <c r="G904" s="13">
        <f t="shared" ca="1" si="270"/>
        <v>1.10381506249977</v>
      </c>
      <c r="H904" s="13">
        <f t="shared" ca="1" si="271"/>
        <v>1.00022751</v>
      </c>
      <c r="I904" s="12">
        <f t="shared" si="266"/>
        <v>2.1000000000000001E-2</v>
      </c>
      <c r="J904" s="101">
        <f t="shared" si="272"/>
        <v>43726</v>
      </c>
      <c r="K904" s="3">
        <f t="shared" si="273"/>
        <v>208</v>
      </c>
      <c r="L904" s="18">
        <f t="shared" si="274"/>
        <v>209</v>
      </c>
      <c r="M904" s="11">
        <f t="shared" si="275"/>
        <v>1.0173857150000001</v>
      </c>
      <c r="N904" s="11">
        <f t="shared" ca="1" si="276"/>
        <v>1.01761718</v>
      </c>
      <c r="O904" s="18">
        <f t="shared" si="277"/>
        <v>0</v>
      </c>
      <c r="P904" s="2">
        <f t="shared" ca="1" si="278"/>
        <v>0</v>
      </c>
      <c r="Q904" s="2">
        <f t="shared" si="279"/>
        <v>0</v>
      </c>
      <c r="R904" s="4" t="str">
        <f t="shared" si="280"/>
        <v>A+J=</v>
      </c>
      <c r="S904" s="101">
        <f t="shared" si="281"/>
        <v>44034</v>
      </c>
      <c r="T904" s="9" t="str">
        <f t="shared" si="282"/>
        <v>-</v>
      </c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9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</row>
    <row r="905" spans="1:198" x14ac:dyDescent="0.15">
      <c r="A905" s="99">
        <f t="shared" si="265"/>
        <v>44032</v>
      </c>
      <c r="B905" s="15" t="str">
        <f t="shared" ca="1" si="267"/>
        <v>n.d</v>
      </c>
      <c r="C905" s="2">
        <f t="shared" si="268"/>
        <v>0</v>
      </c>
      <c r="D905" s="12">
        <f ca="1">IF(A905&lt;$B$1,VLOOKUP(A905,[1]DI!$A$4:$B$15000,2),0)</f>
        <v>0</v>
      </c>
      <c r="E905" s="13">
        <f t="shared" ca="1" si="269"/>
        <v>1</v>
      </c>
      <c r="F905" s="13">
        <f ca="1">(TRUNC(PRODUCT($E$12:$E904),16))</f>
        <v>1.1040661914646399</v>
      </c>
      <c r="G905" s="13">
        <f t="shared" ca="1" si="270"/>
        <v>1.10381506249977</v>
      </c>
      <c r="H905" s="13">
        <f t="shared" ca="1" si="271"/>
        <v>1.00022751</v>
      </c>
      <c r="I905" s="12">
        <f t="shared" si="266"/>
        <v>2.1000000000000001E-2</v>
      </c>
      <c r="J905" s="101">
        <f t="shared" si="272"/>
        <v>43726</v>
      </c>
      <c r="K905" s="3">
        <f t="shared" si="273"/>
        <v>209</v>
      </c>
      <c r="L905" s="18">
        <f t="shared" si="274"/>
        <v>209</v>
      </c>
      <c r="M905" s="11">
        <f t="shared" si="275"/>
        <v>1.0173857150000001</v>
      </c>
      <c r="N905" s="11">
        <f t="shared" ca="1" si="276"/>
        <v>1.01761718</v>
      </c>
      <c r="O905" s="18">
        <f t="shared" si="277"/>
        <v>0</v>
      </c>
      <c r="P905" s="2">
        <f t="shared" ca="1" si="278"/>
        <v>0</v>
      </c>
      <c r="Q905" s="2">
        <f t="shared" si="279"/>
        <v>0</v>
      </c>
      <c r="R905" s="4" t="str">
        <f t="shared" si="280"/>
        <v>A+J=</v>
      </c>
      <c r="S905" s="101">
        <f t="shared" si="281"/>
        <v>44034</v>
      </c>
      <c r="T905" s="9" t="str">
        <f t="shared" si="282"/>
        <v>-</v>
      </c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9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</row>
    <row r="906" spans="1:198" x14ac:dyDescent="0.15">
      <c r="A906" s="99">
        <f t="shared" si="265"/>
        <v>44033</v>
      </c>
      <c r="B906" s="15" t="str">
        <f t="shared" ca="1" si="267"/>
        <v>n.d</v>
      </c>
      <c r="C906" s="2">
        <f t="shared" si="268"/>
        <v>0</v>
      </c>
      <c r="D906" s="12">
        <f ca="1">IF(A906&lt;$B$1,VLOOKUP(A906,[1]DI!$A$4:$B$15000,2),0)</f>
        <v>0</v>
      </c>
      <c r="E906" s="13">
        <f t="shared" ca="1" si="269"/>
        <v>1</v>
      </c>
      <c r="F906" s="13">
        <f ca="1">(TRUNC(PRODUCT($E$12:$E905),16))</f>
        <v>1.1040661914646399</v>
      </c>
      <c r="G906" s="13">
        <f t="shared" ca="1" si="270"/>
        <v>1.10381506249977</v>
      </c>
      <c r="H906" s="13">
        <f t="shared" ca="1" si="271"/>
        <v>1.00022751</v>
      </c>
      <c r="I906" s="12">
        <f t="shared" si="266"/>
        <v>2.1000000000000001E-2</v>
      </c>
      <c r="J906" s="101">
        <f t="shared" si="272"/>
        <v>43726</v>
      </c>
      <c r="K906" s="3">
        <f t="shared" si="273"/>
        <v>210</v>
      </c>
      <c r="L906" s="18">
        <f t="shared" si="274"/>
        <v>210</v>
      </c>
      <c r="M906" s="11">
        <f t="shared" si="275"/>
        <v>1.0174696219999999</v>
      </c>
      <c r="N906" s="11">
        <f t="shared" ca="1" si="276"/>
        <v>1.0177011069999999</v>
      </c>
      <c r="O906" s="18">
        <f t="shared" si="277"/>
        <v>0</v>
      </c>
      <c r="P906" s="2">
        <f t="shared" ca="1" si="278"/>
        <v>0</v>
      </c>
      <c r="Q906" s="2">
        <f t="shared" si="279"/>
        <v>0</v>
      </c>
      <c r="R906" s="4" t="str">
        <f t="shared" si="280"/>
        <v>A+J=</v>
      </c>
      <c r="S906" s="101">
        <f t="shared" si="281"/>
        <v>44034</v>
      </c>
      <c r="T906" s="9" t="str">
        <f t="shared" si="282"/>
        <v>-</v>
      </c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9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</row>
    <row r="907" spans="1:198" x14ac:dyDescent="0.15">
      <c r="A907" s="99">
        <f t="shared" si="265"/>
        <v>44034</v>
      </c>
      <c r="B907" s="15" t="str">
        <f t="shared" ca="1" si="267"/>
        <v>n.d</v>
      </c>
      <c r="C907" s="2">
        <f t="shared" si="268"/>
        <v>0</v>
      </c>
      <c r="D907" s="12">
        <f ca="1">IF(A907&lt;$B$1,VLOOKUP(A907,[1]DI!$A$4:$B$15000,2),0)</f>
        <v>0</v>
      </c>
      <c r="E907" s="13">
        <f t="shared" ca="1" si="269"/>
        <v>1</v>
      </c>
      <c r="F907" s="13">
        <f ca="1">(TRUNC(PRODUCT($E$12:$E906),16))</f>
        <v>1.1040661914646399</v>
      </c>
      <c r="G907" s="13">
        <f t="shared" ca="1" si="270"/>
        <v>1.10381506249977</v>
      </c>
      <c r="H907" s="13">
        <f t="shared" ca="1" si="271"/>
        <v>1.00022751</v>
      </c>
      <c r="I907" s="12">
        <f t="shared" si="266"/>
        <v>2.1000000000000001E-2</v>
      </c>
      <c r="J907" s="101">
        <f t="shared" si="272"/>
        <v>43726</v>
      </c>
      <c r="K907" s="3">
        <f t="shared" si="273"/>
        <v>211</v>
      </c>
      <c r="L907" s="18">
        <f t="shared" si="274"/>
        <v>211</v>
      </c>
      <c r="M907" s="11">
        <f t="shared" si="275"/>
        <v>1.017553537</v>
      </c>
      <c r="N907" s="11">
        <f t="shared" ca="1" si="276"/>
        <v>1.017785041</v>
      </c>
      <c r="O907" s="18">
        <f t="shared" si="277"/>
        <v>5</v>
      </c>
      <c r="P907" s="2">
        <f t="shared" ca="1" si="278"/>
        <v>0</v>
      </c>
      <c r="Q907" s="2">
        <f t="shared" si="279"/>
        <v>0</v>
      </c>
      <c r="R907" s="4" t="str">
        <f t="shared" si="280"/>
        <v>A+J=</v>
      </c>
      <c r="S907" s="101">
        <f t="shared" si="281"/>
        <v>44034</v>
      </c>
      <c r="T907" s="9">
        <f t="shared" ca="1" si="282"/>
        <v>0</v>
      </c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9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</row>
    <row r="908" spans="1:198" x14ac:dyDescent="0.15">
      <c r="A908" s="99">
        <f t="shared" si="265"/>
        <v>44035</v>
      </c>
      <c r="B908" s="15" t="str">
        <f t="shared" ca="1" si="267"/>
        <v>n.d</v>
      </c>
      <c r="C908" s="2">
        <f t="shared" si="268"/>
        <v>0</v>
      </c>
      <c r="D908" s="12">
        <f ca="1">IF(A908&lt;$B$1,VLOOKUP(A908,[1]DI!$A$4:$B$15000,2),0)</f>
        <v>0</v>
      </c>
      <c r="E908" s="13">
        <f t="shared" ca="1" si="269"/>
        <v>1</v>
      </c>
      <c r="F908" s="13">
        <f ca="1">(TRUNC(PRODUCT($E$12:$E907),16))</f>
        <v>1.1040661914646399</v>
      </c>
      <c r="G908" s="13">
        <f t="shared" ca="1" si="270"/>
        <v>1.1040661914646399</v>
      </c>
      <c r="H908" s="13">
        <f t="shared" ca="1" si="271"/>
        <v>1</v>
      </c>
      <c r="I908" s="12">
        <f t="shared" si="266"/>
        <v>2.1000000000000001E-2</v>
      </c>
      <c r="J908" s="101">
        <f t="shared" si="272"/>
        <v>44034</v>
      </c>
      <c r="K908" s="3">
        <f t="shared" si="273"/>
        <v>1</v>
      </c>
      <c r="L908" s="18">
        <f t="shared" si="274"/>
        <v>1</v>
      </c>
      <c r="M908" s="11">
        <f t="shared" si="275"/>
        <v>1.0000824740000001</v>
      </c>
      <c r="N908" s="11">
        <f t="shared" ca="1" si="276"/>
        <v>1.0000824740000001</v>
      </c>
      <c r="O908" s="18">
        <f t="shared" si="277"/>
        <v>0</v>
      </c>
      <c r="P908" s="2">
        <f t="shared" ca="1" si="278"/>
        <v>0</v>
      </c>
      <c r="Q908" s="2">
        <f t="shared" si="279"/>
        <v>0</v>
      </c>
      <c r="R908" s="4" t="str">
        <f t="shared" si="280"/>
        <v>A+J=</v>
      </c>
      <c r="S908" s="101">
        <f t="shared" si="281"/>
        <v>44218</v>
      </c>
      <c r="T908" s="9" t="str">
        <f t="shared" si="282"/>
        <v>-</v>
      </c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9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</row>
    <row r="909" spans="1:198" x14ac:dyDescent="0.15">
      <c r="A909" s="99">
        <f t="shared" ref="A909:A972" si="283">(A908+1)</f>
        <v>44036</v>
      </c>
      <c r="B909" s="15" t="str">
        <f t="shared" ca="1" si="267"/>
        <v>n.d</v>
      </c>
      <c r="C909" s="2">
        <f t="shared" si="268"/>
        <v>0</v>
      </c>
      <c r="D909" s="12">
        <f ca="1">IF(A909&lt;$B$1,VLOOKUP(A909,[1]DI!$A$4:$B$15000,2),0)</f>
        <v>0</v>
      </c>
      <c r="E909" s="13">
        <f t="shared" ca="1" si="269"/>
        <v>1</v>
      </c>
      <c r="F909" s="13">
        <f ca="1">(TRUNC(PRODUCT($E$12:$E908),16))</f>
        <v>1.1040661914646399</v>
      </c>
      <c r="G909" s="13">
        <f t="shared" ca="1" si="270"/>
        <v>1.1040661914646399</v>
      </c>
      <c r="H909" s="13">
        <f t="shared" ca="1" si="271"/>
        <v>1</v>
      </c>
      <c r="I909" s="12">
        <f t="shared" ref="I909:I972" si="284">I908</f>
        <v>2.1000000000000001E-2</v>
      </c>
      <c r="J909" s="101">
        <f t="shared" si="272"/>
        <v>44034</v>
      </c>
      <c r="K909" s="3">
        <f t="shared" si="273"/>
        <v>2</v>
      </c>
      <c r="L909" s="18">
        <f t="shared" si="274"/>
        <v>2</v>
      </c>
      <c r="M909" s="11">
        <f t="shared" si="275"/>
        <v>1.0001649539999999</v>
      </c>
      <c r="N909" s="11">
        <f t="shared" ca="1" si="276"/>
        <v>1.0001649539999999</v>
      </c>
      <c r="O909" s="18">
        <f t="shared" si="277"/>
        <v>0</v>
      </c>
      <c r="P909" s="2">
        <f t="shared" ca="1" si="278"/>
        <v>0</v>
      </c>
      <c r="Q909" s="2">
        <f t="shared" si="279"/>
        <v>0</v>
      </c>
      <c r="R909" s="4" t="str">
        <f t="shared" si="280"/>
        <v>A+J=</v>
      </c>
      <c r="S909" s="101">
        <f t="shared" si="281"/>
        <v>44218</v>
      </c>
      <c r="T909" s="9" t="str">
        <f t="shared" si="282"/>
        <v>-</v>
      </c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9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</row>
    <row r="910" spans="1:198" x14ac:dyDescent="0.15">
      <c r="A910" s="99">
        <f t="shared" si="283"/>
        <v>44037</v>
      </c>
      <c r="B910" s="15" t="str">
        <f t="shared" ca="1" si="267"/>
        <v>n.d</v>
      </c>
      <c r="C910" s="2">
        <f t="shared" si="268"/>
        <v>0</v>
      </c>
      <c r="D910" s="12">
        <f ca="1">IF(A910&lt;$B$1,VLOOKUP(A910,[1]DI!$A$4:$B$15000,2),0)</f>
        <v>0</v>
      </c>
      <c r="E910" s="13">
        <f t="shared" ca="1" si="269"/>
        <v>1</v>
      </c>
      <c r="F910" s="13">
        <f ca="1">(TRUNC(PRODUCT($E$12:$E909),16))</f>
        <v>1.1040661914646399</v>
      </c>
      <c r="G910" s="13">
        <f t="shared" ca="1" si="270"/>
        <v>1.1040661914646399</v>
      </c>
      <c r="H910" s="13">
        <f t="shared" ca="1" si="271"/>
        <v>1</v>
      </c>
      <c r="I910" s="12">
        <f t="shared" si="284"/>
        <v>2.1000000000000001E-2</v>
      </c>
      <c r="J910" s="101">
        <f t="shared" si="272"/>
        <v>44034</v>
      </c>
      <c r="K910" s="3">
        <f t="shared" si="273"/>
        <v>2</v>
      </c>
      <c r="L910" s="18">
        <f t="shared" si="274"/>
        <v>3</v>
      </c>
      <c r="M910" s="11">
        <f t="shared" si="275"/>
        <v>1.000247442</v>
      </c>
      <c r="N910" s="11">
        <f t="shared" ca="1" si="276"/>
        <v>1.000247442</v>
      </c>
      <c r="O910" s="18">
        <f t="shared" si="277"/>
        <v>0</v>
      </c>
      <c r="P910" s="2">
        <f t="shared" ca="1" si="278"/>
        <v>0</v>
      </c>
      <c r="Q910" s="2">
        <f t="shared" si="279"/>
        <v>0</v>
      </c>
      <c r="R910" s="4" t="str">
        <f t="shared" si="280"/>
        <v>A+J=</v>
      </c>
      <c r="S910" s="101">
        <f t="shared" si="281"/>
        <v>44218</v>
      </c>
      <c r="T910" s="9" t="str">
        <f t="shared" si="282"/>
        <v>-</v>
      </c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9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</row>
    <row r="911" spans="1:198" x14ac:dyDescent="0.15">
      <c r="A911" s="99">
        <f t="shared" si="283"/>
        <v>44038</v>
      </c>
      <c r="B911" s="15" t="str">
        <f t="shared" ca="1" si="267"/>
        <v>n.d</v>
      </c>
      <c r="C911" s="2">
        <f t="shared" si="268"/>
        <v>0</v>
      </c>
      <c r="D911" s="12">
        <f ca="1">IF(A911&lt;$B$1,VLOOKUP(A911,[1]DI!$A$4:$B$15000,2),0)</f>
        <v>0</v>
      </c>
      <c r="E911" s="13">
        <f t="shared" ca="1" si="269"/>
        <v>1</v>
      </c>
      <c r="F911" s="13">
        <f ca="1">(TRUNC(PRODUCT($E$12:$E910),16))</f>
        <v>1.1040661914646399</v>
      </c>
      <c r="G911" s="13">
        <f t="shared" ca="1" si="270"/>
        <v>1.1040661914646399</v>
      </c>
      <c r="H911" s="13">
        <f t="shared" ca="1" si="271"/>
        <v>1</v>
      </c>
      <c r="I911" s="12">
        <f t="shared" si="284"/>
        <v>2.1000000000000001E-2</v>
      </c>
      <c r="J911" s="101">
        <f t="shared" si="272"/>
        <v>44034</v>
      </c>
      <c r="K911" s="3">
        <f t="shared" si="273"/>
        <v>2</v>
      </c>
      <c r="L911" s="18">
        <f t="shared" si="274"/>
        <v>3</v>
      </c>
      <c r="M911" s="11">
        <f t="shared" si="275"/>
        <v>1.000247442</v>
      </c>
      <c r="N911" s="11">
        <f t="shared" ca="1" si="276"/>
        <v>1.000247442</v>
      </c>
      <c r="O911" s="18">
        <f t="shared" si="277"/>
        <v>0</v>
      </c>
      <c r="P911" s="2">
        <f t="shared" ca="1" si="278"/>
        <v>0</v>
      </c>
      <c r="Q911" s="2">
        <f t="shared" si="279"/>
        <v>0</v>
      </c>
      <c r="R911" s="4" t="str">
        <f t="shared" si="280"/>
        <v>A+J=</v>
      </c>
      <c r="S911" s="101">
        <f t="shared" si="281"/>
        <v>44218</v>
      </c>
      <c r="T911" s="9" t="str">
        <f t="shared" si="282"/>
        <v>-</v>
      </c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9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</row>
    <row r="912" spans="1:198" x14ac:dyDescent="0.15">
      <c r="A912" s="99">
        <f t="shared" si="283"/>
        <v>44039</v>
      </c>
      <c r="B912" s="15" t="str">
        <f t="shared" ca="1" si="267"/>
        <v>n.d</v>
      </c>
      <c r="C912" s="2">
        <f t="shared" si="268"/>
        <v>0</v>
      </c>
      <c r="D912" s="12">
        <f ca="1">IF(A912&lt;$B$1,VLOOKUP(A912,[1]DI!$A$4:$B$15000,2),0)</f>
        <v>0</v>
      </c>
      <c r="E912" s="13">
        <f t="shared" ca="1" si="269"/>
        <v>1</v>
      </c>
      <c r="F912" s="13">
        <f ca="1">(TRUNC(PRODUCT($E$12:$E911),16))</f>
        <v>1.1040661914646399</v>
      </c>
      <c r="G912" s="13">
        <f t="shared" ca="1" si="270"/>
        <v>1.1040661914646399</v>
      </c>
      <c r="H912" s="13">
        <f t="shared" ca="1" si="271"/>
        <v>1</v>
      </c>
      <c r="I912" s="12">
        <f t="shared" si="284"/>
        <v>2.1000000000000001E-2</v>
      </c>
      <c r="J912" s="101">
        <f t="shared" si="272"/>
        <v>44034</v>
      </c>
      <c r="K912" s="3">
        <f t="shared" si="273"/>
        <v>3</v>
      </c>
      <c r="L912" s="18">
        <f t="shared" si="274"/>
        <v>3</v>
      </c>
      <c r="M912" s="11">
        <f t="shared" si="275"/>
        <v>1.000247442</v>
      </c>
      <c r="N912" s="11">
        <f t="shared" ca="1" si="276"/>
        <v>1.000247442</v>
      </c>
      <c r="O912" s="18">
        <f t="shared" si="277"/>
        <v>0</v>
      </c>
      <c r="P912" s="2">
        <f t="shared" ca="1" si="278"/>
        <v>0</v>
      </c>
      <c r="Q912" s="2">
        <f t="shared" si="279"/>
        <v>0</v>
      </c>
      <c r="R912" s="4" t="str">
        <f t="shared" si="280"/>
        <v>A+J=</v>
      </c>
      <c r="S912" s="101">
        <f t="shared" si="281"/>
        <v>44218</v>
      </c>
      <c r="T912" s="9" t="str">
        <f t="shared" si="282"/>
        <v>-</v>
      </c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9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</row>
    <row r="913" spans="1:198" x14ac:dyDescent="0.15">
      <c r="A913" s="99">
        <f t="shared" si="283"/>
        <v>44040</v>
      </c>
      <c r="B913" s="15" t="str">
        <f t="shared" ca="1" si="267"/>
        <v>n.d</v>
      </c>
      <c r="C913" s="2">
        <f t="shared" si="268"/>
        <v>0</v>
      </c>
      <c r="D913" s="12">
        <f ca="1">IF(A913&lt;$B$1,VLOOKUP(A913,[1]DI!$A$4:$B$15000,2),0)</f>
        <v>0</v>
      </c>
      <c r="E913" s="13">
        <f t="shared" ca="1" si="269"/>
        <v>1</v>
      </c>
      <c r="F913" s="13">
        <f ca="1">(TRUNC(PRODUCT($E$12:$E912),16))</f>
        <v>1.1040661914646399</v>
      </c>
      <c r="G913" s="13">
        <f t="shared" ca="1" si="270"/>
        <v>1.1040661914646399</v>
      </c>
      <c r="H913" s="13">
        <f t="shared" ca="1" si="271"/>
        <v>1</v>
      </c>
      <c r="I913" s="12">
        <f t="shared" si="284"/>
        <v>2.1000000000000001E-2</v>
      </c>
      <c r="J913" s="101">
        <f t="shared" si="272"/>
        <v>44034</v>
      </c>
      <c r="K913" s="3">
        <f t="shared" si="273"/>
        <v>4</v>
      </c>
      <c r="L913" s="18">
        <f t="shared" si="274"/>
        <v>4</v>
      </c>
      <c r="M913" s="11">
        <f t="shared" si="275"/>
        <v>1.000329936</v>
      </c>
      <c r="N913" s="11">
        <f t="shared" ca="1" si="276"/>
        <v>1.000329936</v>
      </c>
      <c r="O913" s="18">
        <f t="shared" si="277"/>
        <v>0</v>
      </c>
      <c r="P913" s="2">
        <f t="shared" ca="1" si="278"/>
        <v>0</v>
      </c>
      <c r="Q913" s="2">
        <f t="shared" si="279"/>
        <v>0</v>
      </c>
      <c r="R913" s="4" t="str">
        <f t="shared" si="280"/>
        <v>A+J=</v>
      </c>
      <c r="S913" s="101">
        <f t="shared" si="281"/>
        <v>44218</v>
      </c>
      <c r="T913" s="9" t="str">
        <f t="shared" si="282"/>
        <v>-</v>
      </c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9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</row>
    <row r="914" spans="1:198" x14ac:dyDescent="0.15">
      <c r="A914" s="99">
        <f t="shared" si="283"/>
        <v>44041</v>
      </c>
      <c r="B914" s="15" t="str">
        <f t="shared" ca="1" si="267"/>
        <v>n.d</v>
      </c>
      <c r="C914" s="2">
        <f t="shared" si="268"/>
        <v>0</v>
      </c>
      <c r="D914" s="12">
        <f ca="1">IF(A914&lt;$B$1,VLOOKUP(A914,[1]DI!$A$4:$B$15000,2),0)</f>
        <v>0</v>
      </c>
      <c r="E914" s="13">
        <f t="shared" ca="1" si="269"/>
        <v>1</v>
      </c>
      <c r="F914" s="13">
        <f ca="1">(TRUNC(PRODUCT($E$12:$E913),16))</f>
        <v>1.1040661914646399</v>
      </c>
      <c r="G914" s="13">
        <f t="shared" ca="1" si="270"/>
        <v>1.1040661914646399</v>
      </c>
      <c r="H914" s="13">
        <f t="shared" ca="1" si="271"/>
        <v>1</v>
      </c>
      <c r="I914" s="12">
        <f t="shared" si="284"/>
        <v>2.1000000000000001E-2</v>
      </c>
      <c r="J914" s="101">
        <f t="shared" si="272"/>
        <v>44034</v>
      </c>
      <c r="K914" s="3">
        <f t="shared" si="273"/>
        <v>5</v>
      </c>
      <c r="L914" s="18">
        <f t="shared" si="274"/>
        <v>5</v>
      </c>
      <c r="M914" s="11">
        <f t="shared" si="275"/>
        <v>1.000412437</v>
      </c>
      <c r="N914" s="11">
        <f t="shared" ca="1" si="276"/>
        <v>1.000412437</v>
      </c>
      <c r="O914" s="18">
        <f t="shared" si="277"/>
        <v>0</v>
      </c>
      <c r="P914" s="2">
        <f t="shared" ca="1" si="278"/>
        <v>0</v>
      </c>
      <c r="Q914" s="2">
        <f t="shared" si="279"/>
        <v>0</v>
      </c>
      <c r="R914" s="4" t="str">
        <f t="shared" si="280"/>
        <v>A+J=</v>
      </c>
      <c r="S914" s="101">
        <f t="shared" si="281"/>
        <v>44218</v>
      </c>
      <c r="T914" s="9" t="str">
        <f t="shared" si="282"/>
        <v>-</v>
      </c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9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</row>
    <row r="915" spans="1:198" x14ac:dyDescent="0.15">
      <c r="A915" s="99">
        <f t="shared" si="283"/>
        <v>44042</v>
      </c>
      <c r="B915" s="15" t="str">
        <f t="shared" ca="1" si="267"/>
        <v>n.d</v>
      </c>
      <c r="C915" s="2">
        <f t="shared" si="268"/>
        <v>0</v>
      </c>
      <c r="D915" s="12">
        <f ca="1">IF(A915&lt;$B$1,VLOOKUP(A915,[1]DI!$A$4:$B$15000,2),0)</f>
        <v>0</v>
      </c>
      <c r="E915" s="13">
        <f t="shared" ca="1" si="269"/>
        <v>1</v>
      </c>
      <c r="F915" s="13">
        <f ca="1">(TRUNC(PRODUCT($E$12:$E914),16))</f>
        <v>1.1040661914646399</v>
      </c>
      <c r="G915" s="13">
        <f t="shared" ca="1" si="270"/>
        <v>1.1040661914646399</v>
      </c>
      <c r="H915" s="13">
        <f t="shared" ca="1" si="271"/>
        <v>1</v>
      </c>
      <c r="I915" s="12">
        <f t="shared" si="284"/>
        <v>2.1000000000000001E-2</v>
      </c>
      <c r="J915" s="101">
        <f t="shared" si="272"/>
        <v>44034</v>
      </c>
      <c r="K915" s="3">
        <f t="shared" si="273"/>
        <v>6</v>
      </c>
      <c r="L915" s="18">
        <f t="shared" si="274"/>
        <v>6</v>
      </c>
      <c r="M915" s="11">
        <f t="shared" si="275"/>
        <v>1.000494945</v>
      </c>
      <c r="N915" s="11">
        <f t="shared" ca="1" si="276"/>
        <v>1.000494945</v>
      </c>
      <c r="O915" s="18">
        <f t="shared" si="277"/>
        <v>0</v>
      </c>
      <c r="P915" s="2">
        <f t="shared" ca="1" si="278"/>
        <v>0</v>
      </c>
      <c r="Q915" s="2">
        <f t="shared" si="279"/>
        <v>0</v>
      </c>
      <c r="R915" s="4" t="str">
        <f t="shared" si="280"/>
        <v>A+J=</v>
      </c>
      <c r="S915" s="101">
        <f t="shared" si="281"/>
        <v>44218</v>
      </c>
      <c r="T915" s="9" t="str">
        <f t="shared" si="282"/>
        <v>-</v>
      </c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9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</row>
    <row r="916" spans="1:198" x14ac:dyDescent="0.15">
      <c r="A916" s="99">
        <f t="shared" si="283"/>
        <v>44043</v>
      </c>
      <c r="B916" s="15" t="str">
        <f t="shared" ca="1" si="267"/>
        <v>n.d</v>
      </c>
      <c r="C916" s="2">
        <f t="shared" si="268"/>
        <v>0</v>
      </c>
      <c r="D916" s="12">
        <f ca="1">IF(A916&lt;$B$1,VLOOKUP(A916,[1]DI!$A$4:$B$15000,2),0)</f>
        <v>0</v>
      </c>
      <c r="E916" s="13">
        <f t="shared" ca="1" si="269"/>
        <v>1</v>
      </c>
      <c r="F916" s="13">
        <f ca="1">(TRUNC(PRODUCT($E$12:$E915),16))</f>
        <v>1.1040661914646399</v>
      </c>
      <c r="G916" s="13">
        <f t="shared" ca="1" si="270"/>
        <v>1.1040661914646399</v>
      </c>
      <c r="H916" s="13">
        <f t="shared" ca="1" si="271"/>
        <v>1</v>
      </c>
      <c r="I916" s="12">
        <f t="shared" si="284"/>
        <v>2.1000000000000001E-2</v>
      </c>
      <c r="J916" s="101">
        <f t="shared" si="272"/>
        <v>44034</v>
      </c>
      <c r="K916" s="3">
        <f t="shared" si="273"/>
        <v>7</v>
      </c>
      <c r="L916" s="18">
        <f t="shared" si="274"/>
        <v>7</v>
      </c>
      <c r="M916" s="11">
        <f t="shared" si="275"/>
        <v>1.0005774590000001</v>
      </c>
      <c r="N916" s="11">
        <f t="shared" ca="1" si="276"/>
        <v>1.0005774590000001</v>
      </c>
      <c r="O916" s="18">
        <f t="shared" si="277"/>
        <v>0</v>
      </c>
      <c r="P916" s="2">
        <f t="shared" ca="1" si="278"/>
        <v>0</v>
      </c>
      <c r="Q916" s="2">
        <f t="shared" si="279"/>
        <v>0</v>
      </c>
      <c r="R916" s="4" t="str">
        <f t="shared" si="280"/>
        <v>A+J=</v>
      </c>
      <c r="S916" s="101">
        <f t="shared" si="281"/>
        <v>44218</v>
      </c>
      <c r="T916" s="9" t="str">
        <f t="shared" si="282"/>
        <v>-</v>
      </c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9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</row>
    <row r="917" spans="1:198" x14ac:dyDescent="0.15">
      <c r="A917" s="99">
        <f t="shared" si="283"/>
        <v>44044</v>
      </c>
      <c r="B917" s="15" t="str">
        <f t="shared" ca="1" si="267"/>
        <v>n.d</v>
      </c>
      <c r="C917" s="2">
        <f t="shared" si="268"/>
        <v>0</v>
      </c>
      <c r="D917" s="12">
        <f ca="1">IF(A917&lt;$B$1,VLOOKUP(A917,[1]DI!$A$4:$B$15000,2),0)</f>
        <v>0</v>
      </c>
      <c r="E917" s="13">
        <f t="shared" ca="1" si="269"/>
        <v>1</v>
      </c>
      <c r="F917" s="13">
        <f ca="1">(TRUNC(PRODUCT($E$12:$E916),16))</f>
        <v>1.1040661914646399</v>
      </c>
      <c r="G917" s="13">
        <f t="shared" ca="1" si="270"/>
        <v>1.1040661914646399</v>
      </c>
      <c r="H917" s="13">
        <f t="shared" ca="1" si="271"/>
        <v>1</v>
      </c>
      <c r="I917" s="12">
        <f t="shared" si="284"/>
        <v>2.1000000000000001E-2</v>
      </c>
      <c r="J917" s="101">
        <f t="shared" si="272"/>
        <v>44034</v>
      </c>
      <c r="K917" s="3">
        <f t="shared" si="273"/>
        <v>7</v>
      </c>
      <c r="L917" s="18">
        <f t="shared" si="274"/>
        <v>8</v>
      </c>
      <c r="M917" s="11">
        <f t="shared" si="275"/>
        <v>1.0006599810000001</v>
      </c>
      <c r="N917" s="11">
        <f t="shared" ca="1" si="276"/>
        <v>1.0006599810000001</v>
      </c>
      <c r="O917" s="18">
        <f t="shared" si="277"/>
        <v>0</v>
      </c>
      <c r="P917" s="2">
        <f t="shared" ca="1" si="278"/>
        <v>0</v>
      </c>
      <c r="Q917" s="2">
        <f t="shared" si="279"/>
        <v>0</v>
      </c>
      <c r="R917" s="4" t="str">
        <f t="shared" si="280"/>
        <v>A+J=</v>
      </c>
      <c r="S917" s="101">
        <f t="shared" si="281"/>
        <v>44218</v>
      </c>
      <c r="T917" s="9" t="str">
        <f t="shared" si="282"/>
        <v>-</v>
      </c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9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</row>
    <row r="918" spans="1:198" x14ac:dyDescent="0.15">
      <c r="A918" s="99">
        <f t="shared" si="283"/>
        <v>44045</v>
      </c>
      <c r="B918" s="15" t="str">
        <f t="shared" ca="1" si="267"/>
        <v>n.d</v>
      </c>
      <c r="C918" s="2">
        <f t="shared" si="268"/>
        <v>0</v>
      </c>
      <c r="D918" s="12">
        <f ca="1">IF(A918&lt;$B$1,VLOOKUP(A918,[1]DI!$A$4:$B$15000,2),0)</f>
        <v>0</v>
      </c>
      <c r="E918" s="13">
        <f t="shared" ca="1" si="269"/>
        <v>1</v>
      </c>
      <c r="F918" s="13">
        <f ca="1">(TRUNC(PRODUCT($E$12:$E917),16))</f>
        <v>1.1040661914646399</v>
      </c>
      <c r="G918" s="13">
        <f t="shared" ca="1" si="270"/>
        <v>1.1040661914646399</v>
      </c>
      <c r="H918" s="13">
        <f t="shared" ca="1" si="271"/>
        <v>1</v>
      </c>
      <c r="I918" s="12">
        <f t="shared" si="284"/>
        <v>2.1000000000000001E-2</v>
      </c>
      <c r="J918" s="101">
        <f t="shared" si="272"/>
        <v>44034</v>
      </c>
      <c r="K918" s="3">
        <f t="shared" si="273"/>
        <v>7</v>
      </c>
      <c r="L918" s="18">
        <f t="shared" si="274"/>
        <v>8</v>
      </c>
      <c r="M918" s="11">
        <f t="shared" si="275"/>
        <v>1.0006599810000001</v>
      </c>
      <c r="N918" s="11">
        <f t="shared" ca="1" si="276"/>
        <v>1.0006599810000001</v>
      </c>
      <c r="O918" s="18">
        <f t="shared" si="277"/>
        <v>0</v>
      </c>
      <c r="P918" s="2">
        <f t="shared" ca="1" si="278"/>
        <v>0</v>
      </c>
      <c r="Q918" s="2">
        <f t="shared" si="279"/>
        <v>0</v>
      </c>
      <c r="R918" s="4" t="str">
        <f t="shared" si="280"/>
        <v>A+J=</v>
      </c>
      <c r="S918" s="101">
        <f t="shared" si="281"/>
        <v>44218</v>
      </c>
      <c r="T918" s="9" t="str">
        <f t="shared" si="282"/>
        <v>-</v>
      </c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9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</row>
    <row r="919" spans="1:198" x14ac:dyDescent="0.15">
      <c r="A919" s="99">
        <f t="shared" si="283"/>
        <v>44046</v>
      </c>
      <c r="B919" s="15" t="str">
        <f t="shared" ca="1" si="267"/>
        <v>n.d</v>
      </c>
      <c r="C919" s="2">
        <f t="shared" si="268"/>
        <v>0</v>
      </c>
      <c r="D919" s="12">
        <f ca="1">IF(A919&lt;$B$1,VLOOKUP(A919,[1]DI!$A$4:$B$15000,2),0)</f>
        <v>0</v>
      </c>
      <c r="E919" s="13">
        <f t="shared" ca="1" si="269"/>
        <v>1</v>
      </c>
      <c r="F919" s="13">
        <f ca="1">(TRUNC(PRODUCT($E$12:$E918),16))</f>
        <v>1.1040661914646399</v>
      </c>
      <c r="G919" s="13">
        <f t="shared" ca="1" si="270"/>
        <v>1.1040661914646399</v>
      </c>
      <c r="H919" s="13">
        <f t="shared" ca="1" si="271"/>
        <v>1</v>
      </c>
      <c r="I919" s="12">
        <f t="shared" si="284"/>
        <v>2.1000000000000001E-2</v>
      </c>
      <c r="J919" s="101">
        <f t="shared" si="272"/>
        <v>44034</v>
      </c>
      <c r="K919" s="3">
        <f t="shared" si="273"/>
        <v>8</v>
      </c>
      <c r="L919" s="18">
        <f t="shared" si="274"/>
        <v>8</v>
      </c>
      <c r="M919" s="11">
        <f t="shared" si="275"/>
        <v>1.0006599810000001</v>
      </c>
      <c r="N919" s="11">
        <f t="shared" ca="1" si="276"/>
        <v>1.0006599810000001</v>
      </c>
      <c r="O919" s="18">
        <f t="shared" si="277"/>
        <v>0</v>
      </c>
      <c r="P919" s="2">
        <f t="shared" ca="1" si="278"/>
        <v>0</v>
      </c>
      <c r="Q919" s="2">
        <f t="shared" si="279"/>
        <v>0</v>
      </c>
      <c r="R919" s="4" t="str">
        <f t="shared" si="280"/>
        <v>A+J=</v>
      </c>
      <c r="S919" s="101">
        <f t="shared" si="281"/>
        <v>44218</v>
      </c>
      <c r="T919" s="9" t="str">
        <f t="shared" si="282"/>
        <v>-</v>
      </c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9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</row>
    <row r="920" spans="1:198" x14ac:dyDescent="0.15">
      <c r="A920" s="99">
        <f t="shared" si="283"/>
        <v>44047</v>
      </c>
      <c r="B920" s="15" t="str">
        <f t="shared" ca="1" si="267"/>
        <v>n.d</v>
      </c>
      <c r="C920" s="2">
        <f t="shared" si="268"/>
        <v>0</v>
      </c>
      <c r="D920" s="12">
        <f ca="1">IF(A920&lt;$B$1,VLOOKUP(A920,[1]DI!$A$4:$B$15000,2),0)</f>
        <v>0</v>
      </c>
      <c r="E920" s="13">
        <f t="shared" ca="1" si="269"/>
        <v>1</v>
      </c>
      <c r="F920" s="13">
        <f ca="1">(TRUNC(PRODUCT($E$12:$E919),16))</f>
        <v>1.1040661914646399</v>
      </c>
      <c r="G920" s="13">
        <f t="shared" ca="1" si="270"/>
        <v>1.1040661914646399</v>
      </c>
      <c r="H920" s="13">
        <f t="shared" ca="1" si="271"/>
        <v>1</v>
      </c>
      <c r="I920" s="12">
        <f t="shared" si="284"/>
        <v>2.1000000000000001E-2</v>
      </c>
      <c r="J920" s="101">
        <f t="shared" si="272"/>
        <v>44034</v>
      </c>
      <c r="K920" s="3">
        <f t="shared" si="273"/>
        <v>9</v>
      </c>
      <c r="L920" s="18">
        <f t="shared" si="274"/>
        <v>9</v>
      </c>
      <c r="M920" s="11">
        <f t="shared" si="275"/>
        <v>1.0007425089999999</v>
      </c>
      <c r="N920" s="11">
        <f t="shared" ca="1" si="276"/>
        <v>1.0007425089999999</v>
      </c>
      <c r="O920" s="18">
        <f t="shared" si="277"/>
        <v>0</v>
      </c>
      <c r="P920" s="2">
        <f t="shared" ca="1" si="278"/>
        <v>0</v>
      </c>
      <c r="Q920" s="2">
        <f t="shared" si="279"/>
        <v>0</v>
      </c>
      <c r="R920" s="4" t="str">
        <f t="shared" si="280"/>
        <v>A+J=</v>
      </c>
      <c r="S920" s="101">
        <f t="shared" si="281"/>
        <v>44218</v>
      </c>
      <c r="T920" s="9" t="str">
        <f t="shared" si="282"/>
        <v>-</v>
      </c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9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</row>
    <row r="921" spans="1:198" x14ac:dyDescent="0.15">
      <c r="A921" s="99">
        <f t="shared" si="283"/>
        <v>44048</v>
      </c>
      <c r="B921" s="15" t="str">
        <f t="shared" ca="1" si="267"/>
        <v>n.d</v>
      </c>
      <c r="C921" s="2">
        <f t="shared" si="268"/>
        <v>0</v>
      </c>
      <c r="D921" s="12">
        <f ca="1">IF(A921&lt;$B$1,VLOOKUP(A921,[1]DI!$A$4:$B$15000,2),0)</f>
        <v>0</v>
      </c>
      <c r="E921" s="13">
        <f t="shared" ca="1" si="269"/>
        <v>1</v>
      </c>
      <c r="F921" s="13">
        <f ca="1">(TRUNC(PRODUCT($E$12:$E920),16))</f>
        <v>1.1040661914646399</v>
      </c>
      <c r="G921" s="13">
        <f t="shared" ca="1" si="270"/>
        <v>1.1040661914646399</v>
      </c>
      <c r="H921" s="13">
        <f t="shared" ca="1" si="271"/>
        <v>1</v>
      </c>
      <c r="I921" s="12">
        <f t="shared" si="284"/>
        <v>2.1000000000000001E-2</v>
      </c>
      <c r="J921" s="101">
        <f t="shared" si="272"/>
        <v>44034</v>
      </c>
      <c r="K921" s="3">
        <f t="shared" si="273"/>
        <v>10</v>
      </c>
      <c r="L921" s="18">
        <f t="shared" si="274"/>
        <v>10</v>
      </c>
      <c r="M921" s="11">
        <f t="shared" si="275"/>
        <v>1.0008250439999999</v>
      </c>
      <c r="N921" s="11">
        <f t="shared" ca="1" si="276"/>
        <v>1.0008250439999999</v>
      </c>
      <c r="O921" s="18">
        <f t="shared" si="277"/>
        <v>0</v>
      </c>
      <c r="P921" s="2">
        <f t="shared" ca="1" si="278"/>
        <v>0</v>
      </c>
      <c r="Q921" s="2">
        <f t="shared" si="279"/>
        <v>0</v>
      </c>
      <c r="R921" s="4" t="str">
        <f t="shared" si="280"/>
        <v>A+J=</v>
      </c>
      <c r="S921" s="101">
        <f t="shared" si="281"/>
        <v>44218</v>
      </c>
      <c r="T921" s="9" t="str">
        <f t="shared" si="282"/>
        <v>-</v>
      </c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9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</row>
    <row r="922" spans="1:198" x14ac:dyDescent="0.15">
      <c r="A922" s="99">
        <f t="shared" si="283"/>
        <v>44049</v>
      </c>
      <c r="B922" s="15" t="str">
        <f t="shared" ca="1" si="267"/>
        <v>n.d</v>
      </c>
      <c r="C922" s="2">
        <f t="shared" si="268"/>
        <v>0</v>
      </c>
      <c r="D922" s="12">
        <f ca="1">IF(A922&lt;$B$1,VLOOKUP(A922,[1]DI!$A$4:$B$15000,2),0)</f>
        <v>0</v>
      </c>
      <c r="E922" s="13">
        <f t="shared" ca="1" si="269"/>
        <v>1</v>
      </c>
      <c r="F922" s="13">
        <f ca="1">(TRUNC(PRODUCT($E$12:$E921),16))</f>
        <v>1.1040661914646399</v>
      </c>
      <c r="G922" s="13">
        <f t="shared" ca="1" si="270"/>
        <v>1.1040661914646399</v>
      </c>
      <c r="H922" s="13">
        <f t="shared" ca="1" si="271"/>
        <v>1</v>
      </c>
      <c r="I922" s="12">
        <f t="shared" si="284"/>
        <v>2.1000000000000001E-2</v>
      </c>
      <c r="J922" s="101">
        <f t="shared" si="272"/>
        <v>44034</v>
      </c>
      <c r="K922" s="3">
        <f t="shared" si="273"/>
        <v>11</v>
      </c>
      <c r="L922" s="18">
        <f t="shared" si="274"/>
        <v>11</v>
      </c>
      <c r="M922" s="11">
        <f t="shared" si="275"/>
        <v>1.0009075860000001</v>
      </c>
      <c r="N922" s="11">
        <f t="shared" ca="1" si="276"/>
        <v>1.0009075860000001</v>
      </c>
      <c r="O922" s="18">
        <f t="shared" si="277"/>
        <v>0</v>
      </c>
      <c r="P922" s="2">
        <f t="shared" ca="1" si="278"/>
        <v>0</v>
      </c>
      <c r="Q922" s="2">
        <f t="shared" si="279"/>
        <v>0</v>
      </c>
      <c r="R922" s="4" t="str">
        <f t="shared" si="280"/>
        <v>A+J=</v>
      </c>
      <c r="S922" s="101">
        <f t="shared" si="281"/>
        <v>44218</v>
      </c>
      <c r="T922" s="9" t="str">
        <f t="shared" si="282"/>
        <v>-</v>
      </c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9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</row>
    <row r="923" spans="1:198" x14ac:dyDescent="0.15">
      <c r="A923" s="99">
        <f t="shared" si="283"/>
        <v>44050</v>
      </c>
      <c r="B923" s="15" t="str">
        <f t="shared" ca="1" si="267"/>
        <v>n.d</v>
      </c>
      <c r="C923" s="2">
        <f t="shared" si="268"/>
        <v>0</v>
      </c>
      <c r="D923" s="12">
        <f ca="1">IF(A923&lt;$B$1,VLOOKUP(A923,[1]DI!$A$4:$B$15000,2),0)</f>
        <v>0</v>
      </c>
      <c r="E923" s="13">
        <f t="shared" ca="1" si="269"/>
        <v>1</v>
      </c>
      <c r="F923" s="13">
        <f ca="1">(TRUNC(PRODUCT($E$12:$E922),16))</f>
        <v>1.1040661914646399</v>
      </c>
      <c r="G923" s="13">
        <f t="shared" ca="1" si="270"/>
        <v>1.1040661914646399</v>
      </c>
      <c r="H923" s="13">
        <f t="shared" ca="1" si="271"/>
        <v>1</v>
      </c>
      <c r="I923" s="12">
        <f t="shared" si="284"/>
        <v>2.1000000000000001E-2</v>
      </c>
      <c r="J923" s="101">
        <f t="shared" si="272"/>
        <v>44034</v>
      </c>
      <c r="K923" s="3">
        <f t="shared" si="273"/>
        <v>12</v>
      </c>
      <c r="L923" s="18">
        <f t="shared" si="274"/>
        <v>12</v>
      </c>
      <c r="M923" s="11">
        <f t="shared" si="275"/>
        <v>1.0009901349999999</v>
      </c>
      <c r="N923" s="11">
        <f t="shared" ca="1" si="276"/>
        <v>1.0009901349999999</v>
      </c>
      <c r="O923" s="18">
        <f t="shared" si="277"/>
        <v>0</v>
      </c>
      <c r="P923" s="2">
        <f t="shared" ca="1" si="278"/>
        <v>0</v>
      </c>
      <c r="Q923" s="2">
        <f t="shared" si="279"/>
        <v>0</v>
      </c>
      <c r="R923" s="4" t="str">
        <f t="shared" si="280"/>
        <v>A+J=</v>
      </c>
      <c r="S923" s="101">
        <f t="shared" si="281"/>
        <v>44218</v>
      </c>
      <c r="T923" s="9" t="str">
        <f t="shared" si="282"/>
        <v>-</v>
      </c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9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</row>
    <row r="924" spans="1:198" x14ac:dyDescent="0.15">
      <c r="A924" s="99">
        <f t="shared" si="283"/>
        <v>44051</v>
      </c>
      <c r="B924" s="15" t="str">
        <f t="shared" ca="1" si="267"/>
        <v>n.d</v>
      </c>
      <c r="C924" s="2">
        <f t="shared" si="268"/>
        <v>0</v>
      </c>
      <c r="D924" s="12">
        <f ca="1">IF(A924&lt;$B$1,VLOOKUP(A924,[1]DI!$A$4:$B$15000,2),0)</f>
        <v>0</v>
      </c>
      <c r="E924" s="13">
        <f t="shared" ca="1" si="269"/>
        <v>1</v>
      </c>
      <c r="F924" s="13">
        <f ca="1">(TRUNC(PRODUCT($E$12:$E923),16))</f>
        <v>1.1040661914646399</v>
      </c>
      <c r="G924" s="13">
        <f t="shared" ca="1" si="270"/>
        <v>1.1040661914646399</v>
      </c>
      <c r="H924" s="13">
        <f t="shared" ca="1" si="271"/>
        <v>1</v>
      </c>
      <c r="I924" s="12">
        <f t="shared" si="284"/>
        <v>2.1000000000000001E-2</v>
      </c>
      <c r="J924" s="101">
        <f t="shared" si="272"/>
        <v>44034</v>
      </c>
      <c r="K924" s="3">
        <f t="shared" si="273"/>
        <v>12</v>
      </c>
      <c r="L924" s="18">
        <f t="shared" si="274"/>
        <v>13</v>
      </c>
      <c r="M924" s="11">
        <f t="shared" si="275"/>
        <v>1.00107269</v>
      </c>
      <c r="N924" s="11">
        <f t="shared" ca="1" si="276"/>
        <v>1.00107269</v>
      </c>
      <c r="O924" s="18">
        <f t="shared" si="277"/>
        <v>0</v>
      </c>
      <c r="P924" s="2">
        <f t="shared" ca="1" si="278"/>
        <v>0</v>
      </c>
      <c r="Q924" s="2">
        <f t="shared" si="279"/>
        <v>0</v>
      </c>
      <c r="R924" s="4" t="str">
        <f t="shared" si="280"/>
        <v>A+J=</v>
      </c>
      <c r="S924" s="101">
        <f t="shared" si="281"/>
        <v>44218</v>
      </c>
      <c r="T924" s="9" t="str">
        <f t="shared" si="282"/>
        <v>-</v>
      </c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9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</row>
    <row r="925" spans="1:198" x14ac:dyDescent="0.15">
      <c r="A925" s="99">
        <f t="shared" si="283"/>
        <v>44052</v>
      </c>
      <c r="B925" s="15" t="str">
        <f t="shared" ca="1" si="267"/>
        <v>n.d</v>
      </c>
      <c r="C925" s="2">
        <f t="shared" si="268"/>
        <v>0</v>
      </c>
      <c r="D925" s="12">
        <f ca="1">IF(A925&lt;$B$1,VLOOKUP(A925,[1]DI!$A$4:$B$15000,2),0)</f>
        <v>0</v>
      </c>
      <c r="E925" s="13">
        <f t="shared" ca="1" si="269"/>
        <v>1</v>
      </c>
      <c r="F925" s="13">
        <f ca="1">(TRUNC(PRODUCT($E$12:$E924),16))</f>
        <v>1.1040661914646399</v>
      </c>
      <c r="G925" s="13">
        <f t="shared" ca="1" si="270"/>
        <v>1.1040661914646399</v>
      </c>
      <c r="H925" s="13">
        <f t="shared" ca="1" si="271"/>
        <v>1</v>
      </c>
      <c r="I925" s="12">
        <f t="shared" si="284"/>
        <v>2.1000000000000001E-2</v>
      </c>
      <c r="J925" s="101">
        <f t="shared" si="272"/>
        <v>44034</v>
      </c>
      <c r="K925" s="3">
        <f t="shared" si="273"/>
        <v>12</v>
      </c>
      <c r="L925" s="18">
        <f t="shared" si="274"/>
        <v>13</v>
      </c>
      <c r="M925" s="11">
        <f t="shared" si="275"/>
        <v>1.00107269</v>
      </c>
      <c r="N925" s="11">
        <f t="shared" ca="1" si="276"/>
        <v>1.00107269</v>
      </c>
      <c r="O925" s="18">
        <f t="shared" si="277"/>
        <v>0</v>
      </c>
      <c r="P925" s="2">
        <f t="shared" ca="1" si="278"/>
        <v>0</v>
      </c>
      <c r="Q925" s="2">
        <f t="shared" si="279"/>
        <v>0</v>
      </c>
      <c r="R925" s="4" t="str">
        <f t="shared" si="280"/>
        <v>A+J=</v>
      </c>
      <c r="S925" s="101">
        <f t="shared" si="281"/>
        <v>44218</v>
      </c>
      <c r="T925" s="9" t="str">
        <f t="shared" si="282"/>
        <v>-</v>
      </c>
      <c r="U925" s="29"/>
      <c r="V925" s="29"/>
      <c r="W925" s="29"/>
      <c r="X925" s="29"/>
      <c r="Y925" s="31"/>
      <c r="Z925" s="29"/>
      <c r="AA925" s="29"/>
      <c r="AB925" s="29"/>
      <c r="AC925" s="29"/>
      <c r="AD925" s="29"/>
      <c r="AE925" s="33"/>
      <c r="AF925" s="29"/>
      <c r="AG925" s="29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/>
      <c r="FC925" s="30"/>
      <c r="FD925" s="30"/>
      <c r="FE925" s="30"/>
      <c r="FF925" s="30"/>
      <c r="FG925" s="30"/>
      <c r="FH925" s="30"/>
      <c r="FI925" s="30"/>
      <c r="FJ925" s="30"/>
      <c r="FK925" s="30"/>
      <c r="FL925" s="30"/>
      <c r="FM925" s="30"/>
      <c r="FN925" s="30"/>
      <c r="FO925" s="30"/>
      <c r="FP925" s="30"/>
      <c r="FQ925" s="30"/>
      <c r="FR925" s="30"/>
      <c r="FS925" s="30"/>
      <c r="FT925" s="30"/>
      <c r="FU925" s="30"/>
      <c r="FV925" s="30"/>
      <c r="FW925" s="30"/>
      <c r="FX925" s="31"/>
      <c r="FY925" s="31"/>
      <c r="FZ925" s="31"/>
      <c r="GA925" s="31"/>
      <c r="GB925" s="31"/>
      <c r="GC925" s="31"/>
      <c r="GD925" s="31"/>
      <c r="GE925" s="31"/>
      <c r="GF925" s="31"/>
      <c r="GG925" s="31"/>
      <c r="GH925" s="31"/>
      <c r="GI925" s="31"/>
      <c r="GJ925" s="31"/>
      <c r="GK925" s="31"/>
      <c r="GL925" s="31"/>
      <c r="GM925" s="31"/>
      <c r="GN925" s="31"/>
      <c r="GO925" s="31"/>
      <c r="GP925" s="31"/>
    </row>
    <row r="926" spans="1:198" x14ac:dyDescent="0.15">
      <c r="A926" s="99">
        <f t="shared" si="283"/>
        <v>44053</v>
      </c>
      <c r="B926" s="15" t="str">
        <f t="shared" ca="1" si="267"/>
        <v>n.d</v>
      </c>
      <c r="C926" s="2">
        <f t="shared" si="268"/>
        <v>0</v>
      </c>
      <c r="D926" s="12">
        <f ca="1">IF(A926&lt;$B$1,VLOOKUP(A926,[1]DI!$A$4:$B$15000,2),0)</f>
        <v>0</v>
      </c>
      <c r="E926" s="13">
        <f t="shared" ca="1" si="269"/>
        <v>1</v>
      </c>
      <c r="F926" s="13">
        <f ca="1">(TRUNC(PRODUCT($E$12:$E925),16))</f>
        <v>1.1040661914646399</v>
      </c>
      <c r="G926" s="13">
        <f t="shared" ca="1" si="270"/>
        <v>1.1040661914646399</v>
      </c>
      <c r="H926" s="13">
        <f t="shared" ca="1" si="271"/>
        <v>1</v>
      </c>
      <c r="I926" s="12">
        <f t="shared" si="284"/>
        <v>2.1000000000000001E-2</v>
      </c>
      <c r="J926" s="101">
        <f t="shared" si="272"/>
        <v>44034</v>
      </c>
      <c r="K926" s="3">
        <f t="shared" si="273"/>
        <v>13</v>
      </c>
      <c r="L926" s="18">
        <f t="shared" si="274"/>
        <v>13</v>
      </c>
      <c r="M926" s="11">
        <f t="shared" si="275"/>
        <v>1.00107269</v>
      </c>
      <c r="N926" s="11">
        <f t="shared" ca="1" si="276"/>
        <v>1.00107269</v>
      </c>
      <c r="O926" s="18">
        <f t="shared" si="277"/>
        <v>0</v>
      </c>
      <c r="P926" s="2">
        <f t="shared" ca="1" si="278"/>
        <v>0</v>
      </c>
      <c r="Q926" s="2">
        <f t="shared" si="279"/>
        <v>0</v>
      </c>
      <c r="R926" s="4" t="str">
        <f t="shared" si="280"/>
        <v>A+J=</v>
      </c>
      <c r="S926" s="101">
        <f t="shared" si="281"/>
        <v>44218</v>
      </c>
      <c r="T926" s="9" t="str">
        <f t="shared" si="282"/>
        <v>-</v>
      </c>
      <c r="U926" s="29"/>
      <c r="V926" s="29"/>
      <c r="W926" s="29"/>
      <c r="X926" s="29"/>
      <c r="Y926" s="31"/>
      <c r="Z926" s="29"/>
      <c r="AA926" s="29"/>
      <c r="AB926" s="29"/>
      <c r="AC926" s="29"/>
      <c r="AD926" s="29"/>
      <c r="AE926" s="33"/>
      <c r="AF926" s="29"/>
      <c r="AG926" s="29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1"/>
      <c r="FY926" s="31"/>
      <c r="FZ926" s="31"/>
      <c r="GA926" s="31"/>
      <c r="GB926" s="31"/>
      <c r="GC926" s="31"/>
      <c r="GD926" s="31"/>
      <c r="GE926" s="31"/>
      <c r="GF926" s="31"/>
      <c r="GG926" s="31"/>
      <c r="GH926" s="31"/>
      <c r="GI926" s="31"/>
      <c r="GJ926" s="31"/>
      <c r="GK926" s="31"/>
      <c r="GL926" s="31"/>
      <c r="GM926" s="31"/>
      <c r="GN926" s="31"/>
      <c r="GO926" s="31"/>
      <c r="GP926" s="31"/>
    </row>
    <row r="927" spans="1:198" x14ac:dyDescent="0.15">
      <c r="A927" s="98">
        <f t="shared" si="283"/>
        <v>44054</v>
      </c>
      <c r="B927" s="34" t="str">
        <f t="shared" ca="1" si="267"/>
        <v>n.d</v>
      </c>
      <c r="C927" s="16">
        <f t="shared" si="268"/>
        <v>0</v>
      </c>
      <c r="D927" s="17">
        <f ca="1">IF(A927&lt;$B$1,VLOOKUP(A927,[1]DI!$A$4:$B$15000,2),0)</f>
        <v>0</v>
      </c>
      <c r="E927" s="35">
        <f t="shared" ca="1" si="269"/>
        <v>1</v>
      </c>
      <c r="F927" s="35">
        <f ca="1">(TRUNC(PRODUCT($E$12:$E926),16))</f>
        <v>1.1040661914646399</v>
      </c>
      <c r="G927" s="35">
        <f t="shared" ca="1" si="270"/>
        <v>1.1040661914646399</v>
      </c>
      <c r="H927" s="35">
        <f t="shared" ca="1" si="271"/>
        <v>1</v>
      </c>
      <c r="I927" s="17">
        <f t="shared" si="284"/>
        <v>2.1000000000000001E-2</v>
      </c>
      <c r="J927" s="108">
        <f t="shared" si="272"/>
        <v>44034</v>
      </c>
      <c r="K927" s="30">
        <f t="shared" si="273"/>
        <v>14</v>
      </c>
      <c r="L927" s="36">
        <f t="shared" si="274"/>
        <v>14</v>
      </c>
      <c r="M927" s="37">
        <f t="shared" si="275"/>
        <v>1.001155252</v>
      </c>
      <c r="N927" s="37">
        <f t="shared" ca="1" si="276"/>
        <v>1.001155252</v>
      </c>
      <c r="O927" s="36">
        <f t="shared" si="277"/>
        <v>0</v>
      </c>
      <c r="P927" s="16">
        <f t="shared" ca="1" si="278"/>
        <v>0</v>
      </c>
      <c r="Q927" s="16">
        <f t="shared" si="279"/>
        <v>0</v>
      </c>
      <c r="R927" s="28" t="str">
        <f t="shared" si="280"/>
        <v>A+J=</v>
      </c>
      <c r="S927" s="108">
        <f t="shared" si="281"/>
        <v>44218</v>
      </c>
      <c r="T927" s="9" t="str">
        <f t="shared" si="282"/>
        <v>-</v>
      </c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9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</row>
    <row r="928" spans="1:198" x14ac:dyDescent="0.15">
      <c r="A928" s="99">
        <f t="shared" si="283"/>
        <v>44055</v>
      </c>
      <c r="B928" s="15" t="str">
        <f t="shared" ca="1" si="267"/>
        <v>n.d</v>
      </c>
      <c r="C928" s="2">
        <f t="shared" si="268"/>
        <v>0</v>
      </c>
      <c r="D928" s="12">
        <f ca="1">IF(A928&lt;$B$1,VLOOKUP(A928,[1]DI!$A$4:$B$15000,2),0)</f>
        <v>0</v>
      </c>
      <c r="E928" s="13">
        <f t="shared" ca="1" si="269"/>
        <v>1</v>
      </c>
      <c r="F928" s="13">
        <f ca="1">(TRUNC(PRODUCT($E$12:$E927),16))</f>
        <v>1.1040661914646399</v>
      </c>
      <c r="G928" s="13">
        <f t="shared" ca="1" si="270"/>
        <v>1.1040661914646399</v>
      </c>
      <c r="H928" s="13">
        <f t="shared" ca="1" si="271"/>
        <v>1</v>
      </c>
      <c r="I928" s="12">
        <f t="shared" si="284"/>
        <v>2.1000000000000001E-2</v>
      </c>
      <c r="J928" s="101">
        <f t="shared" si="272"/>
        <v>44034</v>
      </c>
      <c r="K928" s="3">
        <f t="shared" si="273"/>
        <v>15</v>
      </c>
      <c r="L928" s="18">
        <f t="shared" si="274"/>
        <v>15</v>
      </c>
      <c r="M928" s="11">
        <f t="shared" si="275"/>
        <v>1.0012378209999999</v>
      </c>
      <c r="N928" s="11">
        <f t="shared" ca="1" si="276"/>
        <v>1.0012378209999999</v>
      </c>
      <c r="O928" s="18">
        <f t="shared" si="277"/>
        <v>0</v>
      </c>
      <c r="P928" s="2">
        <f t="shared" ca="1" si="278"/>
        <v>0</v>
      </c>
      <c r="Q928" s="2">
        <f t="shared" si="279"/>
        <v>0</v>
      </c>
      <c r="R928" s="4" t="str">
        <f t="shared" si="280"/>
        <v>A+J=</v>
      </c>
      <c r="S928" s="101">
        <f t="shared" si="281"/>
        <v>44218</v>
      </c>
      <c r="T928" s="9" t="str">
        <f t="shared" si="282"/>
        <v>-</v>
      </c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9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</row>
    <row r="929" spans="1:198" x14ac:dyDescent="0.15">
      <c r="A929" s="99">
        <f t="shared" si="283"/>
        <v>44056</v>
      </c>
      <c r="B929" s="15" t="str">
        <f t="shared" ca="1" si="267"/>
        <v>n.d</v>
      </c>
      <c r="C929" s="2">
        <f t="shared" si="268"/>
        <v>0</v>
      </c>
      <c r="D929" s="12">
        <f ca="1">IF(A929&lt;$B$1,VLOOKUP(A929,[1]DI!$A$4:$B$15000,2),0)</f>
        <v>0</v>
      </c>
      <c r="E929" s="13">
        <f t="shared" ca="1" si="269"/>
        <v>1</v>
      </c>
      <c r="F929" s="13">
        <f ca="1">(TRUNC(PRODUCT($E$12:$E928),16))</f>
        <v>1.1040661914646399</v>
      </c>
      <c r="G929" s="13">
        <f t="shared" ca="1" si="270"/>
        <v>1.1040661914646399</v>
      </c>
      <c r="H929" s="13">
        <f t="shared" ca="1" si="271"/>
        <v>1</v>
      </c>
      <c r="I929" s="12">
        <f t="shared" si="284"/>
        <v>2.1000000000000001E-2</v>
      </c>
      <c r="J929" s="101">
        <f t="shared" si="272"/>
        <v>44034</v>
      </c>
      <c r="K929" s="3">
        <f t="shared" si="273"/>
        <v>16</v>
      </c>
      <c r="L929" s="18">
        <f t="shared" si="274"/>
        <v>16</v>
      </c>
      <c r="M929" s="11">
        <f t="shared" si="275"/>
        <v>1.001320397</v>
      </c>
      <c r="N929" s="11">
        <f t="shared" ca="1" si="276"/>
        <v>1.001320397</v>
      </c>
      <c r="O929" s="18">
        <f t="shared" si="277"/>
        <v>0</v>
      </c>
      <c r="P929" s="2">
        <f t="shared" ca="1" si="278"/>
        <v>0</v>
      </c>
      <c r="Q929" s="2">
        <f t="shared" si="279"/>
        <v>0</v>
      </c>
      <c r="R929" s="4" t="str">
        <f t="shared" si="280"/>
        <v>A+J=</v>
      </c>
      <c r="S929" s="101">
        <f t="shared" si="281"/>
        <v>44218</v>
      </c>
      <c r="T929" s="9" t="str">
        <f t="shared" si="282"/>
        <v>-</v>
      </c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9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</row>
    <row r="930" spans="1:198" x14ac:dyDescent="0.15">
      <c r="A930" s="99">
        <f t="shared" si="283"/>
        <v>44057</v>
      </c>
      <c r="B930" s="15" t="str">
        <f t="shared" ca="1" si="267"/>
        <v>n.d</v>
      </c>
      <c r="C930" s="2">
        <f t="shared" si="268"/>
        <v>0</v>
      </c>
      <c r="D930" s="12">
        <f ca="1">IF(A930&lt;$B$1,VLOOKUP(A930,[1]DI!$A$4:$B$15000,2),0)</f>
        <v>0</v>
      </c>
      <c r="E930" s="13">
        <f t="shared" ca="1" si="269"/>
        <v>1</v>
      </c>
      <c r="F930" s="13">
        <f ca="1">(TRUNC(PRODUCT($E$12:$E929),16))</f>
        <v>1.1040661914646399</v>
      </c>
      <c r="G930" s="13">
        <f t="shared" ca="1" si="270"/>
        <v>1.1040661914646399</v>
      </c>
      <c r="H930" s="13">
        <f t="shared" ca="1" si="271"/>
        <v>1</v>
      </c>
      <c r="I930" s="12">
        <f t="shared" si="284"/>
        <v>2.1000000000000001E-2</v>
      </c>
      <c r="J930" s="101">
        <f t="shared" si="272"/>
        <v>44034</v>
      </c>
      <c r="K930" s="3">
        <f t="shared" si="273"/>
        <v>17</v>
      </c>
      <c r="L930" s="18">
        <f t="shared" si="274"/>
        <v>17</v>
      </c>
      <c r="M930" s="11">
        <f t="shared" si="275"/>
        <v>1.0014029799999999</v>
      </c>
      <c r="N930" s="11">
        <f t="shared" ca="1" si="276"/>
        <v>1.0014029799999999</v>
      </c>
      <c r="O930" s="18">
        <f t="shared" si="277"/>
        <v>0</v>
      </c>
      <c r="P930" s="2">
        <f t="shared" ca="1" si="278"/>
        <v>0</v>
      </c>
      <c r="Q930" s="2">
        <f t="shared" si="279"/>
        <v>0</v>
      </c>
      <c r="R930" s="4" t="str">
        <f t="shared" si="280"/>
        <v>A+J=</v>
      </c>
      <c r="S930" s="101">
        <f t="shared" si="281"/>
        <v>44218</v>
      </c>
      <c r="T930" s="9" t="str">
        <f t="shared" si="282"/>
        <v>-</v>
      </c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9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</row>
    <row r="931" spans="1:198" x14ac:dyDescent="0.15">
      <c r="A931" s="99">
        <f t="shared" si="283"/>
        <v>44058</v>
      </c>
      <c r="B931" s="15" t="str">
        <f t="shared" ca="1" si="267"/>
        <v>n.d</v>
      </c>
      <c r="C931" s="2">
        <f t="shared" si="268"/>
        <v>0</v>
      </c>
      <c r="D931" s="12">
        <f ca="1">IF(A931&lt;$B$1,VLOOKUP(A931,[1]DI!$A$4:$B$15000,2),0)</f>
        <v>0</v>
      </c>
      <c r="E931" s="13">
        <f t="shared" ca="1" si="269"/>
        <v>1</v>
      </c>
      <c r="F931" s="13">
        <f ca="1">(TRUNC(PRODUCT($E$12:$E930),16))</f>
        <v>1.1040661914646399</v>
      </c>
      <c r="G931" s="13">
        <f t="shared" ca="1" si="270"/>
        <v>1.1040661914646399</v>
      </c>
      <c r="H931" s="13">
        <f t="shared" ca="1" si="271"/>
        <v>1</v>
      </c>
      <c r="I931" s="12">
        <f t="shared" si="284"/>
        <v>2.1000000000000001E-2</v>
      </c>
      <c r="J931" s="101">
        <f t="shared" si="272"/>
        <v>44034</v>
      </c>
      <c r="K931" s="3">
        <f t="shared" si="273"/>
        <v>17</v>
      </c>
      <c r="L931" s="18">
        <f t="shared" si="274"/>
        <v>18</v>
      </c>
      <c r="M931" s="11">
        <f t="shared" si="275"/>
        <v>1.001485569</v>
      </c>
      <c r="N931" s="11">
        <f t="shared" ca="1" si="276"/>
        <v>1.001485569</v>
      </c>
      <c r="O931" s="18">
        <f t="shared" si="277"/>
        <v>0</v>
      </c>
      <c r="P931" s="2">
        <f t="shared" ca="1" si="278"/>
        <v>0</v>
      </c>
      <c r="Q931" s="2">
        <f t="shared" si="279"/>
        <v>0</v>
      </c>
      <c r="R931" s="4" t="str">
        <f t="shared" si="280"/>
        <v>A+J=</v>
      </c>
      <c r="S931" s="101">
        <f t="shared" si="281"/>
        <v>44218</v>
      </c>
      <c r="T931" s="9" t="str">
        <f t="shared" si="282"/>
        <v>-</v>
      </c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9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</row>
    <row r="932" spans="1:198" x14ac:dyDescent="0.15">
      <c r="A932" s="99">
        <f t="shared" si="283"/>
        <v>44059</v>
      </c>
      <c r="B932" s="15" t="str">
        <f t="shared" ca="1" si="267"/>
        <v>n.d</v>
      </c>
      <c r="C932" s="2">
        <f t="shared" si="268"/>
        <v>0</v>
      </c>
      <c r="D932" s="12">
        <f ca="1">IF(A932&lt;$B$1,VLOOKUP(A932,[1]DI!$A$4:$B$15000,2),0)</f>
        <v>0</v>
      </c>
      <c r="E932" s="13">
        <f t="shared" ca="1" si="269"/>
        <v>1</v>
      </c>
      <c r="F932" s="13">
        <f ca="1">(TRUNC(PRODUCT($E$12:$E931),16))</f>
        <v>1.1040661914646399</v>
      </c>
      <c r="G932" s="13">
        <f t="shared" ca="1" si="270"/>
        <v>1.1040661914646399</v>
      </c>
      <c r="H932" s="13">
        <f t="shared" ca="1" si="271"/>
        <v>1</v>
      </c>
      <c r="I932" s="12">
        <f t="shared" si="284"/>
        <v>2.1000000000000001E-2</v>
      </c>
      <c r="J932" s="101">
        <f t="shared" si="272"/>
        <v>44034</v>
      </c>
      <c r="K932" s="3">
        <f t="shared" si="273"/>
        <v>17</v>
      </c>
      <c r="L932" s="18">
        <f t="shared" si="274"/>
        <v>18</v>
      </c>
      <c r="M932" s="11">
        <f t="shared" si="275"/>
        <v>1.001485569</v>
      </c>
      <c r="N932" s="11">
        <f t="shared" ca="1" si="276"/>
        <v>1.001485569</v>
      </c>
      <c r="O932" s="18">
        <f t="shared" si="277"/>
        <v>0</v>
      </c>
      <c r="P932" s="2">
        <f t="shared" ca="1" si="278"/>
        <v>0</v>
      </c>
      <c r="Q932" s="2">
        <f t="shared" si="279"/>
        <v>0</v>
      </c>
      <c r="R932" s="4" t="str">
        <f t="shared" si="280"/>
        <v>A+J=</v>
      </c>
      <c r="S932" s="101">
        <f t="shared" si="281"/>
        <v>44218</v>
      </c>
      <c r="T932" s="9" t="str">
        <f t="shared" si="282"/>
        <v>-</v>
      </c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9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</row>
    <row r="933" spans="1:198" x14ac:dyDescent="0.15">
      <c r="A933" s="99">
        <f t="shared" si="283"/>
        <v>44060</v>
      </c>
      <c r="B933" s="15" t="str">
        <f t="shared" ca="1" si="267"/>
        <v>n.d</v>
      </c>
      <c r="C933" s="2">
        <f t="shared" si="268"/>
        <v>0</v>
      </c>
      <c r="D933" s="12">
        <f ca="1">IF(A933&lt;$B$1,VLOOKUP(A933,[1]DI!$A$4:$B$15000,2),0)</f>
        <v>0</v>
      </c>
      <c r="E933" s="13">
        <f t="shared" ca="1" si="269"/>
        <v>1</v>
      </c>
      <c r="F933" s="13">
        <f ca="1">(TRUNC(PRODUCT($E$12:$E932),16))</f>
        <v>1.1040661914646399</v>
      </c>
      <c r="G933" s="13">
        <f t="shared" ca="1" si="270"/>
        <v>1.1040661914646399</v>
      </c>
      <c r="H933" s="13">
        <f t="shared" ca="1" si="271"/>
        <v>1</v>
      </c>
      <c r="I933" s="12">
        <f t="shared" si="284"/>
        <v>2.1000000000000001E-2</v>
      </c>
      <c r="J933" s="101">
        <f t="shared" si="272"/>
        <v>44034</v>
      </c>
      <c r="K933" s="3">
        <f t="shared" si="273"/>
        <v>18</v>
      </c>
      <c r="L933" s="18">
        <f t="shared" si="274"/>
        <v>18</v>
      </c>
      <c r="M933" s="11">
        <f t="shared" si="275"/>
        <v>1.001485569</v>
      </c>
      <c r="N933" s="11">
        <f t="shared" ca="1" si="276"/>
        <v>1.001485569</v>
      </c>
      <c r="O933" s="18">
        <f t="shared" si="277"/>
        <v>0</v>
      </c>
      <c r="P933" s="2">
        <f t="shared" ca="1" si="278"/>
        <v>0</v>
      </c>
      <c r="Q933" s="2">
        <f t="shared" si="279"/>
        <v>0</v>
      </c>
      <c r="R933" s="4" t="str">
        <f t="shared" si="280"/>
        <v>A+J=</v>
      </c>
      <c r="S933" s="101">
        <f t="shared" si="281"/>
        <v>44218</v>
      </c>
      <c r="T933" s="9" t="str">
        <f t="shared" si="282"/>
        <v>-</v>
      </c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9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</row>
    <row r="934" spans="1:198" x14ac:dyDescent="0.15">
      <c r="A934" s="99">
        <f t="shared" si="283"/>
        <v>44061</v>
      </c>
      <c r="B934" s="15" t="str">
        <f t="shared" ca="1" si="267"/>
        <v>n.d</v>
      </c>
      <c r="C934" s="2">
        <f t="shared" si="268"/>
        <v>0</v>
      </c>
      <c r="D934" s="12">
        <f ca="1">IF(A934&lt;$B$1,VLOOKUP(A934,[1]DI!$A$4:$B$15000,2),0)</f>
        <v>0</v>
      </c>
      <c r="E934" s="13">
        <f t="shared" ca="1" si="269"/>
        <v>1</v>
      </c>
      <c r="F934" s="13">
        <f ca="1">(TRUNC(PRODUCT($E$12:$E933),16))</f>
        <v>1.1040661914646399</v>
      </c>
      <c r="G934" s="13">
        <f t="shared" ca="1" si="270"/>
        <v>1.1040661914646399</v>
      </c>
      <c r="H934" s="13">
        <f t="shared" ca="1" si="271"/>
        <v>1</v>
      </c>
      <c r="I934" s="12">
        <f t="shared" si="284"/>
        <v>2.1000000000000001E-2</v>
      </c>
      <c r="J934" s="101">
        <f t="shared" si="272"/>
        <v>44034</v>
      </c>
      <c r="K934" s="3">
        <f t="shared" si="273"/>
        <v>19</v>
      </c>
      <c r="L934" s="18">
        <f t="shared" si="274"/>
        <v>19</v>
      </c>
      <c r="M934" s="11">
        <f t="shared" si="275"/>
        <v>1.001568166</v>
      </c>
      <c r="N934" s="11">
        <f t="shared" ca="1" si="276"/>
        <v>1.001568166</v>
      </c>
      <c r="O934" s="18">
        <f t="shared" si="277"/>
        <v>0</v>
      </c>
      <c r="P934" s="2">
        <f t="shared" ca="1" si="278"/>
        <v>0</v>
      </c>
      <c r="Q934" s="2">
        <f t="shared" si="279"/>
        <v>0</v>
      </c>
      <c r="R934" s="4" t="str">
        <f t="shared" si="280"/>
        <v>A+J=</v>
      </c>
      <c r="S934" s="101">
        <f t="shared" si="281"/>
        <v>44218</v>
      </c>
      <c r="T934" s="9" t="str">
        <f t="shared" si="282"/>
        <v>-</v>
      </c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9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</row>
    <row r="935" spans="1:198" x14ac:dyDescent="0.15">
      <c r="A935" s="99">
        <f t="shared" si="283"/>
        <v>44062</v>
      </c>
      <c r="B935" s="15" t="str">
        <f t="shared" ca="1" si="267"/>
        <v>n.d</v>
      </c>
      <c r="C935" s="2">
        <f t="shared" si="268"/>
        <v>0</v>
      </c>
      <c r="D935" s="12">
        <f ca="1">IF(A935&lt;$B$1,VLOOKUP(A935,[1]DI!$A$4:$B$15000,2),0)</f>
        <v>0</v>
      </c>
      <c r="E935" s="13">
        <f t="shared" ca="1" si="269"/>
        <v>1</v>
      </c>
      <c r="F935" s="13">
        <f ca="1">(TRUNC(PRODUCT($E$12:$E934),16))</f>
        <v>1.1040661914646399</v>
      </c>
      <c r="G935" s="13">
        <f t="shared" ca="1" si="270"/>
        <v>1.1040661914646399</v>
      </c>
      <c r="H935" s="13">
        <f t="shared" ca="1" si="271"/>
        <v>1</v>
      </c>
      <c r="I935" s="12">
        <f t="shared" si="284"/>
        <v>2.1000000000000001E-2</v>
      </c>
      <c r="J935" s="101">
        <f t="shared" si="272"/>
        <v>44034</v>
      </c>
      <c r="K935" s="3">
        <f t="shared" si="273"/>
        <v>20</v>
      </c>
      <c r="L935" s="18">
        <f t="shared" si="274"/>
        <v>20</v>
      </c>
      <c r="M935" s="11">
        <f t="shared" si="275"/>
        <v>1.0016507690000001</v>
      </c>
      <c r="N935" s="11">
        <f t="shared" ca="1" si="276"/>
        <v>1.0016507690000001</v>
      </c>
      <c r="O935" s="18">
        <f t="shared" si="277"/>
        <v>0</v>
      </c>
      <c r="P935" s="2">
        <f t="shared" ca="1" si="278"/>
        <v>0</v>
      </c>
      <c r="Q935" s="2">
        <f t="shared" si="279"/>
        <v>0</v>
      </c>
      <c r="R935" s="4" t="str">
        <f t="shared" si="280"/>
        <v>A+J=</v>
      </c>
      <c r="S935" s="101">
        <f t="shared" si="281"/>
        <v>44218</v>
      </c>
      <c r="T935" s="9" t="str">
        <f t="shared" si="282"/>
        <v>-</v>
      </c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9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</row>
    <row r="936" spans="1:198" x14ac:dyDescent="0.15">
      <c r="A936" s="99">
        <f t="shared" si="283"/>
        <v>44063</v>
      </c>
      <c r="B936" s="15" t="str">
        <f t="shared" ca="1" si="267"/>
        <v>n.d</v>
      </c>
      <c r="C936" s="2">
        <f t="shared" si="268"/>
        <v>0</v>
      </c>
      <c r="D936" s="12">
        <f ca="1">IF(A936&lt;$B$1,VLOOKUP(A936,[1]DI!$A$4:$B$15000,2),0)</f>
        <v>0</v>
      </c>
      <c r="E936" s="13">
        <f t="shared" ca="1" si="269"/>
        <v>1</v>
      </c>
      <c r="F936" s="13">
        <f ca="1">(TRUNC(PRODUCT($E$12:$E935),16))</f>
        <v>1.1040661914646399</v>
      </c>
      <c r="G936" s="13">
        <f t="shared" ca="1" si="270"/>
        <v>1.1040661914646399</v>
      </c>
      <c r="H936" s="13">
        <f t="shared" ca="1" si="271"/>
        <v>1</v>
      </c>
      <c r="I936" s="12">
        <f t="shared" si="284"/>
        <v>2.1000000000000001E-2</v>
      </c>
      <c r="J936" s="101">
        <f t="shared" si="272"/>
        <v>44034</v>
      </c>
      <c r="K936" s="3">
        <f t="shared" si="273"/>
        <v>21</v>
      </c>
      <c r="L936" s="18">
        <f t="shared" si="274"/>
        <v>21</v>
      </c>
      <c r="M936" s="11">
        <f t="shared" si="275"/>
        <v>1.001733379</v>
      </c>
      <c r="N936" s="11">
        <f t="shared" ca="1" si="276"/>
        <v>1.001733379</v>
      </c>
      <c r="O936" s="18">
        <f t="shared" si="277"/>
        <v>0</v>
      </c>
      <c r="P936" s="2">
        <f t="shared" ca="1" si="278"/>
        <v>0</v>
      </c>
      <c r="Q936" s="2">
        <f t="shared" si="279"/>
        <v>0</v>
      </c>
      <c r="R936" s="4" t="str">
        <f t="shared" si="280"/>
        <v>A+J=</v>
      </c>
      <c r="S936" s="101">
        <f t="shared" si="281"/>
        <v>44218</v>
      </c>
      <c r="T936" s="9" t="str">
        <f t="shared" si="282"/>
        <v>-</v>
      </c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9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</row>
    <row r="937" spans="1:198" x14ac:dyDescent="0.15">
      <c r="A937" s="99">
        <f t="shared" si="283"/>
        <v>44064</v>
      </c>
      <c r="B937" s="15" t="str">
        <f t="shared" ca="1" si="267"/>
        <v>n.d</v>
      </c>
      <c r="C937" s="2">
        <f t="shared" si="268"/>
        <v>0</v>
      </c>
      <c r="D937" s="12">
        <f ca="1">IF(A937&lt;$B$1,VLOOKUP(A937,[1]DI!$A$4:$B$15000,2),0)</f>
        <v>0</v>
      </c>
      <c r="E937" s="13">
        <f t="shared" ca="1" si="269"/>
        <v>1</v>
      </c>
      <c r="F937" s="13">
        <f ca="1">(TRUNC(PRODUCT($E$12:$E936),16))</f>
        <v>1.1040661914646399</v>
      </c>
      <c r="G937" s="13">
        <f t="shared" ca="1" si="270"/>
        <v>1.1040661914646399</v>
      </c>
      <c r="H937" s="13">
        <f t="shared" ca="1" si="271"/>
        <v>1</v>
      </c>
      <c r="I937" s="12">
        <f t="shared" si="284"/>
        <v>2.1000000000000001E-2</v>
      </c>
      <c r="J937" s="101">
        <f t="shared" si="272"/>
        <v>44034</v>
      </c>
      <c r="K937" s="3">
        <f t="shared" si="273"/>
        <v>22</v>
      </c>
      <c r="L937" s="18">
        <f t="shared" si="274"/>
        <v>22</v>
      </c>
      <c r="M937" s="11">
        <f t="shared" si="275"/>
        <v>1.0018159959999999</v>
      </c>
      <c r="N937" s="11">
        <f t="shared" ca="1" si="276"/>
        <v>1.0018159959999999</v>
      </c>
      <c r="O937" s="18">
        <f t="shared" si="277"/>
        <v>0</v>
      </c>
      <c r="P937" s="2">
        <f t="shared" ca="1" si="278"/>
        <v>0</v>
      </c>
      <c r="Q937" s="2">
        <f t="shared" si="279"/>
        <v>0</v>
      </c>
      <c r="R937" s="4" t="str">
        <f t="shared" si="280"/>
        <v>A+J=</v>
      </c>
      <c r="S937" s="101">
        <f t="shared" si="281"/>
        <v>44218</v>
      </c>
      <c r="T937" s="9" t="str">
        <f t="shared" si="282"/>
        <v>-</v>
      </c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9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</row>
    <row r="938" spans="1:198" x14ac:dyDescent="0.15">
      <c r="A938" s="99">
        <f t="shared" si="283"/>
        <v>44065</v>
      </c>
      <c r="B938" s="15" t="str">
        <f t="shared" ca="1" si="267"/>
        <v>n.d</v>
      </c>
      <c r="C938" s="2">
        <f t="shared" si="268"/>
        <v>0</v>
      </c>
      <c r="D938" s="12">
        <f ca="1">IF(A938&lt;$B$1,VLOOKUP(A938,[1]DI!$A$4:$B$15000,2),0)</f>
        <v>0</v>
      </c>
      <c r="E938" s="13">
        <f t="shared" ca="1" si="269"/>
        <v>1</v>
      </c>
      <c r="F938" s="13">
        <f ca="1">(TRUNC(PRODUCT($E$12:$E937),16))</f>
        <v>1.1040661914646399</v>
      </c>
      <c r="G938" s="13">
        <f t="shared" ca="1" si="270"/>
        <v>1.1040661914646399</v>
      </c>
      <c r="H938" s="13">
        <f t="shared" ca="1" si="271"/>
        <v>1</v>
      </c>
      <c r="I938" s="12">
        <f t="shared" si="284"/>
        <v>2.1000000000000001E-2</v>
      </c>
      <c r="J938" s="101">
        <f t="shared" si="272"/>
        <v>44034</v>
      </c>
      <c r="K938" s="3">
        <f t="shared" si="273"/>
        <v>22</v>
      </c>
      <c r="L938" s="18">
        <f t="shared" si="274"/>
        <v>23</v>
      </c>
      <c r="M938" s="11">
        <f t="shared" si="275"/>
        <v>1.0018986190000001</v>
      </c>
      <c r="N938" s="11">
        <f t="shared" ca="1" si="276"/>
        <v>1.0018986190000001</v>
      </c>
      <c r="O938" s="18">
        <f t="shared" si="277"/>
        <v>0</v>
      </c>
      <c r="P938" s="2">
        <f t="shared" ca="1" si="278"/>
        <v>0</v>
      </c>
      <c r="Q938" s="2">
        <f t="shared" si="279"/>
        <v>0</v>
      </c>
      <c r="R938" s="4" t="str">
        <f t="shared" si="280"/>
        <v>A+J=</v>
      </c>
      <c r="S938" s="101">
        <f t="shared" si="281"/>
        <v>44218</v>
      </c>
      <c r="T938" s="9" t="str">
        <f t="shared" si="282"/>
        <v>-</v>
      </c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9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</row>
    <row r="939" spans="1:198" x14ac:dyDescent="0.15">
      <c r="A939" s="99">
        <f t="shared" si="283"/>
        <v>44066</v>
      </c>
      <c r="B939" s="15" t="str">
        <f t="shared" ca="1" si="267"/>
        <v>n.d</v>
      </c>
      <c r="C939" s="2">
        <f t="shared" si="268"/>
        <v>0</v>
      </c>
      <c r="D939" s="12">
        <f ca="1">IF(A939&lt;$B$1,VLOOKUP(A939,[1]DI!$A$4:$B$15000,2),0)</f>
        <v>0</v>
      </c>
      <c r="E939" s="13">
        <f t="shared" ca="1" si="269"/>
        <v>1</v>
      </c>
      <c r="F939" s="13">
        <f ca="1">(TRUNC(PRODUCT($E$12:$E938),16))</f>
        <v>1.1040661914646399</v>
      </c>
      <c r="G939" s="13">
        <f t="shared" ca="1" si="270"/>
        <v>1.1040661914646399</v>
      </c>
      <c r="H939" s="13">
        <f t="shared" ca="1" si="271"/>
        <v>1</v>
      </c>
      <c r="I939" s="12">
        <f t="shared" si="284"/>
        <v>2.1000000000000001E-2</v>
      </c>
      <c r="J939" s="101">
        <f t="shared" si="272"/>
        <v>44034</v>
      </c>
      <c r="K939" s="3">
        <f t="shared" si="273"/>
        <v>22</v>
      </c>
      <c r="L939" s="18">
        <f t="shared" si="274"/>
        <v>23</v>
      </c>
      <c r="M939" s="11">
        <f t="shared" si="275"/>
        <v>1.0018986190000001</v>
      </c>
      <c r="N939" s="11">
        <f t="shared" ca="1" si="276"/>
        <v>1.0018986190000001</v>
      </c>
      <c r="O939" s="18">
        <f t="shared" si="277"/>
        <v>0</v>
      </c>
      <c r="P939" s="2">
        <f t="shared" ca="1" si="278"/>
        <v>0</v>
      </c>
      <c r="Q939" s="2">
        <f t="shared" si="279"/>
        <v>0</v>
      </c>
      <c r="R939" s="4" t="str">
        <f t="shared" si="280"/>
        <v>A+J=</v>
      </c>
      <c r="S939" s="101">
        <f t="shared" si="281"/>
        <v>44218</v>
      </c>
      <c r="T939" s="9" t="str">
        <f t="shared" si="282"/>
        <v>-</v>
      </c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9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</row>
    <row r="940" spans="1:198" x14ac:dyDescent="0.15">
      <c r="A940" s="99">
        <f t="shared" si="283"/>
        <v>44067</v>
      </c>
      <c r="B940" s="15" t="str">
        <f t="shared" ca="1" si="267"/>
        <v>n.d</v>
      </c>
      <c r="C940" s="2">
        <f t="shared" si="268"/>
        <v>0</v>
      </c>
      <c r="D940" s="12">
        <f ca="1">IF(A940&lt;$B$1,VLOOKUP(A940,[1]DI!$A$4:$B$15000,2),0)</f>
        <v>0</v>
      </c>
      <c r="E940" s="13">
        <f t="shared" ca="1" si="269"/>
        <v>1</v>
      </c>
      <c r="F940" s="13">
        <f ca="1">(TRUNC(PRODUCT($E$12:$E939),16))</f>
        <v>1.1040661914646399</v>
      </c>
      <c r="G940" s="13">
        <f t="shared" ca="1" si="270"/>
        <v>1.1040661914646399</v>
      </c>
      <c r="H940" s="13">
        <f t="shared" ca="1" si="271"/>
        <v>1</v>
      </c>
      <c r="I940" s="12">
        <f t="shared" si="284"/>
        <v>2.1000000000000001E-2</v>
      </c>
      <c r="J940" s="101">
        <f t="shared" si="272"/>
        <v>44034</v>
      </c>
      <c r="K940" s="3">
        <f t="shared" si="273"/>
        <v>23</v>
      </c>
      <c r="L940" s="18">
        <f t="shared" si="274"/>
        <v>23</v>
      </c>
      <c r="M940" s="11">
        <f t="shared" si="275"/>
        <v>1.0018986190000001</v>
      </c>
      <c r="N940" s="11">
        <f t="shared" ca="1" si="276"/>
        <v>1.0018986190000001</v>
      </c>
      <c r="O940" s="18">
        <f t="shared" si="277"/>
        <v>0</v>
      </c>
      <c r="P940" s="2">
        <f t="shared" ca="1" si="278"/>
        <v>0</v>
      </c>
      <c r="Q940" s="2">
        <f t="shared" si="279"/>
        <v>0</v>
      </c>
      <c r="R940" s="4" t="str">
        <f t="shared" si="280"/>
        <v>A+J=</v>
      </c>
      <c r="S940" s="101">
        <f t="shared" si="281"/>
        <v>44218</v>
      </c>
      <c r="T940" s="9" t="str">
        <f t="shared" si="282"/>
        <v>-</v>
      </c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9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</row>
    <row r="941" spans="1:198" x14ac:dyDescent="0.15">
      <c r="A941" s="99">
        <f t="shared" si="283"/>
        <v>44068</v>
      </c>
      <c r="B941" s="15" t="str">
        <f t="shared" ca="1" si="267"/>
        <v>n.d</v>
      </c>
      <c r="C941" s="2">
        <f t="shared" si="268"/>
        <v>0</v>
      </c>
      <c r="D941" s="12">
        <f ca="1">IF(A941&lt;$B$1,VLOOKUP(A941,[1]DI!$A$4:$B$15000,2),0)</f>
        <v>0</v>
      </c>
      <c r="E941" s="13">
        <f t="shared" ca="1" si="269"/>
        <v>1</v>
      </c>
      <c r="F941" s="13">
        <f ca="1">(TRUNC(PRODUCT($E$12:$E940),16))</f>
        <v>1.1040661914646399</v>
      </c>
      <c r="G941" s="13">
        <f t="shared" ca="1" si="270"/>
        <v>1.1040661914646399</v>
      </c>
      <c r="H941" s="13">
        <f t="shared" ca="1" si="271"/>
        <v>1</v>
      </c>
      <c r="I941" s="12">
        <f t="shared" si="284"/>
        <v>2.1000000000000001E-2</v>
      </c>
      <c r="J941" s="101">
        <f t="shared" si="272"/>
        <v>44034</v>
      </c>
      <c r="K941" s="3">
        <f t="shared" si="273"/>
        <v>24</v>
      </c>
      <c r="L941" s="18">
        <f t="shared" si="274"/>
        <v>24</v>
      </c>
      <c r="M941" s="11">
        <f t="shared" si="275"/>
        <v>1.00198125</v>
      </c>
      <c r="N941" s="11">
        <f t="shared" ca="1" si="276"/>
        <v>1.00198125</v>
      </c>
      <c r="O941" s="18">
        <f t="shared" si="277"/>
        <v>0</v>
      </c>
      <c r="P941" s="2">
        <f t="shared" ca="1" si="278"/>
        <v>0</v>
      </c>
      <c r="Q941" s="2">
        <f t="shared" si="279"/>
        <v>0</v>
      </c>
      <c r="R941" s="4" t="str">
        <f t="shared" si="280"/>
        <v>A+J=</v>
      </c>
      <c r="S941" s="101">
        <f t="shared" si="281"/>
        <v>44218</v>
      </c>
      <c r="T941" s="9" t="str">
        <f t="shared" si="282"/>
        <v>-</v>
      </c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9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</row>
    <row r="942" spans="1:198" x14ac:dyDescent="0.15">
      <c r="A942" s="99">
        <f t="shared" si="283"/>
        <v>44069</v>
      </c>
      <c r="B942" s="15" t="str">
        <f t="shared" ca="1" si="267"/>
        <v>n.d</v>
      </c>
      <c r="C942" s="2">
        <f t="shared" si="268"/>
        <v>0</v>
      </c>
      <c r="D942" s="12">
        <f ca="1">IF(A942&lt;$B$1,VLOOKUP(A942,[1]DI!$A$4:$B$15000,2),0)</f>
        <v>0</v>
      </c>
      <c r="E942" s="13">
        <f t="shared" ca="1" si="269"/>
        <v>1</v>
      </c>
      <c r="F942" s="13">
        <f ca="1">(TRUNC(PRODUCT($E$12:$E941),16))</f>
        <v>1.1040661914646399</v>
      </c>
      <c r="G942" s="13">
        <f t="shared" ca="1" si="270"/>
        <v>1.1040661914646399</v>
      </c>
      <c r="H942" s="13">
        <f t="shared" ca="1" si="271"/>
        <v>1</v>
      </c>
      <c r="I942" s="12">
        <f t="shared" si="284"/>
        <v>2.1000000000000001E-2</v>
      </c>
      <c r="J942" s="101">
        <f t="shared" si="272"/>
        <v>44034</v>
      </c>
      <c r="K942" s="3">
        <f t="shared" si="273"/>
        <v>25</v>
      </c>
      <c r="L942" s="18">
        <f t="shared" si="274"/>
        <v>25</v>
      </c>
      <c r="M942" s="11">
        <f t="shared" si="275"/>
        <v>1.002063887</v>
      </c>
      <c r="N942" s="11">
        <f t="shared" ca="1" si="276"/>
        <v>1.002063887</v>
      </c>
      <c r="O942" s="18">
        <f t="shared" si="277"/>
        <v>0</v>
      </c>
      <c r="P942" s="2">
        <f t="shared" ca="1" si="278"/>
        <v>0</v>
      </c>
      <c r="Q942" s="2">
        <f t="shared" si="279"/>
        <v>0</v>
      </c>
      <c r="R942" s="4" t="str">
        <f t="shared" si="280"/>
        <v>A+J=</v>
      </c>
      <c r="S942" s="101">
        <f t="shared" si="281"/>
        <v>44218</v>
      </c>
      <c r="T942" s="9" t="str">
        <f t="shared" si="282"/>
        <v>-</v>
      </c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9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</row>
    <row r="943" spans="1:198" x14ac:dyDescent="0.15">
      <c r="A943" s="99">
        <f t="shared" si="283"/>
        <v>44070</v>
      </c>
      <c r="B943" s="15" t="str">
        <f t="shared" ca="1" si="267"/>
        <v>n.d</v>
      </c>
      <c r="C943" s="2">
        <f t="shared" si="268"/>
        <v>0</v>
      </c>
      <c r="D943" s="12">
        <f ca="1">IF(A943&lt;$B$1,VLOOKUP(A943,[1]DI!$A$4:$B$15000,2),0)</f>
        <v>0</v>
      </c>
      <c r="E943" s="13">
        <f t="shared" ca="1" si="269"/>
        <v>1</v>
      </c>
      <c r="F943" s="13">
        <f ca="1">(TRUNC(PRODUCT($E$12:$E942),16))</f>
        <v>1.1040661914646399</v>
      </c>
      <c r="G943" s="13">
        <f t="shared" ca="1" si="270"/>
        <v>1.1040661914646399</v>
      </c>
      <c r="H943" s="13">
        <f t="shared" ca="1" si="271"/>
        <v>1</v>
      </c>
      <c r="I943" s="12">
        <f t="shared" si="284"/>
        <v>2.1000000000000001E-2</v>
      </c>
      <c r="J943" s="101">
        <f t="shared" si="272"/>
        <v>44034</v>
      </c>
      <c r="K943" s="3">
        <f t="shared" si="273"/>
        <v>26</v>
      </c>
      <c r="L943" s="18">
        <f t="shared" si="274"/>
        <v>26</v>
      </c>
      <c r="M943" s="11">
        <f t="shared" si="275"/>
        <v>1.002146531</v>
      </c>
      <c r="N943" s="11">
        <f t="shared" ca="1" si="276"/>
        <v>1.002146531</v>
      </c>
      <c r="O943" s="18">
        <f t="shared" si="277"/>
        <v>0</v>
      </c>
      <c r="P943" s="2">
        <f t="shared" ca="1" si="278"/>
        <v>0</v>
      </c>
      <c r="Q943" s="2">
        <f t="shared" si="279"/>
        <v>0</v>
      </c>
      <c r="R943" s="4" t="str">
        <f t="shared" si="280"/>
        <v>A+J=</v>
      </c>
      <c r="S943" s="101">
        <f t="shared" si="281"/>
        <v>44218</v>
      </c>
      <c r="T943" s="9" t="str">
        <f t="shared" si="282"/>
        <v>-</v>
      </c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9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</row>
    <row r="944" spans="1:198" x14ac:dyDescent="0.15">
      <c r="A944" s="99">
        <f t="shared" si="283"/>
        <v>44071</v>
      </c>
      <c r="B944" s="15" t="str">
        <f t="shared" ca="1" si="267"/>
        <v>n.d</v>
      </c>
      <c r="C944" s="2">
        <f t="shared" si="268"/>
        <v>0</v>
      </c>
      <c r="D944" s="12">
        <f ca="1">IF(A944&lt;$B$1,VLOOKUP(A944,[1]DI!$A$4:$B$15000,2),0)</f>
        <v>0</v>
      </c>
      <c r="E944" s="13">
        <f t="shared" ca="1" si="269"/>
        <v>1</v>
      </c>
      <c r="F944" s="13">
        <f ca="1">(TRUNC(PRODUCT($E$12:$E943),16))</f>
        <v>1.1040661914646399</v>
      </c>
      <c r="G944" s="13">
        <f t="shared" ca="1" si="270"/>
        <v>1.1040661914646399</v>
      </c>
      <c r="H944" s="13">
        <f t="shared" ca="1" si="271"/>
        <v>1</v>
      </c>
      <c r="I944" s="12">
        <f t="shared" si="284"/>
        <v>2.1000000000000001E-2</v>
      </c>
      <c r="J944" s="101">
        <f t="shared" si="272"/>
        <v>44034</v>
      </c>
      <c r="K944" s="3">
        <f t="shared" si="273"/>
        <v>27</v>
      </c>
      <c r="L944" s="18">
        <f t="shared" si="274"/>
        <v>27</v>
      </c>
      <c r="M944" s="11">
        <f t="shared" si="275"/>
        <v>1.002229182</v>
      </c>
      <c r="N944" s="11">
        <f t="shared" ca="1" si="276"/>
        <v>1.002229182</v>
      </c>
      <c r="O944" s="18">
        <f t="shared" si="277"/>
        <v>0</v>
      </c>
      <c r="P944" s="2">
        <f t="shared" ca="1" si="278"/>
        <v>0</v>
      </c>
      <c r="Q944" s="2">
        <f t="shared" si="279"/>
        <v>0</v>
      </c>
      <c r="R944" s="4" t="str">
        <f t="shared" si="280"/>
        <v>A+J=</v>
      </c>
      <c r="S944" s="101">
        <f t="shared" si="281"/>
        <v>44218</v>
      </c>
      <c r="T944" s="9" t="str">
        <f t="shared" si="282"/>
        <v>-</v>
      </c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9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</row>
    <row r="945" spans="1:198" x14ac:dyDescent="0.15">
      <c r="A945" s="99">
        <f t="shared" si="283"/>
        <v>44072</v>
      </c>
      <c r="B945" s="15" t="str">
        <f t="shared" ca="1" si="267"/>
        <v>n.d</v>
      </c>
      <c r="C945" s="2">
        <f t="shared" si="268"/>
        <v>0</v>
      </c>
      <c r="D945" s="12">
        <f ca="1">IF(A945&lt;$B$1,VLOOKUP(A945,[1]DI!$A$4:$B$15000,2),0)</f>
        <v>0</v>
      </c>
      <c r="E945" s="13">
        <f t="shared" ca="1" si="269"/>
        <v>1</v>
      </c>
      <c r="F945" s="13">
        <f ca="1">(TRUNC(PRODUCT($E$12:$E944),16))</f>
        <v>1.1040661914646399</v>
      </c>
      <c r="G945" s="13">
        <f t="shared" ca="1" si="270"/>
        <v>1.1040661914646399</v>
      </c>
      <c r="H945" s="13">
        <f t="shared" ca="1" si="271"/>
        <v>1</v>
      </c>
      <c r="I945" s="12">
        <f t="shared" si="284"/>
        <v>2.1000000000000001E-2</v>
      </c>
      <c r="J945" s="101">
        <f t="shared" si="272"/>
        <v>44034</v>
      </c>
      <c r="K945" s="3">
        <f t="shared" si="273"/>
        <v>27</v>
      </c>
      <c r="L945" s="18">
        <f t="shared" si="274"/>
        <v>28</v>
      </c>
      <c r="M945" s="11">
        <f t="shared" si="275"/>
        <v>1.0023118390000001</v>
      </c>
      <c r="N945" s="11">
        <f t="shared" ca="1" si="276"/>
        <v>1.0023118390000001</v>
      </c>
      <c r="O945" s="18">
        <f t="shared" si="277"/>
        <v>0</v>
      </c>
      <c r="P945" s="2">
        <f t="shared" ca="1" si="278"/>
        <v>0</v>
      </c>
      <c r="Q945" s="2">
        <f t="shared" si="279"/>
        <v>0</v>
      </c>
      <c r="R945" s="4" t="str">
        <f t="shared" si="280"/>
        <v>A+J=</v>
      </c>
      <c r="S945" s="101">
        <f t="shared" si="281"/>
        <v>44218</v>
      </c>
      <c r="T945" s="9" t="str">
        <f t="shared" si="282"/>
        <v>-</v>
      </c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9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</row>
    <row r="946" spans="1:198" x14ac:dyDescent="0.15">
      <c r="A946" s="99">
        <f t="shared" si="283"/>
        <v>44073</v>
      </c>
      <c r="B946" s="15" t="str">
        <f t="shared" ca="1" si="267"/>
        <v>n.d</v>
      </c>
      <c r="C946" s="2">
        <f t="shared" si="268"/>
        <v>0</v>
      </c>
      <c r="D946" s="12">
        <f ca="1">IF(A946&lt;$B$1,VLOOKUP(A946,[1]DI!$A$4:$B$15000,2),0)</f>
        <v>0</v>
      </c>
      <c r="E946" s="13">
        <f t="shared" ca="1" si="269"/>
        <v>1</v>
      </c>
      <c r="F946" s="13">
        <f ca="1">(TRUNC(PRODUCT($E$12:$E945),16))</f>
        <v>1.1040661914646399</v>
      </c>
      <c r="G946" s="13">
        <f t="shared" ca="1" si="270"/>
        <v>1.1040661914646399</v>
      </c>
      <c r="H946" s="13">
        <f t="shared" ca="1" si="271"/>
        <v>1</v>
      </c>
      <c r="I946" s="12">
        <f t="shared" si="284"/>
        <v>2.1000000000000001E-2</v>
      </c>
      <c r="J946" s="101">
        <f t="shared" si="272"/>
        <v>44034</v>
      </c>
      <c r="K946" s="3">
        <f t="shared" si="273"/>
        <v>27</v>
      </c>
      <c r="L946" s="18">
        <f t="shared" si="274"/>
        <v>28</v>
      </c>
      <c r="M946" s="11">
        <f t="shared" si="275"/>
        <v>1.0023118390000001</v>
      </c>
      <c r="N946" s="11">
        <f t="shared" ca="1" si="276"/>
        <v>1.0023118390000001</v>
      </c>
      <c r="O946" s="18">
        <f t="shared" si="277"/>
        <v>0</v>
      </c>
      <c r="P946" s="2">
        <f t="shared" ca="1" si="278"/>
        <v>0</v>
      </c>
      <c r="Q946" s="2">
        <f t="shared" si="279"/>
        <v>0</v>
      </c>
      <c r="R946" s="4" t="str">
        <f t="shared" si="280"/>
        <v>A+J=</v>
      </c>
      <c r="S946" s="101">
        <f t="shared" si="281"/>
        <v>44218</v>
      </c>
      <c r="T946" s="9" t="str">
        <f t="shared" si="282"/>
        <v>-</v>
      </c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9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</row>
    <row r="947" spans="1:198" x14ac:dyDescent="0.15">
      <c r="A947" s="99">
        <f t="shared" si="283"/>
        <v>44074</v>
      </c>
      <c r="B947" s="15" t="str">
        <f t="shared" ca="1" si="267"/>
        <v>n.d</v>
      </c>
      <c r="C947" s="2">
        <f t="shared" si="268"/>
        <v>0</v>
      </c>
      <c r="D947" s="12">
        <f ca="1">IF(A947&lt;$B$1,VLOOKUP(A947,[1]DI!$A$4:$B$15000,2),0)</f>
        <v>0</v>
      </c>
      <c r="E947" s="13">
        <f t="shared" ca="1" si="269"/>
        <v>1</v>
      </c>
      <c r="F947" s="13">
        <f ca="1">(TRUNC(PRODUCT($E$12:$E946),16))</f>
        <v>1.1040661914646399</v>
      </c>
      <c r="G947" s="13">
        <f t="shared" ca="1" si="270"/>
        <v>1.1040661914646399</v>
      </c>
      <c r="H947" s="13">
        <f t="shared" ca="1" si="271"/>
        <v>1</v>
      </c>
      <c r="I947" s="12">
        <f t="shared" si="284"/>
        <v>2.1000000000000001E-2</v>
      </c>
      <c r="J947" s="101">
        <f t="shared" si="272"/>
        <v>44034</v>
      </c>
      <c r="K947" s="3">
        <f t="shared" si="273"/>
        <v>28</v>
      </c>
      <c r="L947" s="18">
        <f t="shared" si="274"/>
        <v>28</v>
      </c>
      <c r="M947" s="11">
        <f t="shared" si="275"/>
        <v>1.0023118390000001</v>
      </c>
      <c r="N947" s="11">
        <f t="shared" ca="1" si="276"/>
        <v>1.0023118390000001</v>
      </c>
      <c r="O947" s="18">
        <f t="shared" si="277"/>
        <v>0</v>
      </c>
      <c r="P947" s="2">
        <f t="shared" ca="1" si="278"/>
        <v>0</v>
      </c>
      <c r="Q947" s="2">
        <f t="shared" si="279"/>
        <v>0</v>
      </c>
      <c r="R947" s="4" t="str">
        <f t="shared" si="280"/>
        <v>A+J=</v>
      </c>
      <c r="S947" s="101">
        <f t="shared" si="281"/>
        <v>44218</v>
      </c>
      <c r="T947" s="9" t="str">
        <f t="shared" si="282"/>
        <v>-</v>
      </c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9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</row>
    <row r="948" spans="1:198" x14ac:dyDescent="0.15">
      <c r="A948" s="99">
        <f t="shared" si="283"/>
        <v>44075</v>
      </c>
      <c r="B948" s="15" t="str">
        <f t="shared" ca="1" si="267"/>
        <v>n.d</v>
      </c>
      <c r="C948" s="2">
        <f t="shared" si="268"/>
        <v>0</v>
      </c>
      <c r="D948" s="12">
        <f ca="1">IF(A948&lt;$B$1,VLOOKUP(A948,[1]DI!$A$4:$B$15000,2),0)</f>
        <v>0</v>
      </c>
      <c r="E948" s="13">
        <f t="shared" ca="1" si="269"/>
        <v>1</v>
      </c>
      <c r="F948" s="13">
        <f ca="1">(TRUNC(PRODUCT($E$12:$E947),16))</f>
        <v>1.1040661914646399</v>
      </c>
      <c r="G948" s="13">
        <f t="shared" ca="1" si="270"/>
        <v>1.1040661914646399</v>
      </c>
      <c r="H948" s="13">
        <f t="shared" ca="1" si="271"/>
        <v>1</v>
      </c>
      <c r="I948" s="12">
        <f t="shared" si="284"/>
        <v>2.1000000000000001E-2</v>
      </c>
      <c r="J948" s="101">
        <f t="shared" si="272"/>
        <v>44034</v>
      </c>
      <c r="K948" s="3">
        <f t="shared" si="273"/>
        <v>29</v>
      </c>
      <c r="L948" s="18">
        <f t="shared" si="274"/>
        <v>29</v>
      </c>
      <c r="M948" s="11">
        <f t="shared" si="275"/>
        <v>1.002394504</v>
      </c>
      <c r="N948" s="11">
        <f t="shared" ca="1" si="276"/>
        <v>1.002394504</v>
      </c>
      <c r="O948" s="18">
        <f t="shared" si="277"/>
        <v>0</v>
      </c>
      <c r="P948" s="2">
        <f t="shared" ca="1" si="278"/>
        <v>0</v>
      </c>
      <c r="Q948" s="2">
        <f t="shared" si="279"/>
        <v>0</v>
      </c>
      <c r="R948" s="4" t="str">
        <f t="shared" si="280"/>
        <v>A+J=</v>
      </c>
      <c r="S948" s="101">
        <f t="shared" si="281"/>
        <v>44218</v>
      </c>
      <c r="T948" s="9" t="str">
        <f t="shared" si="282"/>
        <v>-</v>
      </c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9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</row>
    <row r="949" spans="1:198" x14ac:dyDescent="0.15">
      <c r="A949" s="99">
        <f t="shared" si="283"/>
        <v>44076</v>
      </c>
      <c r="B949" s="15" t="str">
        <f t="shared" ca="1" si="267"/>
        <v>n.d</v>
      </c>
      <c r="C949" s="2">
        <f t="shared" si="268"/>
        <v>0</v>
      </c>
      <c r="D949" s="12">
        <f ca="1">IF(A949&lt;$B$1,VLOOKUP(A949,[1]DI!$A$4:$B$15000,2),0)</f>
        <v>0</v>
      </c>
      <c r="E949" s="13">
        <f t="shared" ca="1" si="269"/>
        <v>1</v>
      </c>
      <c r="F949" s="13">
        <f ca="1">(TRUNC(PRODUCT($E$12:$E948),16))</f>
        <v>1.1040661914646399</v>
      </c>
      <c r="G949" s="13">
        <f t="shared" ca="1" si="270"/>
        <v>1.1040661914646399</v>
      </c>
      <c r="H949" s="13">
        <f t="shared" ca="1" si="271"/>
        <v>1</v>
      </c>
      <c r="I949" s="12">
        <f t="shared" si="284"/>
        <v>2.1000000000000001E-2</v>
      </c>
      <c r="J949" s="101">
        <f t="shared" si="272"/>
        <v>44034</v>
      </c>
      <c r="K949" s="3">
        <f t="shared" si="273"/>
        <v>30</v>
      </c>
      <c r="L949" s="18">
        <f t="shared" si="274"/>
        <v>30</v>
      </c>
      <c r="M949" s="11">
        <f t="shared" si="275"/>
        <v>1.0024771750000001</v>
      </c>
      <c r="N949" s="11">
        <f t="shared" ca="1" si="276"/>
        <v>1.0024771750000001</v>
      </c>
      <c r="O949" s="18">
        <f t="shared" si="277"/>
        <v>0</v>
      </c>
      <c r="P949" s="2">
        <f t="shared" ca="1" si="278"/>
        <v>0</v>
      </c>
      <c r="Q949" s="2">
        <f t="shared" si="279"/>
        <v>0</v>
      </c>
      <c r="R949" s="4" t="str">
        <f t="shared" si="280"/>
        <v>A+J=</v>
      </c>
      <c r="S949" s="101">
        <f t="shared" si="281"/>
        <v>44218</v>
      </c>
      <c r="T949" s="9" t="str">
        <f t="shared" si="282"/>
        <v>-</v>
      </c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9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</row>
    <row r="950" spans="1:198" x14ac:dyDescent="0.15">
      <c r="A950" s="99">
        <f t="shared" si="283"/>
        <v>44077</v>
      </c>
      <c r="B950" s="15" t="str">
        <f t="shared" ca="1" si="267"/>
        <v>n.d</v>
      </c>
      <c r="C950" s="2">
        <f t="shared" si="268"/>
        <v>0</v>
      </c>
      <c r="D950" s="12">
        <f ca="1">IF(A950&lt;$B$1,VLOOKUP(A950,[1]DI!$A$4:$B$15000,2),0)</f>
        <v>0</v>
      </c>
      <c r="E950" s="13">
        <f t="shared" ca="1" si="269"/>
        <v>1</v>
      </c>
      <c r="F950" s="13">
        <f ca="1">(TRUNC(PRODUCT($E$12:$E949),16))</f>
        <v>1.1040661914646399</v>
      </c>
      <c r="G950" s="13">
        <f t="shared" ca="1" si="270"/>
        <v>1.1040661914646399</v>
      </c>
      <c r="H950" s="13">
        <f t="shared" ca="1" si="271"/>
        <v>1</v>
      </c>
      <c r="I950" s="12">
        <f t="shared" si="284"/>
        <v>2.1000000000000001E-2</v>
      </c>
      <c r="J950" s="101">
        <f t="shared" si="272"/>
        <v>44034</v>
      </c>
      <c r="K950" s="3">
        <f t="shared" si="273"/>
        <v>31</v>
      </c>
      <c r="L950" s="18">
        <f t="shared" si="274"/>
        <v>31</v>
      </c>
      <c r="M950" s="11">
        <f t="shared" si="275"/>
        <v>1.0025598529999999</v>
      </c>
      <c r="N950" s="11">
        <f t="shared" ca="1" si="276"/>
        <v>1.0025598529999999</v>
      </c>
      <c r="O950" s="18">
        <f t="shared" si="277"/>
        <v>0</v>
      </c>
      <c r="P950" s="2">
        <f t="shared" ca="1" si="278"/>
        <v>0</v>
      </c>
      <c r="Q950" s="2">
        <f t="shared" si="279"/>
        <v>0</v>
      </c>
      <c r="R950" s="4" t="str">
        <f t="shared" si="280"/>
        <v>A+J=</v>
      </c>
      <c r="S950" s="101">
        <f t="shared" si="281"/>
        <v>44218</v>
      </c>
      <c r="T950" s="9" t="str">
        <f t="shared" si="282"/>
        <v>-</v>
      </c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9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</row>
    <row r="951" spans="1:198" x14ac:dyDescent="0.15">
      <c r="A951" s="99">
        <f t="shared" si="283"/>
        <v>44078</v>
      </c>
      <c r="B951" s="15" t="str">
        <f t="shared" ca="1" si="267"/>
        <v>n.d</v>
      </c>
      <c r="C951" s="2">
        <f t="shared" si="268"/>
        <v>0</v>
      </c>
      <c r="D951" s="12">
        <f ca="1">IF(A951&lt;$B$1,VLOOKUP(A951,[1]DI!$A$4:$B$15000,2),0)</f>
        <v>0</v>
      </c>
      <c r="E951" s="13">
        <f t="shared" ca="1" si="269"/>
        <v>1</v>
      </c>
      <c r="F951" s="13">
        <f ca="1">(TRUNC(PRODUCT($E$12:$E950),16))</f>
        <v>1.1040661914646399</v>
      </c>
      <c r="G951" s="13">
        <f t="shared" ca="1" si="270"/>
        <v>1.1040661914646399</v>
      </c>
      <c r="H951" s="13">
        <f t="shared" ca="1" si="271"/>
        <v>1</v>
      </c>
      <c r="I951" s="12">
        <f t="shared" si="284"/>
        <v>2.1000000000000001E-2</v>
      </c>
      <c r="J951" s="101">
        <f t="shared" si="272"/>
        <v>44034</v>
      </c>
      <c r="K951" s="3">
        <f t="shared" si="273"/>
        <v>32</v>
      </c>
      <c r="L951" s="18">
        <f t="shared" si="274"/>
        <v>32</v>
      </c>
      <c r="M951" s="11">
        <f t="shared" si="275"/>
        <v>1.0026425379999999</v>
      </c>
      <c r="N951" s="11">
        <f t="shared" ca="1" si="276"/>
        <v>1.0026425379999999</v>
      </c>
      <c r="O951" s="18">
        <f t="shared" si="277"/>
        <v>0</v>
      </c>
      <c r="P951" s="2">
        <f t="shared" ca="1" si="278"/>
        <v>0</v>
      </c>
      <c r="Q951" s="2">
        <f t="shared" si="279"/>
        <v>0</v>
      </c>
      <c r="R951" s="4" t="str">
        <f t="shared" si="280"/>
        <v>A+J=</v>
      </c>
      <c r="S951" s="101">
        <f t="shared" si="281"/>
        <v>44218</v>
      </c>
      <c r="T951" s="9" t="str">
        <f t="shared" si="282"/>
        <v>-</v>
      </c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9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</row>
    <row r="952" spans="1:198" x14ac:dyDescent="0.15">
      <c r="A952" s="99">
        <f t="shared" si="283"/>
        <v>44079</v>
      </c>
      <c r="B952" s="15" t="str">
        <f t="shared" ca="1" si="267"/>
        <v>n.d</v>
      </c>
      <c r="C952" s="2">
        <f t="shared" si="268"/>
        <v>0</v>
      </c>
      <c r="D952" s="12">
        <f ca="1">IF(A952&lt;$B$1,VLOOKUP(A952,[1]DI!$A$4:$B$15000,2),0)</f>
        <v>0</v>
      </c>
      <c r="E952" s="13">
        <f t="shared" ca="1" si="269"/>
        <v>1</v>
      </c>
      <c r="F952" s="13">
        <f ca="1">(TRUNC(PRODUCT($E$12:$E951),16))</f>
        <v>1.1040661914646399</v>
      </c>
      <c r="G952" s="13">
        <f t="shared" ca="1" si="270"/>
        <v>1.1040661914646399</v>
      </c>
      <c r="H952" s="13">
        <f t="shared" ca="1" si="271"/>
        <v>1</v>
      </c>
      <c r="I952" s="12">
        <f t="shared" si="284"/>
        <v>2.1000000000000001E-2</v>
      </c>
      <c r="J952" s="101">
        <f t="shared" si="272"/>
        <v>44034</v>
      </c>
      <c r="K952" s="3">
        <f t="shared" si="273"/>
        <v>32</v>
      </c>
      <c r="L952" s="18">
        <f t="shared" si="274"/>
        <v>33</v>
      </c>
      <c r="M952" s="11">
        <f t="shared" si="275"/>
        <v>1.00272523</v>
      </c>
      <c r="N952" s="11">
        <f t="shared" ca="1" si="276"/>
        <v>1.00272523</v>
      </c>
      <c r="O952" s="18">
        <f t="shared" si="277"/>
        <v>0</v>
      </c>
      <c r="P952" s="2">
        <f t="shared" ca="1" si="278"/>
        <v>0</v>
      </c>
      <c r="Q952" s="2">
        <f t="shared" si="279"/>
        <v>0</v>
      </c>
      <c r="R952" s="4" t="str">
        <f t="shared" si="280"/>
        <v>A+J=</v>
      </c>
      <c r="S952" s="101">
        <f t="shared" si="281"/>
        <v>44218</v>
      </c>
      <c r="T952" s="9" t="str">
        <f t="shared" si="282"/>
        <v>-</v>
      </c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9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</row>
    <row r="953" spans="1:198" x14ac:dyDescent="0.15">
      <c r="A953" s="99">
        <f t="shared" si="283"/>
        <v>44080</v>
      </c>
      <c r="B953" s="15" t="str">
        <f t="shared" ca="1" si="267"/>
        <v>n.d</v>
      </c>
      <c r="C953" s="2">
        <f t="shared" si="268"/>
        <v>0</v>
      </c>
      <c r="D953" s="12">
        <f ca="1">IF(A953&lt;$B$1,VLOOKUP(A953,[1]DI!$A$4:$B$15000,2),0)</f>
        <v>0</v>
      </c>
      <c r="E953" s="13">
        <f t="shared" ca="1" si="269"/>
        <v>1</v>
      </c>
      <c r="F953" s="13">
        <f ca="1">(TRUNC(PRODUCT($E$12:$E952),16))</f>
        <v>1.1040661914646399</v>
      </c>
      <c r="G953" s="13">
        <f t="shared" ca="1" si="270"/>
        <v>1.1040661914646399</v>
      </c>
      <c r="H953" s="13">
        <f t="shared" ca="1" si="271"/>
        <v>1</v>
      </c>
      <c r="I953" s="12">
        <f t="shared" si="284"/>
        <v>2.1000000000000001E-2</v>
      </c>
      <c r="J953" s="101">
        <f t="shared" si="272"/>
        <v>44034</v>
      </c>
      <c r="K953" s="3">
        <f t="shared" si="273"/>
        <v>32</v>
      </c>
      <c r="L953" s="18">
        <f t="shared" si="274"/>
        <v>33</v>
      </c>
      <c r="M953" s="11">
        <f t="shared" si="275"/>
        <v>1.00272523</v>
      </c>
      <c r="N953" s="11">
        <f t="shared" ca="1" si="276"/>
        <v>1.00272523</v>
      </c>
      <c r="O953" s="18">
        <f t="shared" si="277"/>
        <v>0</v>
      </c>
      <c r="P953" s="2">
        <f t="shared" ca="1" si="278"/>
        <v>0</v>
      </c>
      <c r="Q953" s="2">
        <f t="shared" si="279"/>
        <v>0</v>
      </c>
      <c r="R953" s="4" t="str">
        <f t="shared" si="280"/>
        <v>A+J=</v>
      </c>
      <c r="S953" s="101">
        <f t="shared" si="281"/>
        <v>44218</v>
      </c>
      <c r="T953" s="9" t="str">
        <f t="shared" si="282"/>
        <v>-</v>
      </c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9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</row>
    <row r="954" spans="1:198" x14ac:dyDescent="0.15">
      <c r="A954" s="99">
        <f t="shared" si="283"/>
        <v>44081</v>
      </c>
      <c r="B954" s="15" t="str">
        <f t="shared" ref="B954:B1017" ca="1" si="285">IF(A954&lt;=TODAY(),C954+P954,IF(AND(A954&gt;TODAY(),A954&lt;=$B$1),IF(VLOOKUP(TODAY(),$A$10:$D$10000,4,FALSE)=0,"n.d",C954+P954),"n.d"))</f>
        <v>n.d</v>
      </c>
      <c r="C954" s="2">
        <f t="shared" ref="C954:C1017" si="286">(C953-Q953)</f>
        <v>0</v>
      </c>
      <c r="D954" s="12">
        <f ca="1">IF(A954&lt;$B$1,VLOOKUP(A954,[1]DI!$A$4:$B$15000,2),0)</f>
        <v>0</v>
      </c>
      <c r="E954" s="13">
        <f t="shared" ref="E954:E1017" ca="1" si="287">IF(A954&lt;A$10,1,ROUND(((1+D954)^(1/252)),8))</f>
        <v>1</v>
      </c>
      <c r="F954" s="13">
        <f ca="1">(TRUNC(PRODUCT($E$12:$E953),16))</f>
        <v>1.1040661914646399</v>
      </c>
      <c r="G954" s="13">
        <f t="shared" ref="G954:G1017" ca="1" si="288">IF(O953&gt;0,F953,G953)</f>
        <v>1.1040661914646399</v>
      </c>
      <c r="H954" s="13">
        <f t="shared" ref="H954:H1017" ca="1" si="289">ROUND(F954/G954,8)</f>
        <v>1</v>
      </c>
      <c r="I954" s="12">
        <f t="shared" si="284"/>
        <v>2.1000000000000001E-2</v>
      </c>
      <c r="J954" s="101">
        <f t="shared" ref="J954:J1017" si="290">IF(O953&gt;0,VLOOKUP(O953,V$12:AF$48,2),J953)</f>
        <v>44034</v>
      </c>
      <c r="K954" s="3">
        <f t="shared" ref="K954:K1017" si="291">IF(A954&gt;J954,IF(NETWORKDAYS(J954,A954,$V$52:$V$436)-1=0,1,NETWORKDAYS(J954,A954,$V$52:$V$436)-1),0)</f>
        <v>32</v>
      </c>
      <c r="L954" s="18">
        <f t="shared" ref="L954:L1017" si="292">IF(AND(K954=1,K953=1),1,IF(K954&gt;0,IF(K954=K953,K954+1,K954),0))</f>
        <v>33</v>
      </c>
      <c r="M954" s="11">
        <f t="shared" ref="M954:M1017" si="293">ROUND((I954+1)^(L954/252),9)</f>
        <v>1.00272523</v>
      </c>
      <c r="N954" s="11">
        <f t="shared" ref="N954:N1017" ca="1" si="294">ROUND(H954*M954,9)</f>
        <v>1.00272523</v>
      </c>
      <c r="O954" s="18">
        <f t="shared" ref="O954:O1017" si="295">IF(VLOOKUP(A954,W$12:AD$48,8)=VLOOKUP(A953,W$12:AD$48,8),0,VLOOKUP(A954,W$12:AD$48,8))</f>
        <v>0</v>
      </c>
      <c r="P954" s="2">
        <f t="shared" ref="P954:P1017" ca="1" si="296">TRUNC(((N954-1)*C954),6)</f>
        <v>0</v>
      </c>
      <c r="Q954" s="2">
        <f t="shared" ref="Q954:Q1017" si="297">IF(O954&gt;0,VLOOKUP(O954,$V$12:$AA$48,6),0)</f>
        <v>0</v>
      </c>
      <c r="R954" s="4" t="str">
        <f t="shared" ref="R954:R1017" si="298">IF(O953&gt;0,VLOOKUP(O953,V$12:AF$48,10),R953)</f>
        <v>A+J=</v>
      </c>
      <c r="S954" s="101">
        <f t="shared" ref="S954:S1017" si="299">IF(O953&gt;0,VLOOKUP(O953,V$12:AF$48,11),S953)</f>
        <v>44218</v>
      </c>
      <c r="T954" s="9" t="str">
        <f t="shared" ref="T954:T1017" si="300">IF(O954&gt;0,(P954+Q954)*T$9,"-")</f>
        <v>-</v>
      </c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9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</row>
    <row r="955" spans="1:198" x14ac:dyDescent="0.15">
      <c r="A955" s="99">
        <f t="shared" si="283"/>
        <v>44082</v>
      </c>
      <c r="B955" s="15" t="str">
        <f t="shared" ca="1" si="285"/>
        <v>n.d</v>
      </c>
      <c r="C955" s="2">
        <f t="shared" si="286"/>
        <v>0</v>
      </c>
      <c r="D955" s="12">
        <f ca="1">IF(A955&lt;$B$1,VLOOKUP(A955,[1]DI!$A$4:$B$15000,2),0)</f>
        <v>0</v>
      </c>
      <c r="E955" s="13">
        <f t="shared" ca="1" si="287"/>
        <v>1</v>
      </c>
      <c r="F955" s="13">
        <f ca="1">(TRUNC(PRODUCT($E$12:$E954),16))</f>
        <v>1.1040661914646399</v>
      </c>
      <c r="G955" s="13">
        <f t="shared" ca="1" si="288"/>
        <v>1.1040661914646399</v>
      </c>
      <c r="H955" s="13">
        <f t="shared" ca="1" si="289"/>
        <v>1</v>
      </c>
      <c r="I955" s="12">
        <f t="shared" si="284"/>
        <v>2.1000000000000001E-2</v>
      </c>
      <c r="J955" s="101">
        <f t="shared" si="290"/>
        <v>44034</v>
      </c>
      <c r="K955" s="3">
        <f t="shared" si="291"/>
        <v>33</v>
      </c>
      <c r="L955" s="18">
        <f t="shared" si="292"/>
        <v>33</v>
      </c>
      <c r="M955" s="11">
        <f t="shared" si="293"/>
        <v>1.00272523</v>
      </c>
      <c r="N955" s="11">
        <f t="shared" ca="1" si="294"/>
        <v>1.00272523</v>
      </c>
      <c r="O955" s="18">
        <f t="shared" si="295"/>
        <v>0</v>
      </c>
      <c r="P955" s="2">
        <f t="shared" ca="1" si="296"/>
        <v>0</v>
      </c>
      <c r="Q955" s="2">
        <f t="shared" si="297"/>
        <v>0</v>
      </c>
      <c r="R955" s="4" t="str">
        <f t="shared" si="298"/>
        <v>A+J=</v>
      </c>
      <c r="S955" s="101">
        <f t="shared" si="299"/>
        <v>44218</v>
      </c>
      <c r="T955" s="9" t="str">
        <f t="shared" si="300"/>
        <v>-</v>
      </c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9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</row>
    <row r="956" spans="1:198" x14ac:dyDescent="0.15">
      <c r="A956" s="99">
        <f t="shared" si="283"/>
        <v>44083</v>
      </c>
      <c r="B956" s="15" t="str">
        <f t="shared" ca="1" si="285"/>
        <v>n.d</v>
      </c>
      <c r="C956" s="2">
        <f t="shared" si="286"/>
        <v>0</v>
      </c>
      <c r="D956" s="12">
        <f ca="1">IF(A956&lt;$B$1,VLOOKUP(A956,[1]DI!$A$4:$B$15000,2),0)</f>
        <v>0</v>
      </c>
      <c r="E956" s="13">
        <f t="shared" ca="1" si="287"/>
        <v>1</v>
      </c>
      <c r="F956" s="13">
        <f ca="1">(TRUNC(PRODUCT($E$12:$E955),16))</f>
        <v>1.1040661914646399</v>
      </c>
      <c r="G956" s="13">
        <f t="shared" ca="1" si="288"/>
        <v>1.1040661914646399</v>
      </c>
      <c r="H956" s="13">
        <f t="shared" ca="1" si="289"/>
        <v>1</v>
      </c>
      <c r="I956" s="12">
        <f t="shared" si="284"/>
        <v>2.1000000000000001E-2</v>
      </c>
      <c r="J956" s="101">
        <f t="shared" si="290"/>
        <v>44034</v>
      </c>
      <c r="K956" s="3">
        <f t="shared" si="291"/>
        <v>34</v>
      </c>
      <c r="L956" s="18">
        <f t="shared" si="292"/>
        <v>34</v>
      </c>
      <c r="M956" s="11">
        <f t="shared" si="293"/>
        <v>1.002807928</v>
      </c>
      <c r="N956" s="11">
        <f t="shared" ca="1" si="294"/>
        <v>1.002807928</v>
      </c>
      <c r="O956" s="18">
        <f t="shared" si="295"/>
        <v>0</v>
      </c>
      <c r="P956" s="2">
        <f t="shared" ca="1" si="296"/>
        <v>0</v>
      </c>
      <c r="Q956" s="2">
        <f t="shared" si="297"/>
        <v>0</v>
      </c>
      <c r="R956" s="4" t="str">
        <f t="shared" si="298"/>
        <v>A+J=</v>
      </c>
      <c r="S956" s="101">
        <f t="shared" si="299"/>
        <v>44218</v>
      </c>
      <c r="T956" s="9" t="str">
        <f t="shared" si="300"/>
        <v>-</v>
      </c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9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</row>
    <row r="957" spans="1:198" x14ac:dyDescent="0.15">
      <c r="A957" s="99">
        <f t="shared" si="283"/>
        <v>44084</v>
      </c>
      <c r="B957" s="15" t="str">
        <f t="shared" ca="1" si="285"/>
        <v>n.d</v>
      </c>
      <c r="C957" s="2">
        <f t="shared" si="286"/>
        <v>0</v>
      </c>
      <c r="D957" s="12">
        <f ca="1">IF(A957&lt;$B$1,VLOOKUP(A957,[1]DI!$A$4:$B$15000,2),0)</f>
        <v>0</v>
      </c>
      <c r="E957" s="13">
        <f t="shared" ca="1" si="287"/>
        <v>1</v>
      </c>
      <c r="F957" s="13">
        <f ca="1">(TRUNC(PRODUCT($E$12:$E956),16))</f>
        <v>1.1040661914646399</v>
      </c>
      <c r="G957" s="13">
        <f t="shared" ca="1" si="288"/>
        <v>1.1040661914646399</v>
      </c>
      <c r="H957" s="13">
        <f t="shared" ca="1" si="289"/>
        <v>1</v>
      </c>
      <c r="I957" s="12">
        <f t="shared" si="284"/>
        <v>2.1000000000000001E-2</v>
      </c>
      <c r="J957" s="101">
        <f t="shared" si="290"/>
        <v>44034</v>
      </c>
      <c r="K957" s="3">
        <f t="shared" si="291"/>
        <v>35</v>
      </c>
      <c r="L957" s="18">
        <f t="shared" si="292"/>
        <v>35</v>
      </c>
      <c r="M957" s="11">
        <f t="shared" si="293"/>
        <v>1.0028906339999999</v>
      </c>
      <c r="N957" s="11">
        <f t="shared" ca="1" si="294"/>
        <v>1.0028906339999999</v>
      </c>
      <c r="O957" s="18">
        <f t="shared" si="295"/>
        <v>0</v>
      </c>
      <c r="P957" s="2">
        <f t="shared" ca="1" si="296"/>
        <v>0</v>
      </c>
      <c r="Q957" s="2">
        <f t="shared" si="297"/>
        <v>0</v>
      </c>
      <c r="R957" s="4" t="str">
        <f t="shared" si="298"/>
        <v>A+J=</v>
      </c>
      <c r="S957" s="101">
        <f t="shared" si="299"/>
        <v>44218</v>
      </c>
      <c r="T957" s="9" t="str">
        <f t="shared" si="300"/>
        <v>-</v>
      </c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9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</row>
    <row r="958" spans="1:198" x14ac:dyDescent="0.15">
      <c r="A958" s="99">
        <f t="shared" si="283"/>
        <v>44085</v>
      </c>
      <c r="B958" s="15" t="str">
        <f t="shared" ca="1" si="285"/>
        <v>n.d</v>
      </c>
      <c r="C958" s="2">
        <f t="shared" si="286"/>
        <v>0</v>
      </c>
      <c r="D958" s="12">
        <f ca="1">IF(A958&lt;$B$1,VLOOKUP(A958,[1]DI!$A$4:$B$15000,2),0)</f>
        <v>0</v>
      </c>
      <c r="E958" s="13">
        <f t="shared" ca="1" si="287"/>
        <v>1</v>
      </c>
      <c r="F958" s="13">
        <f ca="1">(TRUNC(PRODUCT($E$12:$E957),16))</f>
        <v>1.1040661914646399</v>
      </c>
      <c r="G958" s="13">
        <f t="shared" ca="1" si="288"/>
        <v>1.1040661914646399</v>
      </c>
      <c r="H958" s="13">
        <f t="shared" ca="1" si="289"/>
        <v>1</v>
      </c>
      <c r="I958" s="12">
        <f t="shared" si="284"/>
        <v>2.1000000000000001E-2</v>
      </c>
      <c r="J958" s="101">
        <f t="shared" si="290"/>
        <v>44034</v>
      </c>
      <c r="K958" s="3">
        <f t="shared" si="291"/>
        <v>36</v>
      </c>
      <c r="L958" s="18">
        <f t="shared" si="292"/>
        <v>36</v>
      </c>
      <c r="M958" s="11">
        <f t="shared" si="293"/>
        <v>1.0029733460000001</v>
      </c>
      <c r="N958" s="11">
        <f t="shared" ca="1" si="294"/>
        <v>1.0029733460000001</v>
      </c>
      <c r="O958" s="18">
        <f t="shared" si="295"/>
        <v>0</v>
      </c>
      <c r="P958" s="2">
        <f t="shared" ca="1" si="296"/>
        <v>0</v>
      </c>
      <c r="Q958" s="2">
        <f t="shared" si="297"/>
        <v>0</v>
      </c>
      <c r="R958" s="4" t="str">
        <f t="shared" si="298"/>
        <v>A+J=</v>
      </c>
      <c r="S958" s="101">
        <f t="shared" si="299"/>
        <v>44218</v>
      </c>
      <c r="T958" s="9" t="str">
        <f t="shared" si="300"/>
        <v>-</v>
      </c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9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</row>
    <row r="959" spans="1:198" x14ac:dyDescent="0.15">
      <c r="A959" s="99">
        <f t="shared" si="283"/>
        <v>44086</v>
      </c>
      <c r="B959" s="15" t="str">
        <f t="shared" ca="1" si="285"/>
        <v>n.d</v>
      </c>
      <c r="C959" s="2">
        <f t="shared" si="286"/>
        <v>0</v>
      </c>
      <c r="D959" s="12">
        <f ca="1">IF(A959&lt;$B$1,VLOOKUP(A959,[1]DI!$A$4:$B$15000,2),0)</f>
        <v>0</v>
      </c>
      <c r="E959" s="13">
        <f t="shared" ca="1" si="287"/>
        <v>1</v>
      </c>
      <c r="F959" s="13">
        <f ca="1">(TRUNC(PRODUCT($E$12:$E958),16))</f>
        <v>1.1040661914646399</v>
      </c>
      <c r="G959" s="13">
        <f t="shared" ca="1" si="288"/>
        <v>1.1040661914646399</v>
      </c>
      <c r="H959" s="13">
        <f t="shared" ca="1" si="289"/>
        <v>1</v>
      </c>
      <c r="I959" s="12">
        <f t="shared" si="284"/>
        <v>2.1000000000000001E-2</v>
      </c>
      <c r="J959" s="101">
        <f t="shared" si="290"/>
        <v>44034</v>
      </c>
      <c r="K959" s="3">
        <f t="shared" si="291"/>
        <v>36</v>
      </c>
      <c r="L959" s="18">
        <f t="shared" si="292"/>
        <v>37</v>
      </c>
      <c r="M959" s="11">
        <f t="shared" si="293"/>
        <v>1.003056065</v>
      </c>
      <c r="N959" s="11">
        <f t="shared" ca="1" si="294"/>
        <v>1.003056065</v>
      </c>
      <c r="O959" s="18">
        <f t="shared" si="295"/>
        <v>0</v>
      </c>
      <c r="P959" s="2">
        <f t="shared" ca="1" si="296"/>
        <v>0</v>
      </c>
      <c r="Q959" s="2">
        <f t="shared" si="297"/>
        <v>0</v>
      </c>
      <c r="R959" s="4" t="str">
        <f t="shared" si="298"/>
        <v>A+J=</v>
      </c>
      <c r="S959" s="101">
        <f t="shared" si="299"/>
        <v>44218</v>
      </c>
      <c r="T959" s="9" t="str">
        <f t="shared" si="300"/>
        <v>-</v>
      </c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9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</row>
    <row r="960" spans="1:198" x14ac:dyDescent="0.15">
      <c r="A960" s="99">
        <f t="shared" si="283"/>
        <v>44087</v>
      </c>
      <c r="B960" s="15" t="str">
        <f t="shared" ca="1" si="285"/>
        <v>n.d</v>
      </c>
      <c r="C960" s="2">
        <f t="shared" si="286"/>
        <v>0</v>
      </c>
      <c r="D960" s="12">
        <f ca="1">IF(A960&lt;$B$1,VLOOKUP(A960,[1]DI!$A$4:$B$15000,2),0)</f>
        <v>0</v>
      </c>
      <c r="E960" s="13">
        <f t="shared" ca="1" si="287"/>
        <v>1</v>
      </c>
      <c r="F960" s="13">
        <f ca="1">(TRUNC(PRODUCT($E$12:$E959),16))</f>
        <v>1.1040661914646399</v>
      </c>
      <c r="G960" s="13">
        <f t="shared" ca="1" si="288"/>
        <v>1.1040661914646399</v>
      </c>
      <c r="H960" s="13">
        <f t="shared" ca="1" si="289"/>
        <v>1</v>
      </c>
      <c r="I960" s="12">
        <f t="shared" si="284"/>
        <v>2.1000000000000001E-2</v>
      </c>
      <c r="J960" s="101">
        <f t="shared" si="290"/>
        <v>44034</v>
      </c>
      <c r="K960" s="3">
        <f t="shared" si="291"/>
        <v>36</v>
      </c>
      <c r="L960" s="18">
        <f t="shared" si="292"/>
        <v>37</v>
      </c>
      <c r="M960" s="11">
        <f t="shared" si="293"/>
        <v>1.003056065</v>
      </c>
      <c r="N960" s="11">
        <f t="shared" ca="1" si="294"/>
        <v>1.003056065</v>
      </c>
      <c r="O960" s="18">
        <f t="shared" si="295"/>
        <v>0</v>
      </c>
      <c r="P960" s="2">
        <f t="shared" ca="1" si="296"/>
        <v>0</v>
      </c>
      <c r="Q960" s="2">
        <f t="shared" si="297"/>
        <v>0</v>
      </c>
      <c r="R960" s="4" t="str">
        <f t="shared" si="298"/>
        <v>A+J=</v>
      </c>
      <c r="S960" s="101">
        <f t="shared" si="299"/>
        <v>44218</v>
      </c>
      <c r="T960" s="9" t="str">
        <f t="shared" si="300"/>
        <v>-</v>
      </c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9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</row>
    <row r="961" spans="1:198" x14ac:dyDescent="0.15">
      <c r="A961" s="99">
        <f t="shared" si="283"/>
        <v>44088</v>
      </c>
      <c r="B961" s="15" t="str">
        <f t="shared" ca="1" si="285"/>
        <v>n.d</v>
      </c>
      <c r="C961" s="2">
        <f t="shared" si="286"/>
        <v>0</v>
      </c>
      <c r="D961" s="12">
        <f ca="1">IF(A961&lt;$B$1,VLOOKUP(A961,[1]DI!$A$4:$B$15000,2),0)</f>
        <v>0</v>
      </c>
      <c r="E961" s="13">
        <f t="shared" ca="1" si="287"/>
        <v>1</v>
      </c>
      <c r="F961" s="13">
        <f ca="1">(TRUNC(PRODUCT($E$12:$E960),16))</f>
        <v>1.1040661914646399</v>
      </c>
      <c r="G961" s="13">
        <f t="shared" ca="1" si="288"/>
        <v>1.1040661914646399</v>
      </c>
      <c r="H961" s="13">
        <f t="shared" ca="1" si="289"/>
        <v>1</v>
      </c>
      <c r="I961" s="12">
        <f t="shared" si="284"/>
        <v>2.1000000000000001E-2</v>
      </c>
      <c r="J961" s="101">
        <f t="shared" si="290"/>
        <v>44034</v>
      </c>
      <c r="K961" s="3">
        <f t="shared" si="291"/>
        <v>37</v>
      </c>
      <c r="L961" s="18">
        <f t="shared" si="292"/>
        <v>37</v>
      </c>
      <c r="M961" s="11">
        <f t="shared" si="293"/>
        <v>1.003056065</v>
      </c>
      <c r="N961" s="11">
        <f t="shared" ca="1" si="294"/>
        <v>1.003056065</v>
      </c>
      <c r="O961" s="18">
        <f t="shared" si="295"/>
        <v>0</v>
      </c>
      <c r="P961" s="2">
        <f t="shared" ca="1" si="296"/>
        <v>0</v>
      </c>
      <c r="Q961" s="2">
        <f t="shared" si="297"/>
        <v>0</v>
      </c>
      <c r="R961" s="4" t="str">
        <f t="shared" si="298"/>
        <v>A+J=</v>
      </c>
      <c r="S961" s="101">
        <f t="shared" si="299"/>
        <v>44218</v>
      </c>
      <c r="T961" s="9" t="str">
        <f t="shared" si="300"/>
        <v>-</v>
      </c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9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</row>
    <row r="962" spans="1:198" x14ac:dyDescent="0.15">
      <c r="A962" s="99">
        <f t="shared" si="283"/>
        <v>44089</v>
      </c>
      <c r="B962" s="15" t="str">
        <f t="shared" ca="1" si="285"/>
        <v>n.d</v>
      </c>
      <c r="C962" s="2">
        <f t="shared" si="286"/>
        <v>0</v>
      </c>
      <c r="D962" s="12">
        <f ca="1">IF(A962&lt;$B$1,VLOOKUP(A962,[1]DI!$A$4:$B$15000,2),0)</f>
        <v>0</v>
      </c>
      <c r="E962" s="13">
        <f t="shared" ca="1" si="287"/>
        <v>1</v>
      </c>
      <c r="F962" s="13">
        <f ca="1">(TRUNC(PRODUCT($E$12:$E961),16))</f>
        <v>1.1040661914646399</v>
      </c>
      <c r="G962" s="13">
        <f t="shared" ca="1" si="288"/>
        <v>1.1040661914646399</v>
      </c>
      <c r="H962" s="13">
        <f t="shared" ca="1" si="289"/>
        <v>1</v>
      </c>
      <c r="I962" s="12">
        <f t="shared" si="284"/>
        <v>2.1000000000000001E-2</v>
      </c>
      <c r="J962" s="101">
        <f t="shared" si="290"/>
        <v>44034</v>
      </c>
      <c r="K962" s="3">
        <f t="shared" si="291"/>
        <v>38</v>
      </c>
      <c r="L962" s="18">
        <f t="shared" si="292"/>
        <v>38</v>
      </c>
      <c r="M962" s="11">
        <f t="shared" si="293"/>
        <v>1.003138791</v>
      </c>
      <c r="N962" s="11">
        <f t="shared" ca="1" si="294"/>
        <v>1.003138791</v>
      </c>
      <c r="O962" s="18">
        <f t="shared" si="295"/>
        <v>0</v>
      </c>
      <c r="P962" s="2">
        <f t="shared" ca="1" si="296"/>
        <v>0</v>
      </c>
      <c r="Q962" s="2">
        <f t="shared" si="297"/>
        <v>0</v>
      </c>
      <c r="R962" s="4" t="str">
        <f t="shared" si="298"/>
        <v>A+J=</v>
      </c>
      <c r="S962" s="101">
        <f t="shared" si="299"/>
        <v>44218</v>
      </c>
      <c r="T962" s="9" t="str">
        <f t="shared" si="300"/>
        <v>-</v>
      </c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9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</row>
    <row r="963" spans="1:198" x14ac:dyDescent="0.15">
      <c r="A963" s="99">
        <f t="shared" si="283"/>
        <v>44090</v>
      </c>
      <c r="B963" s="15" t="str">
        <f t="shared" ca="1" si="285"/>
        <v>n.d</v>
      </c>
      <c r="C963" s="2">
        <f t="shared" si="286"/>
        <v>0</v>
      </c>
      <c r="D963" s="12">
        <f ca="1">IF(A963&lt;$B$1,VLOOKUP(A963,[1]DI!$A$4:$B$15000,2),0)</f>
        <v>0</v>
      </c>
      <c r="E963" s="13">
        <f t="shared" ca="1" si="287"/>
        <v>1</v>
      </c>
      <c r="F963" s="13">
        <f ca="1">(TRUNC(PRODUCT($E$12:$E962),16))</f>
        <v>1.1040661914646399</v>
      </c>
      <c r="G963" s="13">
        <f t="shared" ca="1" si="288"/>
        <v>1.1040661914646399</v>
      </c>
      <c r="H963" s="13">
        <f t="shared" ca="1" si="289"/>
        <v>1</v>
      </c>
      <c r="I963" s="12">
        <f t="shared" si="284"/>
        <v>2.1000000000000001E-2</v>
      </c>
      <c r="J963" s="101">
        <f t="shared" si="290"/>
        <v>44034</v>
      </c>
      <c r="K963" s="3">
        <f t="shared" si="291"/>
        <v>39</v>
      </c>
      <c r="L963" s="18">
        <f t="shared" si="292"/>
        <v>39</v>
      </c>
      <c r="M963" s="11">
        <f t="shared" si="293"/>
        <v>1.0032215229999999</v>
      </c>
      <c r="N963" s="11">
        <f t="shared" ca="1" si="294"/>
        <v>1.0032215229999999</v>
      </c>
      <c r="O963" s="18">
        <f t="shared" si="295"/>
        <v>0</v>
      </c>
      <c r="P963" s="2">
        <f t="shared" ca="1" si="296"/>
        <v>0</v>
      </c>
      <c r="Q963" s="2">
        <f t="shared" si="297"/>
        <v>0</v>
      </c>
      <c r="R963" s="4" t="str">
        <f t="shared" si="298"/>
        <v>A+J=</v>
      </c>
      <c r="S963" s="101">
        <f t="shared" si="299"/>
        <v>44218</v>
      </c>
      <c r="T963" s="9" t="str">
        <f t="shared" si="300"/>
        <v>-</v>
      </c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9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</row>
    <row r="964" spans="1:198" x14ac:dyDescent="0.15">
      <c r="A964" s="99">
        <f t="shared" si="283"/>
        <v>44091</v>
      </c>
      <c r="B964" s="15" t="str">
        <f t="shared" ca="1" si="285"/>
        <v>n.d</v>
      </c>
      <c r="C964" s="2">
        <f t="shared" si="286"/>
        <v>0</v>
      </c>
      <c r="D964" s="12">
        <f ca="1">IF(A964&lt;$B$1,VLOOKUP(A964,[1]DI!$A$4:$B$15000,2),0)</f>
        <v>0</v>
      </c>
      <c r="E964" s="13">
        <f t="shared" ca="1" si="287"/>
        <v>1</v>
      </c>
      <c r="F964" s="13">
        <f ca="1">(TRUNC(PRODUCT($E$12:$E963),16))</f>
        <v>1.1040661914646399</v>
      </c>
      <c r="G964" s="13">
        <f t="shared" ca="1" si="288"/>
        <v>1.1040661914646399</v>
      </c>
      <c r="H964" s="13">
        <f t="shared" ca="1" si="289"/>
        <v>1</v>
      </c>
      <c r="I964" s="12">
        <f t="shared" si="284"/>
        <v>2.1000000000000001E-2</v>
      </c>
      <c r="J964" s="101">
        <f t="shared" si="290"/>
        <v>44034</v>
      </c>
      <c r="K964" s="3">
        <f t="shared" si="291"/>
        <v>40</v>
      </c>
      <c r="L964" s="18">
        <f t="shared" si="292"/>
        <v>40</v>
      </c>
      <c r="M964" s="11">
        <f t="shared" si="293"/>
        <v>1.003304263</v>
      </c>
      <c r="N964" s="11">
        <f t="shared" ca="1" si="294"/>
        <v>1.003304263</v>
      </c>
      <c r="O964" s="18">
        <f t="shared" si="295"/>
        <v>0</v>
      </c>
      <c r="P964" s="2">
        <f t="shared" ca="1" si="296"/>
        <v>0</v>
      </c>
      <c r="Q964" s="2">
        <f t="shared" si="297"/>
        <v>0</v>
      </c>
      <c r="R964" s="4" t="str">
        <f t="shared" si="298"/>
        <v>A+J=</v>
      </c>
      <c r="S964" s="101">
        <f t="shared" si="299"/>
        <v>44218</v>
      </c>
      <c r="T964" s="9" t="str">
        <f t="shared" si="300"/>
        <v>-</v>
      </c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9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</row>
    <row r="965" spans="1:198" x14ac:dyDescent="0.15">
      <c r="A965" s="99">
        <f t="shared" si="283"/>
        <v>44092</v>
      </c>
      <c r="B965" s="15" t="str">
        <f t="shared" ca="1" si="285"/>
        <v>n.d</v>
      </c>
      <c r="C965" s="2">
        <f t="shared" si="286"/>
        <v>0</v>
      </c>
      <c r="D965" s="12">
        <f ca="1">IF(A965&lt;$B$1,VLOOKUP(A965,[1]DI!$A$4:$B$15000,2),0)</f>
        <v>0</v>
      </c>
      <c r="E965" s="13">
        <f t="shared" ca="1" si="287"/>
        <v>1</v>
      </c>
      <c r="F965" s="13">
        <f ca="1">(TRUNC(PRODUCT($E$12:$E964),16))</f>
        <v>1.1040661914646399</v>
      </c>
      <c r="G965" s="13">
        <f t="shared" ca="1" si="288"/>
        <v>1.1040661914646399</v>
      </c>
      <c r="H965" s="13">
        <f t="shared" ca="1" si="289"/>
        <v>1</v>
      </c>
      <c r="I965" s="12">
        <f t="shared" si="284"/>
        <v>2.1000000000000001E-2</v>
      </c>
      <c r="J965" s="101">
        <f t="shared" si="290"/>
        <v>44034</v>
      </c>
      <c r="K965" s="3">
        <f t="shared" si="291"/>
        <v>41</v>
      </c>
      <c r="L965" s="18">
        <f t="shared" si="292"/>
        <v>41</v>
      </c>
      <c r="M965" s="11">
        <f t="shared" si="293"/>
        <v>1.0033870090000001</v>
      </c>
      <c r="N965" s="11">
        <f t="shared" ca="1" si="294"/>
        <v>1.0033870090000001</v>
      </c>
      <c r="O965" s="18">
        <f t="shared" si="295"/>
        <v>0</v>
      </c>
      <c r="P965" s="2">
        <f t="shared" ca="1" si="296"/>
        <v>0</v>
      </c>
      <c r="Q965" s="2">
        <f t="shared" si="297"/>
        <v>0</v>
      </c>
      <c r="R965" s="4" t="str">
        <f t="shared" si="298"/>
        <v>A+J=</v>
      </c>
      <c r="S965" s="101">
        <f t="shared" si="299"/>
        <v>44218</v>
      </c>
      <c r="T965" s="9" t="str">
        <f t="shared" si="300"/>
        <v>-</v>
      </c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9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</row>
    <row r="966" spans="1:198" x14ac:dyDescent="0.15">
      <c r="A966" s="99">
        <f t="shared" si="283"/>
        <v>44093</v>
      </c>
      <c r="B966" s="15" t="str">
        <f t="shared" ca="1" si="285"/>
        <v>n.d</v>
      </c>
      <c r="C966" s="2">
        <f t="shared" si="286"/>
        <v>0</v>
      </c>
      <c r="D966" s="12">
        <f ca="1">IF(A966&lt;$B$1,VLOOKUP(A966,[1]DI!$A$4:$B$15000,2),0)</f>
        <v>0</v>
      </c>
      <c r="E966" s="13">
        <f t="shared" ca="1" si="287"/>
        <v>1</v>
      </c>
      <c r="F966" s="13">
        <f ca="1">(TRUNC(PRODUCT($E$12:$E965),16))</f>
        <v>1.1040661914646399</v>
      </c>
      <c r="G966" s="13">
        <f t="shared" ca="1" si="288"/>
        <v>1.1040661914646399</v>
      </c>
      <c r="H966" s="13">
        <f t="shared" ca="1" si="289"/>
        <v>1</v>
      </c>
      <c r="I966" s="12">
        <f t="shared" si="284"/>
        <v>2.1000000000000001E-2</v>
      </c>
      <c r="J966" s="101">
        <f t="shared" si="290"/>
        <v>44034</v>
      </c>
      <c r="K966" s="3">
        <f t="shared" si="291"/>
        <v>41</v>
      </c>
      <c r="L966" s="18">
        <f t="shared" si="292"/>
        <v>42</v>
      </c>
      <c r="M966" s="11">
        <f t="shared" si="293"/>
        <v>1.0034697619999999</v>
      </c>
      <c r="N966" s="11">
        <f t="shared" ca="1" si="294"/>
        <v>1.0034697619999999</v>
      </c>
      <c r="O966" s="18">
        <f t="shared" si="295"/>
        <v>0</v>
      </c>
      <c r="P966" s="2">
        <f t="shared" ca="1" si="296"/>
        <v>0</v>
      </c>
      <c r="Q966" s="2">
        <f t="shared" si="297"/>
        <v>0</v>
      </c>
      <c r="R966" s="4" t="str">
        <f t="shared" si="298"/>
        <v>A+J=</v>
      </c>
      <c r="S966" s="101">
        <f t="shared" si="299"/>
        <v>44218</v>
      </c>
      <c r="T966" s="9" t="str">
        <f t="shared" si="300"/>
        <v>-</v>
      </c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9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</row>
    <row r="967" spans="1:198" x14ac:dyDescent="0.15">
      <c r="A967" s="99">
        <f t="shared" si="283"/>
        <v>44094</v>
      </c>
      <c r="B967" s="15" t="str">
        <f t="shared" ca="1" si="285"/>
        <v>n.d</v>
      </c>
      <c r="C967" s="2">
        <f t="shared" si="286"/>
        <v>0</v>
      </c>
      <c r="D967" s="12">
        <f ca="1">IF(A967&lt;$B$1,VLOOKUP(A967,[1]DI!$A$4:$B$15000,2),0)</f>
        <v>0</v>
      </c>
      <c r="E967" s="13">
        <f t="shared" ca="1" si="287"/>
        <v>1</v>
      </c>
      <c r="F967" s="13">
        <f ca="1">(TRUNC(PRODUCT($E$12:$E966),16))</f>
        <v>1.1040661914646399</v>
      </c>
      <c r="G967" s="13">
        <f t="shared" ca="1" si="288"/>
        <v>1.1040661914646399</v>
      </c>
      <c r="H967" s="13">
        <f t="shared" ca="1" si="289"/>
        <v>1</v>
      </c>
      <c r="I967" s="12">
        <f t="shared" si="284"/>
        <v>2.1000000000000001E-2</v>
      </c>
      <c r="J967" s="101">
        <f t="shared" si="290"/>
        <v>44034</v>
      </c>
      <c r="K967" s="3">
        <f t="shared" si="291"/>
        <v>41</v>
      </c>
      <c r="L967" s="18">
        <f t="shared" si="292"/>
        <v>42</v>
      </c>
      <c r="M967" s="11">
        <f t="shared" si="293"/>
        <v>1.0034697619999999</v>
      </c>
      <c r="N967" s="11">
        <f t="shared" ca="1" si="294"/>
        <v>1.0034697619999999</v>
      </c>
      <c r="O967" s="18">
        <f t="shared" si="295"/>
        <v>0</v>
      </c>
      <c r="P967" s="2">
        <f t="shared" ca="1" si="296"/>
        <v>0</v>
      </c>
      <c r="Q967" s="2">
        <f t="shared" si="297"/>
        <v>0</v>
      </c>
      <c r="R967" s="4" t="str">
        <f t="shared" si="298"/>
        <v>A+J=</v>
      </c>
      <c r="S967" s="101">
        <f t="shared" si="299"/>
        <v>44218</v>
      </c>
      <c r="T967" s="9" t="str">
        <f t="shared" si="300"/>
        <v>-</v>
      </c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9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</row>
    <row r="968" spans="1:198" x14ac:dyDescent="0.15">
      <c r="A968" s="99">
        <f t="shared" si="283"/>
        <v>44095</v>
      </c>
      <c r="B968" s="15" t="str">
        <f t="shared" ca="1" si="285"/>
        <v>n.d</v>
      </c>
      <c r="C968" s="2">
        <f t="shared" si="286"/>
        <v>0</v>
      </c>
      <c r="D968" s="12">
        <f ca="1">IF(A968&lt;$B$1,VLOOKUP(A968,[1]DI!$A$4:$B$15000,2),0)</f>
        <v>0</v>
      </c>
      <c r="E968" s="13">
        <f t="shared" ca="1" si="287"/>
        <v>1</v>
      </c>
      <c r="F968" s="13">
        <f ca="1">(TRUNC(PRODUCT($E$12:$E967),16))</f>
        <v>1.1040661914646399</v>
      </c>
      <c r="G968" s="13">
        <f t="shared" ca="1" si="288"/>
        <v>1.1040661914646399</v>
      </c>
      <c r="H968" s="13">
        <f t="shared" ca="1" si="289"/>
        <v>1</v>
      </c>
      <c r="I968" s="12">
        <f t="shared" si="284"/>
        <v>2.1000000000000001E-2</v>
      </c>
      <c r="J968" s="101">
        <f t="shared" si="290"/>
        <v>44034</v>
      </c>
      <c r="K968" s="3">
        <f t="shared" si="291"/>
        <v>42</v>
      </c>
      <c r="L968" s="18">
        <f t="shared" si="292"/>
        <v>42</v>
      </c>
      <c r="M968" s="11">
        <f t="shared" si="293"/>
        <v>1.0034697619999999</v>
      </c>
      <c r="N968" s="11">
        <f t="shared" ca="1" si="294"/>
        <v>1.0034697619999999</v>
      </c>
      <c r="O968" s="18">
        <f t="shared" si="295"/>
        <v>0</v>
      </c>
      <c r="P968" s="2">
        <f t="shared" ca="1" si="296"/>
        <v>0</v>
      </c>
      <c r="Q968" s="2">
        <f t="shared" si="297"/>
        <v>0</v>
      </c>
      <c r="R968" s="4" t="str">
        <f t="shared" si="298"/>
        <v>A+J=</v>
      </c>
      <c r="S968" s="101">
        <f t="shared" si="299"/>
        <v>44218</v>
      </c>
      <c r="T968" s="9" t="str">
        <f t="shared" si="300"/>
        <v>-</v>
      </c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9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</row>
    <row r="969" spans="1:198" x14ac:dyDescent="0.15">
      <c r="A969" s="99">
        <f t="shared" si="283"/>
        <v>44096</v>
      </c>
      <c r="B969" s="15" t="str">
        <f t="shared" ca="1" si="285"/>
        <v>n.d</v>
      </c>
      <c r="C969" s="2">
        <f t="shared" si="286"/>
        <v>0</v>
      </c>
      <c r="D969" s="12">
        <f ca="1">IF(A969&lt;$B$1,VLOOKUP(A969,[1]DI!$A$4:$B$15000,2),0)</f>
        <v>0</v>
      </c>
      <c r="E969" s="13">
        <f t="shared" ca="1" si="287"/>
        <v>1</v>
      </c>
      <c r="F969" s="13">
        <f ca="1">(TRUNC(PRODUCT($E$12:$E968),16))</f>
        <v>1.1040661914646399</v>
      </c>
      <c r="G969" s="13">
        <f t="shared" ca="1" si="288"/>
        <v>1.1040661914646399</v>
      </c>
      <c r="H969" s="13">
        <f t="shared" ca="1" si="289"/>
        <v>1</v>
      </c>
      <c r="I969" s="12">
        <f t="shared" si="284"/>
        <v>2.1000000000000001E-2</v>
      </c>
      <c r="J969" s="101">
        <f t="shared" si="290"/>
        <v>44034</v>
      </c>
      <c r="K969" s="3">
        <f t="shared" si="291"/>
        <v>43</v>
      </c>
      <c r="L969" s="18">
        <f t="shared" si="292"/>
        <v>43</v>
      </c>
      <c r="M969" s="11">
        <f t="shared" si="293"/>
        <v>1.0035525219999999</v>
      </c>
      <c r="N969" s="11">
        <f t="shared" ca="1" si="294"/>
        <v>1.0035525219999999</v>
      </c>
      <c r="O969" s="18">
        <f t="shared" si="295"/>
        <v>0</v>
      </c>
      <c r="P969" s="2">
        <f t="shared" ca="1" si="296"/>
        <v>0</v>
      </c>
      <c r="Q969" s="2">
        <f t="shared" si="297"/>
        <v>0</v>
      </c>
      <c r="R969" s="4" t="str">
        <f t="shared" si="298"/>
        <v>A+J=</v>
      </c>
      <c r="S969" s="101">
        <f t="shared" si="299"/>
        <v>44218</v>
      </c>
      <c r="T969" s="9" t="str">
        <f t="shared" si="300"/>
        <v>-</v>
      </c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9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</row>
    <row r="970" spans="1:198" x14ac:dyDescent="0.15">
      <c r="A970" s="99">
        <f t="shared" si="283"/>
        <v>44097</v>
      </c>
      <c r="B970" s="15" t="str">
        <f t="shared" ca="1" si="285"/>
        <v>n.d</v>
      </c>
      <c r="C970" s="2">
        <f t="shared" si="286"/>
        <v>0</v>
      </c>
      <c r="D970" s="12">
        <f ca="1">IF(A970&lt;$B$1,VLOOKUP(A970,[1]DI!$A$4:$B$15000,2),0)</f>
        <v>0</v>
      </c>
      <c r="E970" s="13">
        <f t="shared" ca="1" si="287"/>
        <v>1</v>
      </c>
      <c r="F970" s="13">
        <f ca="1">(TRUNC(PRODUCT($E$12:$E969),16))</f>
        <v>1.1040661914646399</v>
      </c>
      <c r="G970" s="13">
        <f t="shared" ca="1" si="288"/>
        <v>1.1040661914646399</v>
      </c>
      <c r="H970" s="13">
        <f t="shared" ca="1" si="289"/>
        <v>1</v>
      </c>
      <c r="I970" s="12">
        <f t="shared" si="284"/>
        <v>2.1000000000000001E-2</v>
      </c>
      <c r="J970" s="101">
        <f t="shared" si="290"/>
        <v>44034</v>
      </c>
      <c r="K970" s="3">
        <f t="shared" si="291"/>
        <v>44</v>
      </c>
      <c r="L970" s="18">
        <f t="shared" si="292"/>
        <v>44</v>
      </c>
      <c r="M970" s="11">
        <f t="shared" si="293"/>
        <v>1.003635289</v>
      </c>
      <c r="N970" s="11">
        <f t="shared" ca="1" si="294"/>
        <v>1.003635289</v>
      </c>
      <c r="O970" s="18">
        <f t="shared" si="295"/>
        <v>0</v>
      </c>
      <c r="P970" s="2">
        <f t="shared" ca="1" si="296"/>
        <v>0</v>
      </c>
      <c r="Q970" s="2">
        <f t="shared" si="297"/>
        <v>0</v>
      </c>
      <c r="R970" s="4" t="str">
        <f t="shared" si="298"/>
        <v>A+J=</v>
      </c>
      <c r="S970" s="101">
        <f t="shared" si="299"/>
        <v>44218</v>
      </c>
      <c r="T970" s="9" t="str">
        <f t="shared" si="300"/>
        <v>-</v>
      </c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9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</row>
    <row r="971" spans="1:198" x14ac:dyDescent="0.15">
      <c r="A971" s="99">
        <f t="shared" si="283"/>
        <v>44098</v>
      </c>
      <c r="B971" s="15" t="str">
        <f t="shared" ca="1" si="285"/>
        <v>n.d</v>
      </c>
      <c r="C971" s="2">
        <f t="shared" si="286"/>
        <v>0</v>
      </c>
      <c r="D971" s="12">
        <f ca="1">IF(A971&lt;$B$1,VLOOKUP(A971,[1]DI!$A$4:$B$15000,2),0)</f>
        <v>0</v>
      </c>
      <c r="E971" s="13">
        <f t="shared" ca="1" si="287"/>
        <v>1</v>
      </c>
      <c r="F971" s="13">
        <f ca="1">(TRUNC(PRODUCT($E$12:$E970),16))</f>
        <v>1.1040661914646399</v>
      </c>
      <c r="G971" s="13">
        <f t="shared" ca="1" si="288"/>
        <v>1.1040661914646399</v>
      </c>
      <c r="H971" s="13">
        <f t="shared" ca="1" si="289"/>
        <v>1</v>
      </c>
      <c r="I971" s="12">
        <f t="shared" si="284"/>
        <v>2.1000000000000001E-2</v>
      </c>
      <c r="J971" s="101">
        <f t="shared" si="290"/>
        <v>44034</v>
      </c>
      <c r="K971" s="3">
        <f t="shared" si="291"/>
        <v>45</v>
      </c>
      <c r="L971" s="18">
        <f t="shared" si="292"/>
        <v>45</v>
      </c>
      <c r="M971" s="11">
        <f t="shared" si="293"/>
        <v>1.003718063</v>
      </c>
      <c r="N971" s="11">
        <f t="shared" ca="1" si="294"/>
        <v>1.003718063</v>
      </c>
      <c r="O971" s="18">
        <f t="shared" si="295"/>
        <v>0</v>
      </c>
      <c r="P971" s="2">
        <f t="shared" ca="1" si="296"/>
        <v>0</v>
      </c>
      <c r="Q971" s="2">
        <f t="shared" si="297"/>
        <v>0</v>
      </c>
      <c r="R971" s="4" t="str">
        <f t="shared" si="298"/>
        <v>A+J=</v>
      </c>
      <c r="S971" s="101">
        <f t="shared" si="299"/>
        <v>44218</v>
      </c>
      <c r="T971" s="9" t="str">
        <f t="shared" si="300"/>
        <v>-</v>
      </c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9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</row>
    <row r="972" spans="1:198" x14ac:dyDescent="0.15">
      <c r="A972" s="99">
        <f t="shared" si="283"/>
        <v>44099</v>
      </c>
      <c r="B972" s="15" t="str">
        <f t="shared" ca="1" si="285"/>
        <v>n.d</v>
      </c>
      <c r="C972" s="2">
        <f t="shared" si="286"/>
        <v>0</v>
      </c>
      <c r="D972" s="12">
        <f ca="1">IF(A972&lt;$B$1,VLOOKUP(A972,[1]DI!$A$4:$B$15000,2),0)</f>
        <v>0</v>
      </c>
      <c r="E972" s="13">
        <f t="shared" ca="1" si="287"/>
        <v>1</v>
      </c>
      <c r="F972" s="13">
        <f ca="1">(TRUNC(PRODUCT($E$12:$E971),16))</f>
        <v>1.1040661914646399</v>
      </c>
      <c r="G972" s="13">
        <f t="shared" ca="1" si="288"/>
        <v>1.1040661914646399</v>
      </c>
      <c r="H972" s="13">
        <f t="shared" ca="1" si="289"/>
        <v>1</v>
      </c>
      <c r="I972" s="12">
        <f t="shared" si="284"/>
        <v>2.1000000000000001E-2</v>
      </c>
      <c r="J972" s="101">
        <f t="shared" si="290"/>
        <v>44034</v>
      </c>
      <c r="K972" s="3">
        <f t="shared" si="291"/>
        <v>46</v>
      </c>
      <c r="L972" s="18">
        <f t="shared" si="292"/>
        <v>46</v>
      </c>
      <c r="M972" s="11">
        <f t="shared" si="293"/>
        <v>1.0038008430000001</v>
      </c>
      <c r="N972" s="11">
        <f t="shared" ca="1" si="294"/>
        <v>1.0038008430000001</v>
      </c>
      <c r="O972" s="18">
        <f t="shared" si="295"/>
        <v>0</v>
      </c>
      <c r="P972" s="2">
        <f t="shared" ca="1" si="296"/>
        <v>0</v>
      </c>
      <c r="Q972" s="2">
        <f t="shared" si="297"/>
        <v>0</v>
      </c>
      <c r="R972" s="4" t="str">
        <f t="shared" si="298"/>
        <v>A+J=</v>
      </c>
      <c r="S972" s="101">
        <f t="shared" si="299"/>
        <v>44218</v>
      </c>
      <c r="T972" s="9" t="str">
        <f t="shared" si="300"/>
        <v>-</v>
      </c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9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</row>
    <row r="973" spans="1:198" x14ac:dyDescent="0.15">
      <c r="A973" s="99">
        <f t="shared" ref="A973:A1036" si="301">(A972+1)</f>
        <v>44100</v>
      </c>
      <c r="B973" s="15" t="str">
        <f t="shared" ca="1" si="285"/>
        <v>n.d</v>
      </c>
      <c r="C973" s="2">
        <f t="shared" si="286"/>
        <v>0</v>
      </c>
      <c r="D973" s="12">
        <f ca="1">IF(A973&lt;$B$1,VLOOKUP(A973,[1]DI!$A$4:$B$15000,2),0)</f>
        <v>0</v>
      </c>
      <c r="E973" s="13">
        <f t="shared" ca="1" si="287"/>
        <v>1</v>
      </c>
      <c r="F973" s="13">
        <f ca="1">(TRUNC(PRODUCT($E$12:$E972),16))</f>
        <v>1.1040661914646399</v>
      </c>
      <c r="G973" s="13">
        <f t="shared" ca="1" si="288"/>
        <v>1.1040661914646399</v>
      </c>
      <c r="H973" s="13">
        <f t="shared" ca="1" si="289"/>
        <v>1</v>
      </c>
      <c r="I973" s="12">
        <f t="shared" ref="I973:I1036" si="302">I972</f>
        <v>2.1000000000000001E-2</v>
      </c>
      <c r="J973" s="101">
        <f t="shared" si="290"/>
        <v>44034</v>
      </c>
      <c r="K973" s="3">
        <f t="shared" si="291"/>
        <v>46</v>
      </c>
      <c r="L973" s="18">
        <f t="shared" si="292"/>
        <v>47</v>
      </c>
      <c r="M973" s="11">
        <f t="shared" si="293"/>
        <v>1.00388363</v>
      </c>
      <c r="N973" s="11">
        <f t="shared" ca="1" si="294"/>
        <v>1.00388363</v>
      </c>
      <c r="O973" s="18">
        <f t="shared" si="295"/>
        <v>0</v>
      </c>
      <c r="P973" s="2">
        <f t="shared" ca="1" si="296"/>
        <v>0</v>
      </c>
      <c r="Q973" s="2">
        <f t="shared" si="297"/>
        <v>0</v>
      </c>
      <c r="R973" s="4" t="str">
        <f t="shared" si="298"/>
        <v>A+J=</v>
      </c>
      <c r="S973" s="101">
        <f t="shared" si="299"/>
        <v>44218</v>
      </c>
      <c r="T973" s="9" t="str">
        <f t="shared" si="300"/>
        <v>-</v>
      </c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9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</row>
    <row r="974" spans="1:198" x14ac:dyDescent="0.15">
      <c r="A974" s="99">
        <f t="shared" si="301"/>
        <v>44101</v>
      </c>
      <c r="B974" s="15" t="str">
        <f t="shared" ca="1" si="285"/>
        <v>n.d</v>
      </c>
      <c r="C974" s="2">
        <f t="shared" si="286"/>
        <v>0</v>
      </c>
      <c r="D974" s="12">
        <f ca="1">IF(A974&lt;$B$1,VLOOKUP(A974,[1]DI!$A$4:$B$15000,2),0)</f>
        <v>0</v>
      </c>
      <c r="E974" s="13">
        <f t="shared" ca="1" si="287"/>
        <v>1</v>
      </c>
      <c r="F974" s="13">
        <f ca="1">(TRUNC(PRODUCT($E$12:$E973),16))</f>
        <v>1.1040661914646399</v>
      </c>
      <c r="G974" s="13">
        <f t="shared" ca="1" si="288"/>
        <v>1.1040661914646399</v>
      </c>
      <c r="H974" s="13">
        <f t="shared" ca="1" si="289"/>
        <v>1</v>
      </c>
      <c r="I974" s="12">
        <f t="shared" si="302"/>
        <v>2.1000000000000001E-2</v>
      </c>
      <c r="J974" s="101">
        <f t="shared" si="290"/>
        <v>44034</v>
      </c>
      <c r="K974" s="3">
        <f t="shared" si="291"/>
        <v>46</v>
      </c>
      <c r="L974" s="18">
        <f t="shared" si="292"/>
        <v>47</v>
      </c>
      <c r="M974" s="11">
        <f t="shared" si="293"/>
        <v>1.00388363</v>
      </c>
      <c r="N974" s="11">
        <f t="shared" ca="1" si="294"/>
        <v>1.00388363</v>
      </c>
      <c r="O974" s="18">
        <f t="shared" si="295"/>
        <v>0</v>
      </c>
      <c r="P974" s="2">
        <f t="shared" ca="1" si="296"/>
        <v>0</v>
      </c>
      <c r="Q974" s="2">
        <f t="shared" si="297"/>
        <v>0</v>
      </c>
      <c r="R974" s="4" t="str">
        <f t="shared" si="298"/>
        <v>A+J=</v>
      </c>
      <c r="S974" s="101">
        <f t="shared" si="299"/>
        <v>44218</v>
      </c>
      <c r="T974" s="9" t="str">
        <f t="shared" si="300"/>
        <v>-</v>
      </c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9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</row>
    <row r="975" spans="1:198" x14ac:dyDescent="0.15">
      <c r="A975" s="99">
        <f t="shared" si="301"/>
        <v>44102</v>
      </c>
      <c r="B975" s="15" t="str">
        <f t="shared" ca="1" si="285"/>
        <v>n.d</v>
      </c>
      <c r="C975" s="2">
        <f t="shared" si="286"/>
        <v>0</v>
      </c>
      <c r="D975" s="12">
        <f ca="1">IF(A975&lt;$B$1,VLOOKUP(A975,[1]DI!$A$4:$B$15000,2),0)</f>
        <v>0</v>
      </c>
      <c r="E975" s="13">
        <f t="shared" ca="1" si="287"/>
        <v>1</v>
      </c>
      <c r="F975" s="13">
        <f ca="1">(TRUNC(PRODUCT($E$12:$E974),16))</f>
        <v>1.1040661914646399</v>
      </c>
      <c r="G975" s="13">
        <f t="shared" ca="1" si="288"/>
        <v>1.1040661914646399</v>
      </c>
      <c r="H975" s="13">
        <f t="shared" ca="1" si="289"/>
        <v>1</v>
      </c>
      <c r="I975" s="12">
        <f t="shared" si="302"/>
        <v>2.1000000000000001E-2</v>
      </c>
      <c r="J975" s="101">
        <f t="shared" si="290"/>
        <v>44034</v>
      </c>
      <c r="K975" s="3">
        <f t="shared" si="291"/>
        <v>47</v>
      </c>
      <c r="L975" s="18">
        <f t="shared" si="292"/>
        <v>47</v>
      </c>
      <c r="M975" s="11">
        <f t="shared" si="293"/>
        <v>1.00388363</v>
      </c>
      <c r="N975" s="11">
        <f t="shared" ca="1" si="294"/>
        <v>1.00388363</v>
      </c>
      <c r="O975" s="18">
        <f t="shared" si="295"/>
        <v>0</v>
      </c>
      <c r="P975" s="2">
        <f t="shared" ca="1" si="296"/>
        <v>0</v>
      </c>
      <c r="Q975" s="2">
        <f t="shared" si="297"/>
        <v>0</v>
      </c>
      <c r="R975" s="4" t="str">
        <f t="shared" si="298"/>
        <v>A+J=</v>
      </c>
      <c r="S975" s="101">
        <f t="shared" si="299"/>
        <v>44218</v>
      </c>
      <c r="T975" s="9" t="str">
        <f t="shared" si="300"/>
        <v>-</v>
      </c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9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</row>
    <row r="976" spans="1:198" x14ac:dyDescent="0.15">
      <c r="A976" s="99">
        <f t="shared" si="301"/>
        <v>44103</v>
      </c>
      <c r="B976" s="15" t="str">
        <f t="shared" ca="1" si="285"/>
        <v>n.d</v>
      </c>
      <c r="C976" s="2">
        <f t="shared" si="286"/>
        <v>0</v>
      </c>
      <c r="D976" s="12">
        <f ca="1">IF(A976&lt;$B$1,VLOOKUP(A976,[1]DI!$A$4:$B$15000,2),0)</f>
        <v>0</v>
      </c>
      <c r="E976" s="13">
        <f t="shared" ca="1" si="287"/>
        <v>1</v>
      </c>
      <c r="F976" s="13">
        <f ca="1">(TRUNC(PRODUCT($E$12:$E975),16))</f>
        <v>1.1040661914646399</v>
      </c>
      <c r="G976" s="13">
        <f t="shared" ca="1" si="288"/>
        <v>1.1040661914646399</v>
      </c>
      <c r="H976" s="13">
        <f t="shared" ca="1" si="289"/>
        <v>1</v>
      </c>
      <c r="I976" s="12">
        <f t="shared" si="302"/>
        <v>2.1000000000000001E-2</v>
      </c>
      <c r="J976" s="101">
        <f t="shared" si="290"/>
        <v>44034</v>
      </c>
      <c r="K976" s="3">
        <f t="shared" si="291"/>
        <v>48</v>
      </c>
      <c r="L976" s="18">
        <f t="shared" si="292"/>
        <v>48</v>
      </c>
      <c r="M976" s="11">
        <f t="shared" si="293"/>
        <v>1.0039664239999999</v>
      </c>
      <c r="N976" s="11">
        <f t="shared" ca="1" si="294"/>
        <v>1.0039664239999999</v>
      </c>
      <c r="O976" s="18">
        <f t="shared" si="295"/>
        <v>0</v>
      </c>
      <c r="P976" s="2">
        <f t="shared" ca="1" si="296"/>
        <v>0</v>
      </c>
      <c r="Q976" s="2">
        <f t="shared" si="297"/>
        <v>0</v>
      </c>
      <c r="R976" s="4" t="str">
        <f t="shared" si="298"/>
        <v>A+J=</v>
      </c>
      <c r="S976" s="101">
        <f t="shared" si="299"/>
        <v>44218</v>
      </c>
      <c r="T976" s="9" t="str">
        <f t="shared" si="300"/>
        <v>-</v>
      </c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9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</row>
    <row r="977" spans="1:198" x14ac:dyDescent="0.15">
      <c r="A977" s="99">
        <f t="shared" si="301"/>
        <v>44104</v>
      </c>
      <c r="B977" s="15" t="str">
        <f t="shared" ca="1" si="285"/>
        <v>n.d</v>
      </c>
      <c r="C977" s="2">
        <f t="shared" si="286"/>
        <v>0</v>
      </c>
      <c r="D977" s="12">
        <f ca="1">IF(A977&lt;$B$1,VLOOKUP(A977,[1]DI!$A$4:$B$15000,2),0)</f>
        <v>0</v>
      </c>
      <c r="E977" s="13">
        <f t="shared" ca="1" si="287"/>
        <v>1</v>
      </c>
      <c r="F977" s="13">
        <f ca="1">(TRUNC(PRODUCT($E$12:$E976),16))</f>
        <v>1.1040661914646399</v>
      </c>
      <c r="G977" s="13">
        <f t="shared" ca="1" si="288"/>
        <v>1.1040661914646399</v>
      </c>
      <c r="H977" s="13">
        <f t="shared" ca="1" si="289"/>
        <v>1</v>
      </c>
      <c r="I977" s="12">
        <f t="shared" si="302"/>
        <v>2.1000000000000001E-2</v>
      </c>
      <c r="J977" s="101">
        <f t="shared" si="290"/>
        <v>44034</v>
      </c>
      <c r="K977" s="3">
        <f t="shared" si="291"/>
        <v>49</v>
      </c>
      <c r="L977" s="18">
        <f t="shared" si="292"/>
        <v>49</v>
      </c>
      <c r="M977" s="11">
        <f t="shared" si="293"/>
        <v>1.0040492249999999</v>
      </c>
      <c r="N977" s="11">
        <f t="shared" ca="1" si="294"/>
        <v>1.0040492249999999</v>
      </c>
      <c r="O977" s="18">
        <f t="shared" si="295"/>
        <v>0</v>
      </c>
      <c r="P977" s="2">
        <f t="shared" ca="1" si="296"/>
        <v>0</v>
      </c>
      <c r="Q977" s="2">
        <f t="shared" si="297"/>
        <v>0</v>
      </c>
      <c r="R977" s="4" t="str">
        <f t="shared" si="298"/>
        <v>A+J=</v>
      </c>
      <c r="S977" s="101">
        <f t="shared" si="299"/>
        <v>44218</v>
      </c>
      <c r="T977" s="9" t="str">
        <f t="shared" si="300"/>
        <v>-</v>
      </c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9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</row>
    <row r="978" spans="1:198" x14ac:dyDescent="0.15">
      <c r="A978" s="99">
        <f t="shared" si="301"/>
        <v>44105</v>
      </c>
      <c r="B978" s="15" t="str">
        <f t="shared" ca="1" si="285"/>
        <v>n.d</v>
      </c>
      <c r="C978" s="2">
        <f t="shared" si="286"/>
        <v>0</v>
      </c>
      <c r="D978" s="12">
        <f ca="1">IF(A978&lt;$B$1,VLOOKUP(A978,[1]DI!$A$4:$B$15000,2),0)</f>
        <v>0</v>
      </c>
      <c r="E978" s="13">
        <f t="shared" ca="1" si="287"/>
        <v>1</v>
      </c>
      <c r="F978" s="13">
        <f ca="1">(TRUNC(PRODUCT($E$12:$E977),16))</f>
        <v>1.1040661914646399</v>
      </c>
      <c r="G978" s="13">
        <f t="shared" ca="1" si="288"/>
        <v>1.1040661914646399</v>
      </c>
      <c r="H978" s="13">
        <f t="shared" ca="1" si="289"/>
        <v>1</v>
      </c>
      <c r="I978" s="12">
        <f t="shared" si="302"/>
        <v>2.1000000000000001E-2</v>
      </c>
      <c r="J978" s="101">
        <f t="shared" si="290"/>
        <v>44034</v>
      </c>
      <c r="K978" s="3">
        <f t="shared" si="291"/>
        <v>50</v>
      </c>
      <c r="L978" s="18">
        <f t="shared" si="292"/>
        <v>50</v>
      </c>
      <c r="M978" s="11">
        <f t="shared" si="293"/>
        <v>1.0041320330000001</v>
      </c>
      <c r="N978" s="11">
        <f t="shared" ca="1" si="294"/>
        <v>1.0041320330000001</v>
      </c>
      <c r="O978" s="18">
        <f t="shared" si="295"/>
        <v>0</v>
      </c>
      <c r="P978" s="2">
        <f t="shared" ca="1" si="296"/>
        <v>0</v>
      </c>
      <c r="Q978" s="2">
        <f t="shared" si="297"/>
        <v>0</v>
      </c>
      <c r="R978" s="4" t="str">
        <f t="shared" si="298"/>
        <v>A+J=</v>
      </c>
      <c r="S978" s="101">
        <f t="shared" si="299"/>
        <v>44218</v>
      </c>
      <c r="T978" s="9" t="str">
        <f t="shared" si="300"/>
        <v>-</v>
      </c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9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</row>
    <row r="979" spans="1:198" x14ac:dyDescent="0.15">
      <c r="A979" s="99">
        <f t="shared" si="301"/>
        <v>44106</v>
      </c>
      <c r="B979" s="15" t="str">
        <f t="shared" ca="1" si="285"/>
        <v>n.d</v>
      </c>
      <c r="C979" s="2">
        <f t="shared" si="286"/>
        <v>0</v>
      </c>
      <c r="D979" s="12">
        <f ca="1">IF(A979&lt;$B$1,VLOOKUP(A979,[1]DI!$A$4:$B$15000,2),0)</f>
        <v>0</v>
      </c>
      <c r="E979" s="13">
        <f t="shared" ca="1" si="287"/>
        <v>1</v>
      </c>
      <c r="F979" s="13">
        <f ca="1">(TRUNC(PRODUCT($E$12:$E978),16))</f>
        <v>1.1040661914646399</v>
      </c>
      <c r="G979" s="13">
        <f t="shared" ca="1" si="288"/>
        <v>1.1040661914646399</v>
      </c>
      <c r="H979" s="13">
        <f t="shared" ca="1" si="289"/>
        <v>1</v>
      </c>
      <c r="I979" s="12">
        <f t="shared" si="302"/>
        <v>2.1000000000000001E-2</v>
      </c>
      <c r="J979" s="101">
        <f t="shared" si="290"/>
        <v>44034</v>
      </c>
      <c r="K979" s="3">
        <f t="shared" si="291"/>
        <v>51</v>
      </c>
      <c r="L979" s="18">
        <f t="shared" si="292"/>
        <v>51</v>
      </c>
      <c r="M979" s="11">
        <f t="shared" si="293"/>
        <v>1.0042148479999999</v>
      </c>
      <c r="N979" s="11">
        <f t="shared" ca="1" si="294"/>
        <v>1.0042148479999999</v>
      </c>
      <c r="O979" s="18">
        <f t="shared" si="295"/>
        <v>0</v>
      </c>
      <c r="P979" s="2">
        <f t="shared" ca="1" si="296"/>
        <v>0</v>
      </c>
      <c r="Q979" s="2">
        <f t="shared" si="297"/>
        <v>0</v>
      </c>
      <c r="R979" s="4" t="str">
        <f t="shared" si="298"/>
        <v>A+J=</v>
      </c>
      <c r="S979" s="101">
        <f t="shared" si="299"/>
        <v>44218</v>
      </c>
      <c r="T979" s="9" t="str">
        <f t="shared" si="300"/>
        <v>-</v>
      </c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9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</row>
    <row r="980" spans="1:198" x14ac:dyDescent="0.15">
      <c r="A980" s="99">
        <f t="shared" si="301"/>
        <v>44107</v>
      </c>
      <c r="B980" s="15" t="str">
        <f t="shared" ca="1" si="285"/>
        <v>n.d</v>
      </c>
      <c r="C980" s="2">
        <f t="shared" si="286"/>
        <v>0</v>
      </c>
      <c r="D980" s="12">
        <f ca="1">IF(A980&lt;$B$1,VLOOKUP(A980,[1]DI!$A$4:$B$15000,2),0)</f>
        <v>0</v>
      </c>
      <c r="E980" s="13">
        <f t="shared" ca="1" si="287"/>
        <v>1</v>
      </c>
      <c r="F980" s="13">
        <f ca="1">(TRUNC(PRODUCT($E$12:$E979),16))</f>
        <v>1.1040661914646399</v>
      </c>
      <c r="G980" s="13">
        <f t="shared" ca="1" si="288"/>
        <v>1.1040661914646399</v>
      </c>
      <c r="H980" s="13">
        <f t="shared" ca="1" si="289"/>
        <v>1</v>
      </c>
      <c r="I980" s="12">
        <f t="shared" si="302"/>
        <v>2.1000000000000001E-2</v>
      </c>
      <c r="J980" s="101">
        <f t="shared" si="290"/>
        <v>44034</v>
      </c>
      <c r="K980" s="3">
        <f t="shared" si="291"/>
        <v>51</v>
      </c>
      <c r="L980" s="18">
        <f t="shared" si="292"/>
        <v>52</v>
      </c>
      <c r="M980" s="11">
        <f t="shared" si="293"/>
        <v>1.0042976690000001</v>
      </c>
      <c r="N980" s="11">
        <f t="shared" ca="1" si="294"/>
        <v>1.0042976690000001</v>
      </c>
      <c r="O980" s="18">
        <f t="shared" si="295"/>
        <v>0</v>
      </c>
      <c r="P980" s="2">
        <f t="shared" ca="1" si="296"/>
        <v>0</v>
      </c>
      <c r="Q980" s="2">
        <f t="shared" si="297"/>
        <v>0</v>
      </c>
      <c r="R980" s="4" t="str">
        <f t="shared" si="298"/>
        <v>A+J=</v>
      </c>
      <c r="S980" s="101">
        <f t="shared" si="299"/>
        <v>44218</v>
      </c>
      <c r="T980" s="9" t="str">
        <f t="shared" si="300"/>
        <v>-</v>
      </c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9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</row>
    <row r="981" spans="1:198" x14ac:dyDescent="0.15">
      <c r="A981" s="99">
        <f t="shared" si="301"/>
        <v>44108</v>
      </c>
      <c r="B981" s="15" t="str">
        <f t="shared" ca="1" si="285"/>
        <v>n.d</v>
      </c>
      <c r="C981" s="2">
        <f t="shared" si="286"/>
        <v>0</v>
      </c>
      <c r="D981" s="12">
        <f ca="1">IF(A981&lt;$B$1,VLOOKUP(A981,[1]DI!$A$4:$B$15000,2),0)</f>
        <v>0</v>
      </c>
      <c r="E981" s="13">
        <f t="shared" ca="1" si="287"/>
        <v>1</v>
      </c>
      <c r="F981" s="13">
        <f ca="1">(TRUNC(PRODUCT($E$12:$E980),16))</f>
        <v>1.1040661914646399</v>
      </c>
      <c r="G981" s="13">
        <f t="shared" ca="1" si="288"/>
        <v>1.1040661914646399</v>
      </c>
      <c r="H981" s="13">
        <f t="shared" ca="1" si="289"/>
        <v>1</v>
      </c>
      <c r="I981" s="12">
        <f t="shared" si="302"/>
        <v>2.1000000000000001E-2</v>
      </c>
      <c r="J981" s="101">
        <f t="shared" si="290"/>
        <v>44034</v>
      </c>
      <c r="K981" s="3">
        <f t="shared" si="291"/>
        <v>51</v>
      </c>
      <c r="L981" s="18">
        <f t="shared" si="292"/>
        <v>52</v>
      </c>
      <c r="M981" s="11">
        <f t="shared" si="293"/>
        <v>1.0042976690000001</v>
      </c>
      <c r="N981" s="11">
        <f t="shared" ca="1" si="294"/>
        <v>1.0042976690000001</v>
      </c>
      <c r="O981" s="18">
        <f t="shared" si="295"/>
        <v>0</v>
      </c>
      <c r="P981" s="2">
        <f t="shared" ca="1" si="296"/>
        <v>0</v>
      </c>
      <c r="Q981" s="2">
        <f t="shared" si="297"/>
        <v>0</v>
      </c>
      <c r="R981" s="4" t="str">
        <f t="shared" si="298"/>
        <v>A+J=</v>
      </c>
      <c r="S981" s="101">
        <f t="shared" si="299"/>
        <v>44218</v>
      </c>
      <c r="T981" s="9" t="str">
        <f t="shared" si="300"/>
        <v>-</v>
      </c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9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</row>
    <row r="982" spans="1:198" x14ac:dyDescent="0.15">
      <c r="A982" s="99">
        <f t="shared" si="301"/>
        <v>44109</v>
      </c>
      <c r="B982" s="15" t="str">
        <f t="shared" ca="1" si="285"/>
        <v>n.d</v>
      </c>
      <c r="C982" s="2">
        <f t="shared" si="286"/>
        <v>0</v>
      </c>
      <c r="D982" s="12">
        <f ca="1">IF(A982&lt;$B$1,VLOOKUP(A982,[1]DI!$A$4:$B$15000,2),0)</f>
        <v>0</v>
      </c>
      <c r="E982" s="13">
        <f t="shared" ca="1" si="287"/>
        <v>1</v>
      </c>
      <c r="F982" s="13">
        <f ca="1">(TRUNC(PRODUCT($E$12:$E981),16))</f>
        <v>1.1040661914646399</v>
      </c>
      <c r="G982" s="13">
        <f t="shared" ca="1" si="288"/>
        <v>1.1040661914646399</v>
      </c>
      <c r="H982" s="13">
        <f t="shared" ca="1" si="289"/>
        <v>1</v>
      </c>
      <c r="I982" s="12">
        <f t="shared" si="302"/>
        <v>2.1000000000000001E-2</v>
      </c>
      <c r="J982" s="101">
        <f t="shared" si="290"/>
        <v>44034</v>
      </c>
      <c r="K982" s="3">
        <f t="shared" si="291"/>
        <v>52</v>
      </c>
      <c r="L982" s="18">
        <f t="shared" si="292"/>
        <v>52</v>
      </c>
      <c r="M982" s="11">
        <f t="shared" si="293"/>
        <v>1.0042976690000001</v>
      </c>
      <c r="N982" s="11">
        <f t="shared" ca="1" si="294"/>
        <v>1.0042976690000001</v>
      </c>
      <c r="O982" s="18">
        <f t="shared" si="295"/>
        <v>0</v>
      </c>
      <c r="P982" s="2">
        <f t="shared" ca="1" si="296"/>
        <v>0</v>
      </c>
      <c r="Q982" s="2">
        <f t="shared" si="297"/>
        <v>0</v>
      </c>
      <c r="R982" s="4" t="str">
        <f t="shared" si="298"/>
        <v>A+J=</v>
      </c>
      <c r="S982" s="101">
        <f t="shared" si="299"/>
        <v>44218</v>
      </c>
      <c r="T982" s="9" t="str">
        <f t="shared" si="300"/>
        <v>-</v>
      </c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9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</row>
    <row r="983" spans="1:198" x14ac:dyDescent="0.15">
      <c r="A983" s="99">
        <f t="shared" si="301"/>
        <v>44110</v>
      </c>
      <c r="B983" s="15" t="str">
        <f t="shared" ca="1" si="285"/>
        <v>n.d</v>
      </c>
      <c r="C983" s="2">
        <f t="shared" si="286"/>
        <v>0</v>
      </c>
      <c r="D983" s="12">
        <f ca="1">IF(A983&lt;$B$1,VLOOKUP(A983,[1]DI!$A$4:$B$15000,2),0)</f>
        <v>0</v>
      </c>
      <c r="E983" s="13">
        <f t="shared" ca="1" si="287"/>
        <v>1</v>
      </c>
      <c r="F983" s="13">
        <f ca="1">(TRUNC(PRODUCT($E$12:$E982),16))</f>
        <v>1.1040661914646399</v>
      </c>
      <c r="G983" s="13">
        <f t="shared" ca="1" si="288"/>
        <v>1.1040661914646399</v>
      </c>
      <c r="H983" s="13">
        <f t="shared" ca="1" si="289"/>
        <v>1</v>
      </c>
      <c r="I983" s="12">
        <f t="shared" si="302"/>
        <v>2.1000000000000001E-2</v>
      </c>
      <c r="J983" s="101">
        <f t="shared" si="290"/>
        <v>44034</v>
      </c>
      <c r="K983" s="3">
        <f t="shared" si="291"/>
        <v>53</v>
      </c>
      <c r="L983" s="18">
        <f t="shared" si="292"/>
        <v>53</v>
      </c>
      <c r="M983" s="11">
        <f t="shared" si="293"/>
        <v>1.0043804970000001</v>
      </c>
      <c r="N983" s="11">
        <f t="shared" ca="1" si="294"/>
        <v>1.0043804970000001</v>
      </c>
      <c r="O983" s="18">
        <f t="shared" si="295"/>
        <v>0</v>
      </c>
      <c r="P983" s="2">
        <f t="shared" ca="1" si="296"/>
        <v>0</v>
      </c>
      <c r="Q983" s="2">
        <f t="shared" si="297"/>
        <v>0</v>
      </c>
      <c r="R983" s="4" t="str">
        <f t="shared" si="298"/>
        <v>A+J=</v>
      </c>
      <c r="S983" s="101">
        <f t="shared" si="299"/>
        <v>44218</v>
      </c>
      <c r="T983" s="9" t="str">
        <f t="shared" si="300"/>
        <v>-</v>
      </c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9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</row>
    <row r="984" spans="1:198" x14ac:dyDescent="0.15">
      <c r="A984" s="99">
        <f t="shared" si="301"/>
        <v>44111</v>
      </c>
      <c r="B984" s="15" t="str">
        <f t="shared" ca="1" si="285"/>
        <v>n.d</v>
      </c>
      <c r="C984" s="2">
        <f t="shared" si="286"/>
        <v>0</v>
      </c>
      <c r="D984" s="12">
        <f ca="1">IF(A984&lt;$B$1,VLOOKUP(A984,[1]DI!$A$4:$B$15000,2),0)</f>
        <v>0</v>
      </c>
      <c r="E984" s="13">
        <f t="shared" ca="1" si="287"/>
        <v>1</v>
      </c>
      <c r="F984" s="13">
        <f ca="1">(TRUNC(PRODUCT($E$12:$E983),16))</f>
        <v>1.1040661914646399</v>
      </c>
      <c r="G984" s="13">
        <f t="shared" ca="1" si="288"/>
        <v>1.1040661914646399</v>
      </c>
      <c r="H984" s="13">
        <f t="shared" ca="1" si="289"/>
        <v>1</v>
      </c>
      <c r="I984" s="12">
        <f t="shared" si="302"/>
        <v>2.1000000000000001E-2</v>
      </c>
      <c r="J984" s="101">
        <f t="shared" si="290"/>
        <v>44034</v>
      </c>
      <c r="K984" s="3">
        <f t="shared" si="291"/>
        <v>54</v>
      </c>
      <c r="L984" s="18">
        <f t="shared" si="292"/>
        <v>54</v>
      </c>
      <c r="M984" s="11">
        <f t="shared" si="293"/>
        <v>1.004463332</v>
      </c>
      <c r="N984" s="11">
        <f t="shared" ca="1" si="294"/>
        <v>1.004463332</v>
      </c>
      <c r="O984" s="18">
        <f t="shared" si="295"/>
        <v>0</v>
      </c>
      <c r="P984" s="2">
        <f t="shared" ca="1" si="296"/>
        <v>0</v>
      </c>
      <c r="Q984" s="2">
        <f t="shared" si="297"/>
        <v>0</v>
      </c>
      <c r="R984" s="4" t="str">
        <f t="shared" si="298"/>
        <v>A+J=</v>
      </c>
      <c r="S984" s="101">
        <f t="shared" si="299"/>
        <v>44218</v>
      </c>
      <c r="T984" s="9" t="str">
        <f t="shared" si="300"/>
        <v>-</v>
      </c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9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</row>
    <row r="985" spans="1:198" x14ac:dyDescent="0.15">
      <c r="A985" s="99">
        <f t="shared" si="301"/>
        <v>44112</v>
      </c>
      <c r="B985" s="15" t="str">
        <f t="shared" ca="1" si="285"/>
        <v>n.d</v>
      </c>
      <c r="C985" s="2">
        <f t="shared" si="286"/>
        <v>0</v>
      </c>
      <c r="D985" s="12">
        <f ca="1">IF(A985&lt;$B$1,VLOOKUP(A985,[1]DI!$A$4:$B$15000,2),0)</f>
        <v>0</v>
      </c>
      <c r="E985" s="13">
        <f t="shared" ca="1" si="287"/>
        <v>1</v>
      </c>
      <c r="F985" s="13">
        <f ca="1">(TRUNC(PRODUCT($E$12:$E984),16))</f>
        <v>1.1040661914646399</v>
      </c>
      <c r="G985" s="13">
        <f t="shared" ca="1" si="288"/>
        <v>1.1040661914646399</v>
      </c>
      <c r="H985" s="13">
        <f t="shared" ca="1" si="289"/>
        <v>1</v>
      </c>
      <c r="I985" s="12">
        <f t="shared" si="302"/>
        <v>2.1000000000000001E-2</v>
      </c>
      <c r="J985" s="101">
        <f t="shared" si="290"/>
        <v>44034</v>
      </c>
      <c r="K985" s="3">
        <f t="shared" si="291"/>
        <v>55</v>
      </c>
      <c r="L985" s="18">
        <f t="shared" si="292"/>
        <v>55</v>
      </c>
      <c r="M985" s="11">
        <f t="shared" si="293"/>
        <v>1.0045461739999999</v>
      </c>
      <c r="N985" s="11">
        <f t="shared" ca="1" si="294"/>
        <v>1.0045461739999999</v>
      </c>
      <c r="O985" s="18">
        <f t="shared" si="295"/>
        <v>0</v>
      </c>
      <c r="P985" s="2">
        <f t="shared" ca="1" si="296"/>
        <v>0</v>
      </c>
      <c r="Q985" s="2">
        <f t="shared" si="297"/>
        <v>0</v>
      </c>
      <c r="R985" s="4" t="str">
        <f t="shared" si="298"/>
        <v>A+J=</v>
      </c>
      <c r="S985" s="101">
        <f t="shared" si="299"/>
        <v>44218</v>
      </c>
      <c r="T985" s="9" t="str">
        <f t="shared" si="300"/>
        <v>-</v>
      </c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9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</row>
    <row r="986" spans="1:198" x14ac:dyDescent="0.15">
      <c r="A986" s="99">
        <f t="shared" si="301"/>
        <v>44113</v>
      </c>
      <c r="B986" s="15" t="str">
        <f t="shared" ca="1" si="285"/>
        <v>n.d</v>
      </c>
      <c r="C986" s="2">
        <f t="shared" si="286"/>
        <v>0</v>
      </c>
      <c r="D986" s="12">
        <f ca="1">IF(A986&lt;$B$1,VLOOKUP(A986,[1]DI!$A$4:$B$15000,2),0)</f>
        <v>0</v>
      </c>
      <c r="E986" s="13">
        <f t="shared" ca="1" si="287"/>
        <v>1</v>
      </c>
      <c r="F986" s="13">
        <f ca="1">(TRUNC(PRODUCT($E$12:$E985),16))</f>
        <v>1.1040661914646399</v>
      </c>
      <c r="G986" s="13">
        <f t="shared" ca="1" si="288"/>
        <v>1.1040661914646399</v>
      </c>
      <c r="H986" s="13">
        <f t="shared" ca="1" si="289"/>
        <v>1</v>
      </c>
      <c r="I986" s="12">
        <f t="shared" si="302"/>
        <v>2.1000000000000001E-2</v>
      </c>
      <c r="J986" s="101">
        <f t="shared" si="290"/>
        <v>44034</v>
      </c>
      <c r="K986" s="3">
        <f t="shared" si="291"/>
        <v>56</v>
      </c>
      <c r="L986" s="18">
        <f t="shared" si="292"/>
        <v>56</v>
      </c>
      <c r="M986" s="11">
        <f t="shared" si="293"/>
        <v>1.0046290229999999</v>
      </c>
      <c r="N986" s="11">
        <f t="shared" ca="1" si="294"/>
        <v>1.0046290229999999</v>
      </c>
      <c r="O986" s="18">
        <f t="shared" si="295"/>
        <v>0</v>
      </c>
      <c r="P986" s="2">
        <f t="shared" ca="1" si="296"/>
        <v>0</v>
      </c>
      <c r="Q986" s="2">
        <f t="shared" si="297"/>
        <v>0</v>
      </c>
      <c r="R986" s="4" t="str">
        <f t="shared" si="298"/>
        <v>A+J=</v>
      </c>
      <c r="S986" s="101">
        <f t="shared" si="299"/>
        <v>44218</v>
      </c>
      <c r="T986" s="9" t="str">
        <f t="shared" si="300"/>
        <v>-</v>
      </c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9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</row>
    <row r="987" spans="1:198" x14ac:dyDescent="0.15">
      <c r="A987" s="99">
        <f t="shared" si="301"/>
        <v>44114</v>
      </c>
      <c r="B987" s="15" t="str">
        <f t="shared" ca="1" si="285"/>
        <v>n.d</v>
      </c>
      <c r="C987" s="2">
        <f t="shared" si="286"/>
        <v>0</v>
      </c>
      <c r="D987" s="12">
        <f ca="1">IF(A987&lt;$B$1,VLOOKUP(A987,[1]DI!$A$4:$B$15000,2),0)</f>
        <v>0</v>
      </c>
      <c r="E987" s="13">
        <f t="shared" ca="1" si="287"/>
        <v>1</v>
      </c>
      <c r="F987" s="13">
        <f ca="1">(TRUNC(PRODUCT($E$12:$E986),16))</f>
        <v>1.1040661914646399</v>
      </c>
      <c r="G987" s="13">
        <f t="shared" ca="1" si="288"/>
        <v>1.1040661914646399</v>
      </c>
      <c r="H987" s="13">
        <f t="shared" ca="1" si="289"/>
        <v>1</v>
      </c>
      <c r="I987" s="12">
        <f t="shared" si="302"/>
        <v>2.1000000000000001E-2</v>
      </c>
      <c r="J987" s="101">
        <f t="shared" si="290"/>
        <v>44034</v>
      </c>
      <c r="K987" s="3">
        <f t="shared" si="291"/>
        <v>56</v>
      </c>
      <c r="L987" s="18">
        <f t="shared" si="292"/>
        <v>57</v>
      </c>
      <c r="M987" s="11">
        <f t="shared" si="293"/>
        <v>1.004711879</v>
      </c>
      <c r="N987" s="11">
        <f t="shared" ca="1" si="294"/>
        <v>1.004711879</v>
      </c>
      <c r="O987" s="18">
        <f t="shared" si="295"/>
        <v>0</v>
      </c>
      <c r="P987" s="2">
        <f t="shared" ca="1" si="296"/>
        <v>0</v>
      </c>
      <c r="Q987" s="2">
        <f t="shared" si="297"/>
        <v>0</v>
      </c>
      <c r="R987" s="4" t="str">
        <f t="shared" si="298"/>
        <v>A+J=</v>
      </c>
      <c r="S987" s="101">
        <f t="shared" si="299"/>
        <v>44218</v>
      </c>
      <c r="T987" s="9" t="str">
        <f t="shared" si="300"/>
        <v>-</v>
      </c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9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</row>
    <row r="988" spans="1:198" x14ac:dyDescent="0.15">
      <c r="A988" s="99">
        <f t="shared" si="301"/>
        <v>44115</v>
      </c>
      <c r="B988" s="15" t="str">
        <f t="shared" ca="1" si="285"/>
        <v>n.d</v>
      </c>
      <c r="C988" s="2">
        <f t="shared" si="286"/>
        <v>0</v>
      </c>
      <c r="D988" s="12">
        <f ca="1">IF(A988&lt;$B$1,VLOOKUP(A988,[1]DI!$A$4:$B$15000,2),0)</f>
        <v>0</v>
      </c>
      <c r="E988" s="13">
        <f t="shared" ca="1" si="287"/>
        <v>1</v>
      </c>
      <c r="F988" s="13">
        <f ca="1">(TRUNC(PRODUCT($E$12:$E987),16))</f>
        <v>1.1040661914646399</v>
      </c>
      <c r="G988" s="13">
        <f t="shared" ca="1" si="288"/>
        <v>1.1040661914646399</v>
      </c>
      <c r="H988" s="13">
        <f t="shared" ca="1" si="289"/>
        <v>1</v>
      </c>
      <c r="I988" s="12">
        <f t="shared" si="302"/>
        <v>2.1000000000000001E-2</v>
      </c>
      <c r="J988" s="101">
        <f t="shared" si="290"/>
        <v>44034</v>
      </c>
      <c r="K988" s="3">
        <f t="shared" si="291"/>
        <v>56</v>
      </c>
      <c r="L988" s="18">
        <f t="shared" si="292"/>
        <v>57</v>
      </c>
      <c r="M988" s="11">
        <f t="shared" si="293"/>
        <v>1.004711879</v>
      </c>
      <c r="N988" s="11">
        <f t="shared" ca="1" si="294"/>
        <v>1.004711879</v>
      </c>
      <c r="O988" s="18">
        <f t="shared" si="295"/>
        <v>0</v>
      </c>
      <c r="P988" s="2">
        <f t="shared" ca="1" si="296"/>
        <v>0</v>
      </c>
      <c r="Q988" s="2">
        <f t="shared" si="297"/>
        <v>0</v>
      </c>
      <c r="R988" s="4" t="str">
        <f t="shared" si="298"/>
        <v>A+J=</v>
      </c>
      <c r="S988" s="101">
        <f t="shared" si="299"/>
        <v>44218</v>
      </c>
      <c r="T988" s="9" t="str">
        <f t="shared" si="300"/>
        <v>-</v>
      </c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9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</row>
    <row r="989" spans="1:198" x14ac:dyDescent="0.15">
      <c r="A989" s="99">
        <f t="shared" si="301"/>
        <v>44116</v>
      </c>
      <c r="B989" s="15" t="str">
        <f t="shared" ca="1" si="285"/>
        <v>n.d</v>
      </c>
      <c r="C989" s="2">
        <f t="shared" si="286"/>
        <v>0</v>
      </c>
      <c r="D989" s="12">
        <f ca="1">IF(A989&lt;$B$1,VLOOKUP(A989,[1]DI!$A$4:$B$15000,2),0)</f>
        <v>0</v>
      </c>
      <c r="E989" s="13">
        <f t="shared" ca="1" si="287"/>
        <v>1</v>
      </c>
      <c r="F989" s="13">
        <f ca="1">(TRUNC(PRODUCT($E$12:$E988),16))</f>
        <v>1.1040661914646399</v>
      </c>
      <c r="G989" s="13">
        <f t="shared" ca="1" si="288"/>
        <v>1.1040661914646399</v>
      </c>
      <c r="H989" s="13">
        <f t="shared" ca="1" si="289"/>
        <v>1</v>
      </c>
      <c r="I989" s="12">
        <f t="shared" si="302"/>
        <v>2.1000000000000001E-2</v>
      </c>
      <c r="J989" s="101">
        <f t="shared" si="290"/>
        <v>44034</v>
      </c>
      <c r="K989" s="3">
        <f t="shared" si="291"/>
        <v>56</v>
      </c>
      <c r="L989" s="18">
        <f t="shared" si="292"/>
        <v>57</v>
      </c>
      <c r="M989" s="11">
        <f t="shared" si="293"/>
        <v>1.004711879</v>
      </c>
      <c r="N989" s="11">
        <f t="shared" ca="1" si="294"/>
        <v>1.004711879</v>
      </c>
      <c r="O989" s="18">
        <f t="shared" si="295"/>
        <v>0</v>
      </c>
      <c r="P989" s="2">
        <f t="shared" ca="1" si="296"/>
        <v>0</v>
      </c>
      <c r="Q989" s="2">
        <f t="shared" si="297"/>
        <v>0</v>
      </c>
      <c r="R989" s="4" t="str">
        <f t="shared" si="298"/>
        <v>A+J=</v>
      </c>
      <c r="S989" s="101">
        <f t="shared" si="299"/>
        <v>44218</v>
      </c>
      <c r="T989" s="9" t="str">
        <f t="shared" si="300"/>
        <v>-</v>
      </c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9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</row>
    <row r="990" spans="1:198" x14ac:dyDescent="0.15">
      <c r="A990" s="99">
        <f t="shared" si="301"/>
        <v>44117</v>
      </c>
      <c r="B990" s="15" t="str">
        <f t="shared" ca="1" si="285"/>
        <v>n.d</v>
      </c>
      <c r="C990" s="2">
        <f t="shared" si="286"/>
        <v>0</v>
      </c>
      <c r="D990" s="12">
        <f ca="1">IF(A990&lt;$B$1,VLOOKUP(A990,[1]DI!$A$4:$B$15000,2),0)</f>
        <v>0</v>
      </c>
      <c r="E990" s="13">
        <f t="shared" ca="1" si="287"/>
        <v>1</v>
      </c>
      <c r="F990" s="13">
        <f ca="1">(TRUNC(PRODUCT($E$12:$E989),16))</f>
        <v>1.1040661914646399</v>
      </c>
      <c r="G990" s="13">
        <f t="shared" ca="1" si="288"/>
        <v>1.1040661914646399</v>
      </c>
      <c r="H990" s="13">
        <f t="shared" ca="1" si="289"/>
        <v>1</v>
      </c>
      <c r="I990" s="12">
        <f t="shared" si="302"/>
        <v>2.1000000000000001E-2</v>
      </c>
      <c r="J990" s="101">
        <f t="shared" si="290"/>
        <v>44034</v>
      </c>
      <c r="K990" s="3">
        <f t="shared" si="291"/>
        <v>57</v>
      </c>
      <c r="L990" s="18">
        <f t="shared" si="292"/>
        <v>57</v>
      </c>
      <c r="M990" s="11">
        <f t="shared" si="293"/>
        <v>1.004711879</v>
      </c>
      <c r="N990" s="11">
        <f t="shared" ca="1" si="294"/>
        <v>1.004711879</v>
      </c>
      <c r="O990" s="18">
        <f t="shared" si="295"/>
        <v>0</v>
      </c>
      <c r="P990" s="2">
        <f t="shared" ca="1" si="296"/>
        <v>0</v>
      </c>
      <c r="Q990" s="2">
        <f t="shared" si="297"/>
        <v>0</v>
      </c>
      <c r="R990" s="4" t="str">
        <f t="shared" si="298"/>
        <v>A+J=</v>
      </c>
      <c r="S990" s="101">
        <f t="shared" si="299"/>
        <v>44218</v>
      </c>
      <c r="T990" s="9" t="str">
        <f t="shared" si="300"/>
        <v>-</v>
      </c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9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</row>
    <row r="991" spans="1:198" x14ac:dyDescent="0.15">
      <c r="A991" s="99">
        <f t="shared" si="301"/>
        <v>44118</v>
      </c>
      <c r="B991" s="15" t="str">
        <f t="shared" ca="1" si="285"/>
        <v>n.d</v>
      </c>
      <c r="C991" s="2">
        <f t="shared" si="286"/>
        <v>0</v>
      </c>
      <c r="D991" s="12">
        <f ca="1">IF(A991&lt;$B$1,VLOOKUP(A991,[1]DI!$A$4:$B$15000,2),0)</f>
        <v>0</v>
      </c>
      <c r="E991" s="13">
        <f t="shared" ca="1" si="287"/>
        <v>1</v>
      </c>
      <c r="F991" s="13">
        <f ca="1">(TRUNC(PRODUCT($E$12:$E990),16))</f>
        <v>1.1040661914646399</v>
      </c>
      <c r="G991" s="13">
        <f t="shared" ca="1" si="288"/>
        <v>1.1040661914646399</v>
      </c>
      <c r="H991" s="13">
        <f t="shared" ca="1" si="289"/>
        <v>1</v>
      </c>
      <c r="I991" s="12">
        <f t="shared" si="302"/>
        <v>2.1000000000000001E-2</v>
      </c>
      <c r="J991" s="101">
        <f t="shared" si="290"/>
        <v>44034</v>
      </c>
      <c r="K991" s="3">
        <f t="shared" si="291"/>
        <v>58</v>
      </c>
      <c r="L991" s="18">
        <f t="shared" si="292"/>
        <v>58</v>
      </c>
      <c r="M991" s="11">
        <f t="shared" si="293"/>
        <v>1.004794741</v>
      </c>
      <c r="N991" s="11">
        <f t="shared" ca="1" si="294"/>
        <v>1.004794741</v>
      </c>
      <c r="O991" s="18">
        <f t="shared" si="295"/>
        <v>0</v>
      </c>
      <c r="P991" s="2">
        <f t="shared" ca="1" si="296"/>
        <v>0</v>
      </c>
      <c r="Q991" s="2">
        <f t="shared" si="297"/>
        <v>0</v>
      </c>
      <c r="R991" s="4" t="str">
        <f t="shared" si="298"/>
        <v>A+J=</v>
      </c>
      <c r="S991" s="101">
        <f t="shared" si="299"/>
        <v>44218</v>
      </c>
      <c r="T991" s="9" t="str">
        <f t="shared" si="300"/>
        <v>-</v>
      </c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9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</row>
    <row r="992" spans="1:198" x14ac:dyDescent="0.15">
      <c r="A992" s="99">
        <f t="shared" si="301"/>
        <v>44119</v>
      </c>
      <c r="B992" s="15" t="str">
        <f t="shared" ca="1" si="285"/>
        <v>n.d</v>
      </c>
      <c r="C992" s="2">
        <f t="shared" si="286"/>
        <v>0</v>
      </c>
      <c r="D992" s="12">
        <f ca="1">IF(A992&lt;$B$1,VLOOKUP(A992,[1]DI!$A$4:$B$15000,2),0)</f>
        <v>0</v>
      </c>
      <c r="E992" s="13">
        <f t="shared" ca="1" si="287"/>
        <v>1</v>
      </c>
      <c r="F992" s="13">
        <f ca="1">(TRUNC(PRODUCT($E$12:$E991),16))</f>
        <v>1.1040661914646399</v>
      </c>
      <c r="G992" s="13">
        <f t="shared" ca="1" si="288"/>
        <v>1.1040661914646399</v>
      </c>
      <c r="H992" s="13">
        <f t="shared" ca="1" si="289"/>
        <v>1</v>
      </c>
      <c r="I992" s="12">
        <f t="shared" si="302"/>
        <v>2.1000000000000001E-2</v>
      </c>
      <c r="J992" s="101">
        <f t="shared" si="290"/>
        <v>44034</v>
      </c>
      <c r="K992" s="3">
        <f t="shared" si="291"/>
        <v>59</v>
      </c>
      <c r="L992" s="18">
        <f t="shared" si="292"/>
        <v>59</v>
      </c>
      <c r="M992" s="11">
        <f t="shared" si="293"/>
        <v>1.0048776100000001</v>
      </c>
      <c r="N992" s="11">
        <f t="shared" ca="1" si="294"/>
        <v>1.0048776100000001</v>
      </c>
      <c r="O992" s="18">
        <f t="shared" si="295"/>
        <v>0</v>
      </c>
      <c r="P992" s="2">
        <f t="shared" ca="1" si="296"/>
        <v>0</v>
      </c>
      <c r="Q992" s="2">
        <f t="shared" si="297"/>
        <v>0</v>
      </c>
      <c r="R992" s="4" t="str">
        <f t="shared" si="298"/>
        <v>A+J=</v>
      </c>
      <c r="S992" s="101">
        <f t="shared" si="299"/>
        <v>44218</v>
      </c>
      <c r="T992" s="9" t="str">
        <f t="shared" si="300"/>
        <v>-</v>
      </c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9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</row>
    <row r="993" spans="1:198" x14ac:dyDescent="0.15">
      <c r="A993" s="99">
        <f t="shared" si="301"/>
        <v>44120</v>
      </c>
      <c r="B993" s="15" t="str">
        <f t="shared" ca="1" si="285"/>
        <v>n.d</v>
      </c>
      <c r="C993" s="2">
        <f t="shared" si="286"/>
        <v>0</v>
      </c>
      <c r="D993" s="12">
        <f ca="1">IF(A993&lt;$B$1,VLOOKUP(A993,[1]DI!$A$4:$B$15000,2),0)</f>
        <v>0</v>
      </c>
      <c r="E993" s="13">
        <f t="shared" ca="1" si="287"/>
        <v>1</v>
      </c>
      <c r="F993" s="13">
        <f ca="1">(TRUNC(PRODUCT($E$12:$E992),16))</f>
        <v>1.1040661914646399</v>
      </c>
      <c r="G993" s="13">
        <f t="shared" ca="1" si="288"/>
        <v>1.1040661914646399</v>
      </c>
      <c r="H993" s="13">
        <f t="shared" ca="1" si="289"/>
        <v>1</v>
      </c>
      <c r="I993" s="12">
        <f t="shared" si="302"/>
        <v>2.1000000000000001E-2</v>
      </c>
      <c r="J993" s="101">
        <f t="shared" si="290"/>
        <v>44034</v>
      </c>
      <c r="K993" s="3">
        <f t="shared" si="291"/>
        <v>60</v>
      </c>
      <c r="L993" s="18">
        <f t="shared" si="292"/>
        <v>60</v>
      </c>
      <c r="M993" s="11">
        <f t="shared" si="293"/>
        <v>1.0049604860000001</v>
      </c>
      <c r="N993" s="11">
        <f t="shared" ca="1" si="294"/>
        <v>1.0049604860000001</v>
      </c>
      <c r="O993" s="18">
        <f t="shared" si="295"/>
        <v>0</v>
      </c>
      <c r="P993" s="2">
        <f t="shared" ca="1" si="296"/>
        <v>0</v>
      </c>
      <c r="Q993" s="2">
        <f t="shared" si="297"/>
        <v>0</v>
      </c>
      <c r="R993" s="4" t="str">
        <f t="shared" si="298"/>
        <v>A+J=</v>
      </c>
      <c r="S993" s="101">
        <f t="shared" si="299"/>
        <v>44218</v>
      </c>
      <c r="T993" s="9" t="str">
        <f t="shared" si="300"/>
        <v>-</v>
      </c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9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</row>
    <row r="994" spans="1:198" x14ac:dyDescent="0.15">
      <c r="A994" s="99">
        <f t="shared" si="301"/>
        <v>44121</v>
      </c>
      <c r="B994" s="15" t="str">
        <f t="shared" ca="1" si="285"/>
        <v>n.d</v>
      </c>
      <c r="C994" s="2">
        <f t="shared" si="286"/>
        <v>0</v>
      </c>
      <c r="D994" s="12">
        <f ca="1">IF(A994&lt;$B$1,VLOOKUP(A994,[1]DI!$A$4:$B$15000,2),0)</f>
        <v>0</v>
      </c>
      <c r="E994" s="13">
        <f t="shared" ca="1" si="287"/>
        <v>1</v>
      </c>
      <c r="F994" s="13">
        <f ca="1">(TRUNC(PRODUCT($E$12:$E993),16))</f>
        <v>1.1040661914646399</v>
      </c>
      <c r="G994" s="13">
        <f t="shared" ca="1" si="288"/>
        <v>1.1040661914646399</v>
      </c>
      <c r="H994" s="13">
        <f t="shared" ca="1" si="289"/>
        <v>1</v>
      </c>
      <c r="I994" s="12">
        <f t="shared" si="302"/>
        <v>2.1000000000000001E-2</v>
      </c>
      <c r="J994" s="101">
        <f t="shared" si="290"/>
        <v>44034</v>
      </c>
      <c r="K994" s="3">
        <f t="shared" si="291"/>
        <v>60</v>
      </c>
      <c r="L994" s="18">
        <f t="shared" si="292"/>
        <v>61</v>
      </c>
      <c r="M994" s="11">
        <f t="shared" si="293"/>
        <v>1.005043369</v>
      </c>
      <c r="N994" s="11">
        <f t="shared" ca="1" si="294"/>
        <v>1.005043369</v>
      </c>
      <c r="O994" s="18">
        <f t="shared" si="295"/>
        <v>0</v>
      </c>
      <c r="P994" s="2">
        <f t="shared" ca="1" si="296"/>
        <v>0</v>
      </c>
      <c r="Q994" s="2">
        <f t="shared" si="297"/>
        <v>0</v>
      </c>
      <c r="R994" s="4" t="str">
        <f t="shared" si="298"/>
        <v>A+J=</v>
      </c>
      <c r="S994" s="101">
        <f t="shared" si="299"/>
        <v>44218</v>
      </c>
      <c r="T994" s="9" t="str">
        <f t="shared" si="300"/>
        <v>-</v>
      </c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9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</row>
    <row r="995" spans="1:198" x14ac:dyDescent="0.15">
      <c r="A995" s="99">
        <f t="shared" si="301"/>
        <v>44122</v>
      </c>
      <c r="B995" s="15" t="str">
        <f t="shared" ca="1" si="285"/>
        <v>n.d</v>
      </c>
      <c r="C995" s="2">
        <f t="shared" si="286"/>
        <v>0</v>
      </c>
      <c r="D995" s="12">
        <f ca="1">IF(A995&lt;$B$1,VLOOKUP(A995,[1]DI!$A$4:$B$15000,2),0)</f>
        <v>0</v>
      </c>
      <c r="E995" s="13">
        <f t="shared" ca="1" si="287"/>
        <v>1</v>
      </c>
      <c r="F995" s="13">
        <f ca="1">(TRUNC(PRODUCT($E$12:$E994),16))</f>
        <v>1.1040661914646399</v>
      </c>
      <c r="G995" s="13">
        <f t="shared" ca="1" si="288"/>
        <v>1.1040661914646399</v>
      </c>
      <c r="H995" s="13">
        <f t="shared" ca="1" si="289"/>
        <v>1</v>
      </c>
      <c r="I995" s="12">
        <f t="shared" si="302"/>
        <v>2.1000000000000001E-2</v>
      </c>
      <c r="J995" s="101">
        <f t="shared" si="290"/>
        <v>44034</v>
      </c>
      <c r="K995" s="3">
        <f t="shared" si="291"/>
        <v>60</v>
      </c>
      <c r="L995" s="18">
        <f t="shared" si="292"/>
        <v>61</v>
      </c>
      <c r="M995" s="11">
        <f t="shared" si="293"/>
        <v>1.005043369</v>
      </c>
      <c r="N995" s="11">
        <f t="shared" ca="1" si="294"/>
        <v>1.005043369</v>
      </c>
      <c r="O995" s="18">
        <f t="shared" si="295"/>
        <v>0</v>
      </c>
      <c r="P995" s="2">
        <f t="shared" ca="1" si="296"/>
        <v>0</v>
      </c>
      <c r="Q995" s="2">
        <f t="shared" si="297"/>
        <v>0</v>
      </c>
      <c r="R995" s="4" t="str">
        <f t="shared" si="298"/>
        <v>A+J=</v>
      </c>
      <c r="S995" s="101">
        <f t="shared" si="299"/>
        <v>44218</v>
      </c>
      <c r="T995" s="9" t="str">
        <f t="shared" si="300"/>
        <v>-</v>
      </c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9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</row>
    <row r="996" spans="1:198" x14ac:dyDescent="0.15">
      <c r="A996" s="99">
        <f t="shared" si="301"/>
        <v>44123</v>
      </c>
      <c r="B996" s="15" t="str">
        <f t="shared" ca="1" si="285"/>
        <v>n.d</v>
      </c>
      <c r="C996" s="2">
        <f t="shared" si="286"/>
        <v>0</v>
      </c>
      <c r="D996" s="12">
        <f ca="1">IF(A996&lt;$B$1,VLOOKUP(A996,[1]DI!$A$4:$B$15000,2),0)</f>
        <v>0</v>
      </c>
      <c r="E996" s="13">
        <f t="shared" ca="1" si="287"/>
        <v>1</v>
      </c>
      <c r="F996" s="13">
        <f ca="1">(TRUNC(PRODUCT($E$12:$E995),16))</f>
        <v>1.1040661914646399</v>
      </c>
      <c r="G996" s="13">
        <f t="shared" ca="1" si="288"/>
        <v>1.1040661914646399</v>
      </c>
      <c r="H996" s="13">
        <f t="shared" ca="1" si="289"/>
        <v>1</v>
      </c>
      <c r="I996" s="12">
        <f t="shared" si="302"/>
        <v>2.1000000000000001E-2</v>
      </c>
      <c r="J996" s="101">
        <f t="shared" si="290"/>
        <v>44034</v>
      </c>
      <c r="K996" s="3">
        <f t="shared" si="291"/>
        <v>61</v>
      </c>
      <c r="L996" s="18">
        <f t="shared" si="292"/>
        <v>61</v>
      </c>
      <c r="M996" s="11">
        <f t="shared" si="293"/>
        <v>1.005043369</v>
      </c>
      <c r="N996" s="11">
        <f t="shared" ca="1" si="294"/>
        <v>1.005043369</v>
      </c>
      <c r="O996" s="18">
        <f t="shared" si="295"/>
        <v>0</v>
      </c>
      <c r="P996" s="2">
        <f t="shared" ca="1" si="296"/>
        <v>0</v>
      </c>
      <c r="Q996" s="2">
        <f t="shared" si="297"/>
        <v>0</v>
      </c>
      <c r="R996" s="4" t="str">
        <f t="shared" si="298"/>
        <v>A+J=</v>
      </c>
      <c r="S996" s="101">
        <f t="shared" si="299"/>
        <v>44218</v>
      </c>
      <c r="T996" s="9" t="str">
        <f t="shared" si="300"/>
        <v>-</v>
      </c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9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</row>
    <row r="997" spans="1:198" x14ac:dyDescent="0.15">
      <c r="A997" s="99">
        <f t="shared" si="301"/>
        <v>44124</v>
      </c>
      <c r="B997" s="15" t="str">
        <f t="shared" ca="1" si="285"/>
        <v>n.d</v>
      </c>
      <c r="C997" s="2">
        <f t="shared" si="286"/>
        <v>0</v>
      </c>
      <c r="D997" s="12">
        <f ca="1">IF(A997&lt;$B$1,VLOOKUP(A997,[1]DI!$A$4:$B$15000,2),0)</f>
        <v>0</v>
      </c>
      <c r="E997" s="13">
        <f t="shared" ca="1" si="287"/>
        <v>1</v>
      </c>
      <c r="F997" s="13">
        <f ca="1">(TRUNC(PRODUCT($E$12:$E996),16))</f>
        <v>1.1040661914646399</v>
      </c>
      <c r="G997" s="13">
        <f t="shared" ca="1" si="288"/>
        <v>1.1040661914646399</v>
      </c>
      <c r="H997" s="13">
        <f t="shared" ca="1" si="289"/>
        <v>1</v>
      </c>
      <c r="I997" s="12">
        <f t="shared" si="302"/>
        <v>2.1000000000000001E-2</v>
      </c>
      <c r="J997" s="101">
        <f t="shared" si="290"/>
        <v>44034</v>
      </c>
      <c r="K997" s="3">
        <f t="shared" si="291"/>
        <v>62</v>
      </c>
      <c r="L997" s="18">
        <f t="shared" si="292"/>
        <v>62</v>
      </c>
      <c r="M997" s="11">
        <f t="shared" si="293"/>
        <v>1.0051262590000001</v>
      </c>
      <c r="N997" s="11">
        <f t="shared" ca="1" si="294"/>
        <v>1.0051262590000001</v>
      </c>
      <c r="O997" s="18">
        <f t="shared" si="295"/>
        <v>0</v>
      </c>
      <c r="P997" s="2">
        <f t="shared" ca="1" si="296"/>
        <v>0</v>
      </c>
      <c r="Q997" s="2">
        <f t="shared" si="297"/>
        <v>0</v>
      </c>
      <c r="R997" s="4" t="str">
        <f t="shared" si="298"/>
        <v>A+J=</v>
      </c>
      <c r="S997" s="101">
        <f t="shared" si="299"/>
        <v>44218</v>
      </c>
      <c r="T997" s="9" t="str">
        <f t="shared" si="300"/>
        <v>-</v>
      </c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9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</row>
    <row r="998" spans="1:198" x14ac:dyDescent="0.15">
      <c r="A998" s="99">
        <f t="shared" si="301"/>
        <v>44125</v>
      </c>
      <c r="B998" s="15" t="str">
        <f t="shared" ca="1" si="285"/>
        <v>n.d</v>
      </c>
      <c r="C998" s="2">
        <f t="shared" si="286"/>
        <v>0</v>
      </c>
      <c r="D998" s="12">
        <f ca="1">IF(A998&lt;$B$1,VLOOKUP(A998,[1]DI!$A$4:$B$15000,2),0)</f>
        <v>0</v>
      </c>
      <c r="E998" s="13">
        <f t="shared" ca="1" si="287"/>
        <v>1</v>
      </c>
      <c r="F998" s="13">
        <f ca="1">(TRUNC(PRODUCT($E$12:$E997),16))</f>
        <v>1.1040661914646399</v>
      </c>
      <c r="G998" s="13">
        <f t="shared" ca="1" si="288"/>
        <v>1.1040661914646399</v>
      </c>
      <c r="H998" s="13">
        <f t="shared" ca="1" si="289"/>
        <v>1</v>
      </c>
      <c r="I998" s="12">
        <f t="shared" si="302"/>
        <v>2.1000000000000001E-2</v>
      </c>
      <c r="J998" s="101">
        <f t="shared" si="290"/>
        <v>44034</v>
      </c>
      <c r="K998" s="3">
        <f t="shared" si="291"/>
        <v>63</v>
      </c>
      <c r="L998" s="18">
        <f t="shared" si="292"/>
        <v>63</v>
      </c>
      <c r="M998" s="11">
        <f t="shared" si="293"/>
        <v>1.005209156</v>
      </c>
      <c r="N998" s="11">
        <f t="shared" ca="1" si="294"/>
        <v>1.005209156</v>
      </c>
      <c r="O998" s="18">
        <f t="shared" si="295"/>
        <v>0</v>
      </c>
      <c r="P998" s="2">
        <f t="shared" ca="1" si="296"/>
        <v>0</v>
      </c>
      <c r="Q998" s="2">
        <f t="shared" si="297"/>
        <v>0</v>
      </c>
      <c r="R998" s="4" t="str">
        <f t="shared" si="298"/>
        <v>A+J=</v>
      </c>
      <c r="S998" s="101">
        <f t="shared" si="299"/>
        <v>44218</v>
      </c>
      <c r="T998" s="9" t="str">
        <f t="shared" si="300"/>
        <v>-</v>
      </c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9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</row>
    <row r="999" spans="1:198" x14ac:dyDescent="0.15">
      <c r="A999" s="99">
        <f t="shared" si="301"/>
        <v>44126</v>
      </c>
      <c r="B999" s="15" t="str">
        <f t="shared" ca="1" si="285"/>
        <v>n.d</v>
      </c>
      <c r="C999" s="2">
        <f t="shared" si="286"/>
        <v>0</v>
      </c>
      <c r="D999" s="12">
        <f ca="1">IF(A999&lt;$B$1,VLOOKUP(A999,[1]DI!$A$4:$B$15000,2),0)</f>
        <v>0</v>
      </c>
      <c r="E999" s="13">
        <f t="shared" ca="1" si="287"/>
        <v>1</v>
      </c>
      <c r="F999" s="13">
        <f ca="1">(TRUNC(PRODUCT($E$12:$E998),16))</f>
        <v>1.1040661914646399</v>
      </c>
      <c r="G999" s="13">
        <f t="shared" ca="1" si="288"/>
        <v>1.1040661914646399</v>
      </c>
      <c r="H999" s="13">
        <f t="shared" ca="1" si="289"/>
        <v>1</v>
      </c>
      <c r="I999" s="12">
        <f t="shared" si="302"/>
        <v>2.1000000000000001E-2</v>
      </c>
      <c r="J999" s="101">
        <f t="shared" si="290"/>
        <v>44034</v>
      </c>
      <c r="K999" s="3">
        <f t="shared" si="291"/>
        <v>64</v>
      </c>
      <c r="L999" s="18">
        <f t="shared" si="292"/>
        <v>64</v>
      </c>
      <c r="M999" s="11">
        <f t="shared" si="293"/>
        <v>1.0052920590000001</v>
      </c>
      <c r="N999" s="11">
        <f t="shared" ca="1" si="294"/>
        <v>1.0052920590000001</v>
      </c>
      <c r="O999" s="18">
        <f t="shared" si="295"/>
        <v>0</v>
      </c>
      <c r="P999" s="2">
        <f t="shared" ca="1" si="296"/>
        <v>0</v>
      </c>
      <c r="Q999" s="2">
        <f t="shared" si="297"/>
        <v>0</v>
      </c>
      <c r="R999" s="4" t="str">
        <f t="shared" si="298"/>
        <v>A+J=</v>
      </c>
      <c r="S999" s="101">
        <f t="shared" si="299"/>
        <v>44218</v>
      </c>
      <c r="T999" s="9" t="str">
        <f t="shared" si="300"/>
        <v>-</v>
      </c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9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</row>
    <row r="1000" spans="1:198" x14ac:dyDescent="0.15">
      <c r="A1000" s="99">
        <f t="shared" si="301"/>
        <v>44127</v>
      </c>
      <c r="B1000" s="15" t="str">
        <f t="shared" ca="1" si="285"/>
        <v>n.d</v>
      </c>
      <c r="C1000" s="2">
        <f t="shared" si="286"/>
        <v>0</v>
      </c>
      <c r="D1000" s="12">
        <f ca="1">IF(A1000&lt;$B$1,VLOOKUP(A1000,[1]DI!$A$4:$B$15000,2),0)</f>
        <v>0</v>
      </c>
      <c r="E1000" s="13">
        <f t="shared" ca="1" si="287"/>
        <v>1</v>
      </c>
      <c r="F1000" s="13">
        <f ca="1">(TRUNC(PRODUCT($E$12:$E999),16))</f>
        <v>1.1040661914646399</v>
      </c>
      <c r="G1000" s="13">
        <f t="shared" ca="1" si="288"/>
        <v>1.1040661914646399</v>
      </c>
      <c r="H1000" s="13">
        <f t="shared" ca="1" si="289"/>
        <v>1</v>
      </c>
      <c r="I1000" s="12">
        <f t="shared" si="302"/>
        <v>2.1000000000000001E-2</v>
      </c>
      <c r="J1000" s="101">
        <f t="shared" si="290"/>
        <v>44034</v>
      </c>
      <c r="K1000" s="3">
        <f t="shared" si="291"/>
        <v>65</v>
      </c>
      <c r="L1000" s="18">
        <f t="shared" si="292"/>
        <v>65</v>
      </c>
      <c r="M1000" s="11">
        <f t="shared" si="293"/>
        <v>1.005374969</v>
      </c>
      <c r="N1000" s="11">
        <f t="shared" ca="1" si="294"/>
        <v>1.005374969</v>
      </c>
      <c r="O1000" s="18">
        <f t="shared" si="295"/>
        <v>0</v>
      </c>
      <c r="P1000" s="2">
        <f t="shared" ca="1" si="296"/>
        <v>0</v>
      </c>
      <c r="Q1000" s="2">
        <f t="shared" si="297"/>
        <v>0</v>
      </c>
      <c r="R1000" s="4" t="str">
        <f t="shared" si="298"/>
        <v>A+J=</v>
      </c>
      <c r="S1000" s="101">
        <f t="shared" si="299"/>
        <v>44218</v>
      </c>
      <c r="T1000" s="9" t="str">
        <f t="shared" si="300"/>
        <v>-</v>
      </c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9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</row>
    <row r="1001" spans="1:198" x14ac:dyDescent="0.15">
      <c r="A1001" s="99">
        <f t="shared" si="301"/>
        <v>44128</v>
      </c>
      <c r="B1001" s="15" t="str">
        <f t="shared" ca="1" si="285"/>
        <v>n.d</v>
      </c>
      <c r="C1001" s="2">
        <f t="shared" si="286"/>
        <v>0</v>
      </c>
      <c r="D1001" s="12">
        <f ca="1">IF(A1001&lt;$B$1,VLOOKUP(A1001,[1]DI!$A$4:$B$15000,2),0)</f>
        <v>0</v>
      </c>
      <c r="E1001" s="13">
        <f t="shared" ca="1" si="287"/>
        <v>1</v>
      </c>
      <c r="F1001" s="13">
        <f ca="1">(TRUNC(PRODUCT($E$12:$E1000),16))</f>
        <v>1.1040661914646399</v>
      </c>
      <c r="G1001" s="13">
        <f t="shared" ca="1" si="288"/>
        <v>1.1040661914646399</v>
      </c>
      <c r="H1001" s="13">
        <f t="shared" ca="1" si="289"/>
        <v>1</v>
      </c>
      <c r="I1001" s="12">
        <f t="shared" si="302"/>
        <v>2.1000000000000001E-2</v>
      </c>
      <c r="J1001" s="101">
        <f t="shared" si="290"/>
        <v>44034</v>
      </c>
      <c r="K1001" s="3">
        <f t="shared" si="291"/>
        <v>65</v>
      </c>
      <c r="L1001" s="18">
        <f t="shared" si="292"/>
        <v>66</v>
      </c>
      <c r="M1001" s="11">
        <f t="shared" si="293"/>
        <v>1.0054578860000001</v>
      </c>
      <c r="N1001" s="11">
        <f t="shared" ca="1" si="294"/>
        <v>1.0054578860000001</v>
      </c>
      <c r="O1001" s="18">
        <f t="shared" si="295"/>
        <v>0</v>
      </c>
      <c r="P1001" s="2">
        <f t="shared" ca="1" si="296"/>
        <v>0</v>
      </c>
      <c r="Q1001" s="2">
        <f t="shared" si="297"/>
        <v>0</v>
      </c>
      <c r="R1001" s="4" t="str">
        <f t="shared" si="298"/>
        <v>A+J=</v>
      </c>
      <c r="S1001" s="101">
        <f t="shared" si="299"/>
        <v>44218</v>
      </c>
      <c r="T1001" s="9" t="str">
        <f t="shared" si="300"/>
        <v>-</v>
      </c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9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</row>
    <row r="1002" spans="1:198" x14ac:dyDescent="0.15">
      <c r="A1002" s="99">
        <f t="shared" si="301"/>
        <v>44129</v>
      </c>
      <c r="B1002" s="15" t="str">
        <f t="shared" ca="1" si="285"/>
        <v>n.d</v>
      </c>
      <c r="C1002" s="2">
        <f t="shared" si="286"/>
        <v>0</v>
      </c>
      <c r="D1002" s="12">
        <f ca="1">IF(A1002&lt;$B$1,VLOOKUP(A1002,[1]DI!$A$4:$B$15000,2),0)</f>
        <v>0</v>
      </c>
      <c r="E1002" s="13">
        <f t="shared" ca="1" si="287"/>
        <v>1</v>
      </c>
      <c r="F1002" s="13">
        <f ca="1">(TRUNC(PRODUCT($E$12:$E1001),16))</f>
        <v>1.1040661914646399</v>
      </c>
      <c r="G1002" s="13">
        <f t="shared" ca="1" si="288"/>
        <v>1.1040661914646399</v>
      </c>
      <c r="H1002" s="13">
        <f t="shared" ca="1" si="289"/>
        <v>1</v>
      </c>
      <c r="I1002" s="12">
        <f t="shared" si="302"/>
        <v>2.1000000000000001E-2</v>
      </c>
      <c r="J1002" s="101">
        <f t="shared" si="290"/>
        <v>44034</v>
      </c>
      <c r="K1002" s="3">
        <f t="shared" si="291"/>
        <v>65</v>
      </c>
      <c r="L1002" s="18">
        <f t="shared" si="292"/>
        <v>66</v>
      </c>
      <c r="M1002" s="11">
        <f t="shared" si="293"/>
        <v>1.0054578860000001</v>
      </c>
      <c r="N1002" s="11">
        <f t="shared" ca="1" si="294"/>
        <v>1.0054578860000001</v>
      </c>
      <c r="O1002" s="18">
        <f t="shared" si="295"/>
        <v>0</v>
      </c>
      <c r="P1002" s="2">
        <f t="shared" ca="1" si="296"/>
        <v>0</v>
      </c>
      <c r="Q1002" s="2">
        <f t="shared" si="297"/>
        <v>0</v>
      </c>
      <c r="R1002" s="4" t="str">
        <f t="shared" si="298"/>
        <v>A+J=</v>
      </c>
      <c r="S1002" s="101">
        <f t="shared" si="299"/>
        <v>44218</v>
      </c>
      <c r="T1002" s="9" t="str">
        <f t="shared" si="300"/>
        <v>-</v>
      </c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9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</row>
    <row r="1003" spans="1:198" x14ac:dyDescent="0.15">
      <c r="A1003" s="99">
        <f t="shared" si="301"/>
        <v>44130</v>
      </c>
      <c r="B1003" s="15" t="str">
        <f t="shared" ca="1" si="285"/>
        <v>n.d</v>
      </c>
      <c r="C1003" s="2">
        <f t="shared" si="286"/>
        <v>0</v>
      </c>
      <c r="D1003" s="12">
        <f ca="1">IF(A1003&lt;$B$1,VLOOKUP(A1003,[1]DI!$A$4:$B$15000,2),0)</f>
        <v>0</v>
      </c>
      <c r="E1003" s="13">
        <f t="shared" ca="1" si="287"/>
        <v>1</v>
      </c>
      <c r="F1003" s="13">
        <f ca="1">(TRUNC(PRODUCT($E$12:$E1002),16))</f>
        <v>1.1040661914646399</v>
      </c>
      <c r="G1003" s="13">
        <f t="shared" ca="1" si="288"/>
        <v>1.1040661914646399</v>
      </c>
      <c r="H1003" s="13">
        <f t="shared" ca="1" si="289"/>
        <v>1</v>
      </c>
      <c r="I1003" s="12">
        <f t="shared" si="302"/>
        <v>2.1000000000000001E-2</v>
      </c>
      <c r="J1003" s="101">
        <f t="shared" si="290"/>
        <v>44034</v>
      </c>
      <c r="K1003" s="3">
        <f t="shared" si="291"/>
        <v>66</v>
      </c>
      <c r="L1003" s="18">
        <f t="shared" si="292"/>
        <v>66</v>
      </c>
      <c r="M1003" s="11">
        <f t="shared" si="293"/>
        <v>1.0054578860000001</v>
      </c>
      <c r="N1003" s="11">
        <f t="shared" ca="1" si="294"/>
        <v>1.0054578860000001</v>
      </c>
      <c r="O1003" s="18">
        <f t="shared" si="295"/>
        <v>0</v>
      </c>
      <c r="P1003" s="2">
        <f t="shared" ca="1" si="296"/>
        <v>0</v>
      </c>
      <c r="Q1003" s="2">
        <f t="shared" si="297"/>
        <v>0</v>
      </c>
      <c r="R1003" s="4" t="str">
        <f t="shared" si="298"/>
        <v>A+J=</v>
      </c>
      <c r="S1003" s="101">
        <f t="shared" si="299"/>
        <v>44218</v>
      </c>
      <c r="T1003" s="9" t="str">
        <f t="shared" si="300"/>
        <v>-</v>
      </c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9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</row>
    <row r="1004" spans="1:198" x14ac:dyDescent="0.15">
      <c r="A1004" s="99">
        <f t="shared" si="301"/>
        <v>44131</v>
      </c>
      <c r="B1004" s="15" t="str">
        <f t="shared" ca="1" si="285"/>
        <v>n.d</v>
      </c>
      <c r="C1004" s="2">
        <f t="shared" si="286"/>
        <v>0</v>
      </c>
      <c r="D1004" s="12">
        <f ca="1">IF(A1004&lt;$B$1,VLOOKUP(A1004,[1]DI!$A$4:$B$15000,2),0)</f>
        <v>0</v>
      </c>
      <c r="E1004" s="13">
        <f t="shared" ca="1" si="287"/>
        <v>1</v>
      </c>
      <c r="F1004" s="13">
        <f ca="1">(TRUNC(PRODUCT($E$12:$E1003),16))</f>
        <v>1.1040661914646399</v>
      </c>
      <c r="G1004" s="13">
        <f t="shared" ca="1" si="288"/>
        <v>1.1040661914646399</v>
      </c>
      <c r="H1004" s="13">
        <f t="shared" ca="1" si="289"/>
        <v>1</v>
      </c>
      <c r="I1004" s="12">
        <f t="shared" si="302"/>
        <v>2.1000000000000001E-2</v>
      </c>
      <c r="J1004" s="101">
        <f t="shared" si="290"/>
        <v>44034</v>
      </c>
      <c r="K1004" s="3">
        <f t="shared" si="291"/>
        <v>67</v>
      </c>
      <c r="L1004" s="18">
        <f t="shared" si="292"/>
        <v>67</v>
      </c>
      <c r="M1004" s="11">
        <f t="shared" si="293"/>
        <v>1.0055408100000001</v>
      </c>
      <c r="N1004" s="11">
        <f t="shared" ca="1" si="294"/>
        <v>1.0055408100000001</v>
      </c>
      <c r="O1004" s="18">
        <f t="shared" si="295"/>
        <v>0</v>
      </c>
      <c r="P1004" s="2">
        <f t="shared" ca="1" si="296"/>
        <v>0</v>
      </c>
      <c r="Q1004" s="2">
        <f t="shared" si="297"/>
        <v>0</v>
      </c>
      <c r="R1004" s="4" t="str">
        <f t="shared" si="298"/>
        <v>A+J=</v>
      </c>
      <c r="S1004" s="101">
        <f t="shared" si="299"/>
        <v>44218</v>
      </c>
      <c r="T1004" s="9" t="str">
        <f t="shared" si="300"/>
        <v>-</v>
      </c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9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</row>
    <row r="1005" spans="1:198" x14ac:dyDescent="0.15">
      <c r="A1005" s="99">
        <f t="shared" si="301"/>
        <v>44132</v>
      </c>
      <c r="B1005" s="15" t="str">
        <f t="shared" ca="1" si="285"/>
        <v>n.d</v>
      </c>
      <c r="C1005" s="2">
        <f t="shared" si="286"/>
        <v>0</v>
      </c>
      <c r="D1005" s="12">
        <f ca="1">IF(A1005&lt;$B$1,VLOOKUP(A1005,[1]DI!$A$4:$B$15000,2),0)</f>
        <v>0</v>
      </c>
      <c r="E1005" s="13">
        <f t="shared" ca="1" si="287"/>
        <v>1</v>
      </c>
      <c r="F1005" s="13">
        <f ca="1">(TRUNC(PRODUCT($E$12:$E1004),16))</f>
        <v>1.1040661914646399</v>
      </c>
      <c r="G1005" s="13">
        <f t="shared" ca="1" si="288"/>
        <v>1.1040661914646399</v>
      </c>
      <c r="H1005" s="13">
        <f t="shared" ca="1" si="289"/>
        <v>1</v>
      </c>
      <c r="I1005" s="12">
        <f t="shared" si="302"/>
        <v>2.1000000000000001E-2</v>
      </c>
      <c r="J1005" s="101">
        <f t="shared" si="290"/>
        <v>44034</v>
      </c>
      <c r="K1005" s="3">
        <f t="shared" si="291"/>
        <v>68</v>
      </c>
      <c r="L1005" s="18">
        <f t="shared" si="292"/>
        <v>68</v>
      </c>
      <c r="M1005" s="11">
        <f t="shared" si="293"/>
        <v>1.005623741</v>
      </c>
      <c r="N1005" s="11">
        <f t="shared" ca="1" si="294"/>
        <v>1.005623741</v>
      </c>
      <c r="O1005" s="18">
        <f t="shared" si="295"/>
        <v>0</v>
      </c>
      <c r="P1005" s="2">
        <f t="shared" ca="1" si="296"/>
        <v>0</v>
      </c>
      <c r="Q1005" s="2">
        <f t="shared" si="297"/>
        <v>0</v>
      </c>
      <c r="R1005" s="4" t="str">
        <f t="shared" si="298"/>
        <v>A+J=</v>
      </c>
      <c r="S1005" s="101">
        <f t="shared" si="299"/>
        <v>44218</v>
      </c>
      <c r="T1005" s="9" t="str">
        <f t="shared" si="300"/>
        <v>-</v>
      </c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9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</row>
    <row r="1006" spans="1:198" x14ac:dyDescent="0.15">
      <c r="A1006" s="99">
        <f t="shared" si="301"/>
        <v>44133</v>
      </c>
      <c r="B1006" s="15" t="str">
        <f t="shared" ca="1" si="285"/>
        <v>n.d</v>
      </c>
      <c r="C1006" s="2">
        <f t="shared" si="286"/>
        <v>0</v>
      </c>
      <c r="D1006" s="12">
        <f ca="1">IF(A1006&lt;$B$1,VLOOKUP(A1006,[1]DI!$A$4:$B$15000,2),0)</f>
        <v>0</v>
      </c>
      <c r="E1006" s="13">
        <f t="shared" ca="1" si="287"/>
        <v>1</v>
      </c>
      <c r="F1006" s="13">
        <f ca="1">(TRUNC(PRODUCT($E$12:$E1005),16))</f>
        <v>1.1040661914646399</v>
      </c>
      <c r="G1006" s="13">
        <f t="shared" ca="1" si="288"/>
        <v>1.1040661914646399</v>
      </c>
      <c r="H1006" s="13">
        <f t="shared" ca="1" si="289"/>
        <v>1</v>
      </c>
      <c r="I1006" s="12">
        <f t="shared" si="302"/>
        <v>2.1000000000000001E-2</v>
      </c>
      <c r="J1006" s="101">
        <f t="shared" si="290"/>
        <v>44034</v>
      </c>
      <c r="K1006" s="3">
        <f t="shared" si="291"/>
        <v>69</v>
      </c>
      <c r="L1006" s="18">
        <f t="shared" si="292"/>
        <v>69</v>
      </c>
      <c r="M1006" s="11">
        <f t="shared" si="293"/>
        <v>1.005706679</v>
      </c>
      <c r="N1006" s="11">
        <f t="shared" ca="1" si="294"/>
        <v>1.005706679</v>
      </c>
      <c r="O1006" s="18">
        <f t="shared" si="295"/>
        <v>0</v>
      </c>
      <c r="P1006" s="2">
        <f t="shared" ca="1" si="296"/>
        <v>0</v>
      </c>
      <c r="Q1006" s="2">
        <f t="shared" si="297"/>
        <v>0</v>
      </c>
      <c r="R1006" s="4" t="str">
        <f t="shared" si="298"/>
        <v>A+J=</v>
      </c>
      <c r="S1006" s="101">
        <f t="shared" si="299"/>
        <v>44218</v>
      </c>
      <c r="T1006" s="9" t="str">
        <f t="shared" si="300"/>
        <v>-</v>
      </c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9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</row>
    <row r="1007" spans="1:198" x14ac:dyDescent="0.15">
      <c r="A1007" s="99">
        <f t="shared" si="301"/>
        <v>44134</v>
      </c>
      <c r="B1007" s="15" t="str">
        <f t="shared" ca="1" si="285"/>
        <v>n.d</v>
      </c>
      <c r="C1007" s="2">
        <f t="shared" si="286"/>
        <v>0</v>
      </c>
      <c r="D1007" s="12">
        <f ca="1">IF(A1007&lt;$B$1,VLOOKUP(A1007,[1]DI!$A$4:$B$15000,2),0)</f>
        <v>0</v>
      </c>
      <c r="E1007" s="13">
        <f t="shared" ca="1" si="287"/>
        <v>1</v>
      </c>
      <c r="F1007" s="13">
        <f ca="1">(TRUNC(PRODUCT($E$12:$E1006),16))</f>
        <v>1.1040661914646399</v>
      </c>
      <c r="G1007" s="13">
        <f t="shared" ca="1" si="288"/>
        <v>1.1040661914646399</v>
      </c>
      <c r="H1007" s="13">
        <f t="shared" ca="1" si="289"/>
        <v>1</v>
      </c>
      <c r="I1007" s="12">
        <f t="shared" si="302"/>
        <v>2.1000000000000001E-2</v>
      </c>
      <c r="J1007" s="101">
        <f t="shared" si="290"/>
        <v>44034</v>
      </c>
      <c r="K1007" s="3">
        <f t="shared" si="291"/>
        <v>70</v>
      </c>
      <c r="L1007" s="18">
        <f t="shared" si="292"/>
        <v>70</v>
      </c>
      <c r="M1007" s="11">
        <f t="shared" si="293"/>
        <v>1.0057896230000001</v>
      </c>
      <c r="N1007" s="11">
        <f t="shared" ca="1" si="294"/>
        <v>1.0057896230000001</v>
      </c>
      <c r="O1007" s="18">
        <f t="shared" si="295"/>
        <v>0</v>
      </c>
      <c r="P1007" s="2">
        <f t="shared" ca="1" si="296"/>
        <v>0</v>
      </c>
      <c r="Q1007" s="2">
        <f t="shared" si="297"/>
        <v>0</v>
      </c>
      <c r="R1007" s="4" t="str">
        <f t="shared" si="298"/>
        <v>A+J=</v>
      </c>
      <c r="S1007" s="101">
        <f t="shared" si="299"/>
        <v>44218</v>
      </c>
      <c r="T1007" s="9" t="str">
        <f t="shared" si="300"/>
        <v>-</v>
      </c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9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</row>
    <row r="1008" spans="1:198" x14ac:dyDescent="0.15">
      <c r="A1008" s="99">
        <f t="shared" si="301"/>
        <v>44135</v>
      </c>
      <c r="B1008" s="15" t="str">
        <f t="shared" ca="1" si="285"/>
        <v>n.d</v>
      </c>
      <c r="C1008" s="2">
        <f t="shared" si="286"/>
        <v>0</v>
      </c>
      <c r="D1008" s="12">
        <f ca="1">IF(A1008&lt;$B$1,VLOOKUP(A1008,[1]DI!$A$4:$B$15000,2),0)</f>
        <v>0</v>
      </c>
      <c r="E1008" s="13">
        <f t="shared" ca="1" si="287"/>
        <v>1</v>
      </c>
      <c r="F1008" s="13">
        <f ca="1">(TRUNC(PRODUCT($E$12:$E1007),16))</f>
        <v>1.1040661914646399</v>
      </c>
      <c r="G1008" s="13">
        <f t="shared" ca="1" si="288"/>
        <v>1.1040661914646399</v>
      </c>
      <c r="H1008" s="13">
        <f t="shared" ca="1" si="289"/>
        <v>1</v>
      </c>
      <c r="I1008" s="12">
        <f t="shared" si="302"/>
        <v>2.1000000000000001E-2</v>
      </c>
      <c r="J1008" s="101">
        <f t="shared" si="290"/>
        <v>44034</v>
      </c>
      <c r="K1008" s="3">
        <f t="shared" si="291"/>
        <v>70</v>
      </c>
      <c r="L1008" s="18">
        <f t="shared" si="292"/>
        <v>71</v>
      </c>
      <c r="M1008" s="11">
        <f t="shared" si="293"/>
        <v>1.0058725740000001</v>
      </c>
      <c r="N1008" s="11">
        <f t="shared" ca="1" si="294"/>
        <v>1.0058725740000001</v>
      </c>
      <c r="O1008" s="18">
        <f t="shared" si="295"/>
        <v>0</v>
      </c>
      <c r="P1008" s="2">
        <f t="shared" ca="1" si="296"/>
        <v>0</v>
      </c>
      <c r="Q1008" s="2">
        <f t="shared" si="297"/>
        <v>0</v>
      </c>
      <c r="R1008" s="4" t="str">
        <f t="shared" si="298"/>
        <v>A+J=</v>
      </c>
      <c r="S1008" s="101">
        <f t="shared" si="299"/>
        <v>44218</v>
      </c>
      <c r="T1008" s="9" t="str">
        <f t="shared" si="300"/>
        <v>-</v>
      </c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9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</row>
    <row r="1009" spans="1:198" x14ac:dyDescent="0.15">
      <c r="A1009" s="99">
        <f t="shared" si="301"/>
        <v>44136</v>
      </c>
      <c r="B1009" s="15" t="str">
        <f t="shared" ca="1" si="285"/>
        <v>n.d</v>
      </c>
      <c r="C1009" s="2">
        <f t="shared" si="286"/>
        <v>0</v>
      </c>
      <c r="D1009" s="12">
        <f ca="1">IF(A1009&lt;$B$1,VLOOKUP(A1009,[1]DI!$A$4:$B$15000,2),0)</f>
        <v>0</v>
      </c>
      <c r="E1009" s="13">
        <f t="shared" ca="1" si="287"/>
        <v>1</v>
      </c>
      <c r="F1009" s="13">
        <f ca="1">(TRUNC(PRODUCT($E$12:$E1008),16))</f>
        <v>1.1040661914646399</v>
      </c>
      <c r="G1009" s="13">
        <f t="shared" ca="1" si="288"/>
        <v>1.1040661914646399</v>
      </c>
      <c r="H1009" s="13">
        <f t="shared" ca="1" si="289"/>
        <v>1</v>
      </c>
      <c r="I1009" s="12">
        <f t="shared" si="302"/>
        <v>2.1000000000000001E-2</v>
      </c>
      <c r="J1009" s="101">
        <f t="shared" si="290"/>
        <v>44034</v>
      </c>
      <c r="K1009" s="3">
        <f t="shared" si="291"/>
        <v>70</v>
      </c>
      <c r="L1009" s="18">
        <f t="shared" si="292"/>
        <v>71</v>
      </c>
      <c r="M1009" s="11">
        <f t="shared" si="293"/>
        <v>1.0058725740000001</v>
      </c>
      <c r="N1009" s="11">
        <f t="shared" ca="1" si="294"/>
        <v>1.0058725740000001</v>
      </c>
      <c r="O1009" s="18">
        <f t="shared" si="295"/>
        <v>0</v>
      </c>
      <c r="P1009" s="2">
        <f t="shared" ca="1" si="296"/>
        <v>0</v>
      </c>
      <c r="Q1009" s="2">
        <f t="shared" si="297"/>
        <v>0</v>
      </c>
      <c r="R1009" s="4" t="str">
        <f t="shared" si="298"/>
        <v>A+J=</v>
      </c>
      <c r="S1009" s="101">
        <f t="shared" si="299"/>
        <v>44218</v>
      </c>
      <c r="T1009" s="9" t="str">
        <f t="shared" si="300"/>
        <v>-</v>
      </c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9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</row>
    <row r="1010" spans="1:198" x14ac:dyDescent="0.15">
      <c r="A1010" s="99">
        <f t="shared" si="301"/>
        <v>44137</v>
      </c>
      <c r="B1010" s="15" t="str">
        <f t="shared" ca="1" si="285"/>
        <v>n.d</v>
      </c>
      <c r="C1010" s="2">
        <f t="shared" si="286"/>
        <v>0</v>
      </c>
      <c r="D1010" s="12">
        <f ca="1">IF(A1010&lt;$B$1,VLOOKUP(A1010,[1]DI!$A$4:$B$15000,2),0)</f>
        <v>0</v>
      </c>
      <c r="E1010" s="13">
        <f t="shared" ca="1" si="287"/>
        <v>1</v>
      </c>
      <c r="F1010" s="13">
        <f ca="1">(TRUNC(PRODUCT($E$12:$E1009),16))</f>
        <v>1.1040661914646399</v>
      </c>
      <c r="G1010" s="13">
        <f t="shared" ca="1" si="288"/>
        <v>1.1040661914646399</v>
      </c>
      <c r="H1010" s="13">
        <f t="shared" ca="1" si="289"/>
        <v>1</v>
      </c>
      <c r="I1010" s="12">
        <f t="shared" si="302"/>
        <v>2.1000000000000001E-2</v>
      </c>
      <c r="J1010" s="101">
        <f t="shared" si="290"/>
        <v>44034</v>
      </c>
      <c r="K1010" s="3">
        <f t="shared" si="291"/>
        <v>70</v>
      </c>
      <c r="L1010" s="18">
        <f t="shared" si="292"/>
        <v>71</v>
      </c>
      <c r="M1010" s="11">
        <f t="shared" si="293"/>
        <v>1.0058725740000001</v>
      </c>
      <c r="N1010" s="11">
        <f t="shared" ca="1" si="294"/>
        <v>1.0058725740000001</v>
      </c>
      <c r="O1010" s="18">
        <f t="shared" si="295"/>
        <v>0</v>
      </c>
      <c r="P1010" s="2">
        <f t="shared" ca="1" si="296"/>
        <v>0</v>
      </c>
      <c r="Q1010" s="2">
        <f t="shared" si="297"/>
        <v>0</v>
      </c>
      <c r="R1010" s="4" t="str">
        <f t="shared" si="298"/>
        <v>A+J=</v>
      </c>
      <c r="S1010" s="101">
        <f t="shared" si="299"/>
        <v>44218</v>
      </c>
      <c r="T1010" s="9" t="str">
        <f t="shared" si="300"/>
        <v>-</v>
      </c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9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</row>
    <row r="1011" spans="1:198" x14ac:dyDescent="0.15">
      <c r="A1011" s="99">
        <f t="shared" si="301"/>
        <v>44138</v>
      </c>
      <c r="B1011" s="15" t="str">
        <f t="shared" ca="1" si="285"/>
        <v>n.d</v>
      </c>
      <c r="C1011" s="2">
        <f t="shared" si="286"/>
        <v>0</v>
      </c>
      <c r="D1011" s="12">
        <f ca="1">IF(A1011&lt;$B$1,VLOOKUP(A1011,[1]DI!$A$4:$B$15000,2),0)</f>
        <v>0</v>
      </c>
      <c r="E1011" s="13">
        <f t="shared" ca="1" si="287"/>
        <v>1</v>
      </c>
      <c r="F1011" s="13">
        <f ca="1">(TRUNC(PRODUCT($E$12:$E1010),16))</f>
        <v>1.1040661914646399</v>
      </c>
      <c r="G1011" s="13">
        <f t="shared" ca="1" si="288"/>
        <v>1.1040661914646399</v>
      </c>
      <c r="H1011" s="13">
        <f t="shared" ca="1" si="289"/>
        <v>1</v>
      </c>
      <c r="I1011" s="12">
        <f t="shared" si="302"/>
        <v>2.1000000000000001E-2</v>
      </c>
      <c r="J1011" s="101">
        <f t="shared" si="290"/>
        <v>44034</v>
      </c>
      <c r="K1011" s="3">
        <f t="shared" si="291"/>
        <v>71</v>
      </c>
      <c r="L1011" s="18">
        <f t="shared" si="292"/>
        <v>71</v>
      </c>
      <c r="M1011" s="11">
        <f t="shared" si="293"/>
        <v>1.0058725740000001</v>
      </c>
      <c r="N1011" s="11">
        <f t="shared" ca="1" si="294"/>
        <v>1.0058725740000001</v>
      </c>
      <c r="O1011" s="18">
        <f t="shared" si="295"/>
        <v>0</v>
      </c>
      <c r="P1011" s="2">
        <f t="shared" ca="1" si="296"/>
        <v>0</v>
      </c>
      <c r="Q1011" s="2">
        <f t="shared" si="297"/>
        <v>0</v>
      </c>
      <c r="R1011" s="4" t="str">
        <f t="shared" si="298"/>
        <v>A+J=</v>
      </c>
      <c r="S1011" s="101">
        <f t="shared" si="299"/>
        <v>44218</v>
      </c>
      <c r="T1011" s="9" t="str">
        <f t="shared" si="300"/>
        <v>-</v>
      </c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9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</row>
    <row r="1012" spans="1:198" x14ac:dyDescent="0.15">
      <c r="A1012" s="99">
        <f t="shared" si="301"/>
        <v>44139</v>
      </c>
      <c r="B1012" s="15" t="str">
        <f t="shared" ca="1" si="285"/>
        <v>n.d</v>
      </c>
      <c r="C1012" s="2">
        <f t="shared" si="286"/>
        <v>0</v>
      </c>
      <c r="D1012" s="12">
        <f ca="1">IF(A1012&lt;$B$1,VLOOKUP(A1012,[1]DI!$A$4:$B$15000,2),0)</f>
        <v>0</v>
      </c>
      <c r="E1012" s="13">
        <f t="shared" ca="1" si="287"/>
        <v>1</v>
      </c>
      <c r="F1012" s="13">
        <f ca="1">(TRUNC(PRODUCT($E$12:$E1011),16))</f>
        <v>1.1040661914646399</v>
      </c>
      <c r="G1012" s="13">
        <f t="shared" ca="1" si="288"/>
        <v>1.1040661914646399</v>
      </c>
      <c r="H1012" s="13">
        <f t="shared" ca="1" si="289"/>
        <v>1</v>
      </c>
      <c r="I1012" s="12">
        <f t="shared" si="302"/>
        <v>2.1000000000000001E-2</v>
      </c>
      <c r="J1012" s="101">
        <f t="shared" si="290"/>
        <v>44034</v>
      </c>
      <c r="K1012" s="3">
        <f t="shared" si="291"/>
        <v>72</v>
      </c>
      <c r="L1012" s="18">
        <f t="shared" si="292"/>
        <v>72</v>
      </c>
      <c r="M1012" s="11">
        <f t="shared" si="293"/>
        <v>1.005955532</v>
      </c>
      <c r="N1012" s="11">
        <f t="shared" ca="1" si="294"/>
        <v>1.005955532</v>
      </c>
      <c r="O1012" s="18">
        <f t="shared" si="295"/>
        <v>0</v>
      </c>
      <c r="P1012" s="2">
        <f t="shared" ca="1" si="296"/>
        <v>0</v>
      </c>
      <c r="Q1012" s="2">
        <f t="shared" si="297"/>
        <v>0</v>
      </c>
      <c r="R1012" s="4" t="str">
        <f t="shared" si="298"/>
        <v>A+J=</v>
      </c>
      <c r="S1012" s="101">
        <f t="shared" si="299"/>
        <v>44218</v>
      </c>
      <c r="T1012" s="9" t="str">
        <f t="shared" si="300"/>
        <v>-</v>
      </c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9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</row>
    <row r="1013" spans="1:198" x14ac:dyDescent="0.15">
      <c r="A1013" s="99">
        <f t="shared" si="301"/>
        <v>44140</v>
      </c>
      <c r="B1013" s="15" t="str">
        <f t="shared" ca="1" si="285"/>
        <v>n.d</v>
      </c>
      <c r="C1013" s="2">
        <f t="shared" si="286"/>
        <v>0</v>
      </c>
      <c r="D1013" s="12">
        <f ca="1">IF(A1013&lt;$B$1,VLOOKUP(A1013,[1]DI!$A$4:$B$15000,2),0)</f>
        <v>0</v>
      </c>
      <c r="E1013" s="13">
        <f t="shared" ca="1" si="287"/>
        <v>1</v>
      </c>
      <c r="F1013" s="13">
        <f ca="1">(TRUNC(PRODUCT($E$12:$E1012),16))</f>
        <v>1.1040661914646399</v>
      </c>
      <c r="G1013" s="13">
        <f t="shared" ca="1" si="288"/>
        <v>1.1040661914646399</v>
      </c>
      <c r="H1013" s="13">
        <f t="shared" ca="1" si="289"/>
        <v>1</v>
      </c>
      <c r="I1013" s="12">
        <f t="shared" si="302"/>
        <v>2.1000000000000001E-2</v>
      </c>
      <c r="J1013" s="101">
        <f t="shared" si="290"/>
        <v>44034</v>
      </c>
      <c r="K1013" s="3">
        <f t="shared" si="291"/>
        <v>73</v>
      </c>
      <c r="L1013" s="18">
        <f t="shared" si="292"/>
        <v>73</v>
      </c>
      <c r="M1013" s="11">
        <f t="shared" si="293"/>
        <v>1.006038497</v>
      </c>
      <c r="N1013" s="11">
        <f t="shared" ca="1" si="294"/>
        <v>1.006038497</v>
      </c>
      <c r="O1013" s="18">
        <f t="shared" si="295"/>
        <v>0</v>
      </c>
      <c r="P1013" s="2">
        <f t="shared" ca="1" si="296"/>
        <v>0</v>
      </c>
      <c r="Q1013" s="2">
        <f t="shared" si="297"/>
        <v>0</v>
      </c>
      <c r="R1013" s="4" t="str">
        <f t="shared" si="298"/>
        <v>A+J=</v>
      </c>
      <c r="S1013" s="101">
        <f t="shared" si="299"/>
        <v>44218</v>
      </c>
      <c r="T1013" s="9" t="str">
        <f t="shared" si="300"/>
        <v>-</v>
      </c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9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</row>
    <row r="1014" spans="1:198" x14ac:dyDescent="0.15">
      <c r="A1014" s="99">
        <f t="shared" si="301"/>
        <v>44141</v>
      </c>
      <c r="B1014" s="15" t="str">
        <f t="shared" ca="1" si="285"/>
        <v>n.d</v>
      </c>
      <c r="C1014" s="2">
        <f t="shared" si="286"/>
        <v>0</v>
      </c>
      <c r="D1014" s="12">
        <f ca="1">IF(A1014&lt;$B$1,VLOOKUP(A1014,[1]DI!$A$4:$B$15000,2),0)</f>
        <v>0</v>
      </c>
      <c r="E1014" s="13">
        <f t="shared" ca="1" si="287"/>
        <v>1</v>
      </c>
      <c r="F1014" s="13">
        <f ca="1">(TRUNC(PRODUCT($E$12:$E1013),16))</f>
        <v>1.1040661914646399</v>
      </c>
      <c r="G1014" s="13">
        <f t="shared" ca="1" si="288"/>
        <v>1.1040661914646399</v>
      </c>
      <c r="H1014" s="13">
        <f t="shared" ca="1" si="289"/>
        <v>1</v>
      </c>
      <c r="I1014" s="12">
        <f t="shared" si="302"/>
        <v>2.1000000000000001E-2</v>
      </c>
      <c r="J1014" s="101">
        <f t="shared" si="290"/>
        <v>44034</v>
      </c>
      <c r="K1014" s="3">
        <f t="shared" si="291"/>
        <v>74</v>
      </c>
      <c r="L1014" s="18">
        <f t="shared" si="292"/>
        <v>74</v>
      </c>
      <c r="M1014" s="11">
        <f t="shared" si="293"/>
        <v>1.006121469</v>
      </c>
      <c r="N1014" s="11">
        <f t="shared" ca="1" si="294"/>
        <v>1.006121469</v>
      </c>
      <c r="O1014" s="18">
        <f t="shared" si="295"/>
        <v>0</v>
      </c>
      <c r="P1014" s="2">
        <f t="shared" ca="1" si="296"/>
        <v>0</v>
      </c>
      <c r="Q1014" s="2">
        <f t="shared" si="297"/>
        <v>0</v>
      </c>
      <c r="R1014" s="4" t="str">
        <f t="shared" si="298"/>
        <v>A+J=</v>
      </c>
      <c r="S1014" s="101">
        <f t="shared" si="299"/>
        <v>44218</v>
      </c>
      <c r="T1014" s="9" t="str">
        <f t="shared" si="300"/>
        <v>-</v>
      </c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9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</row>
    <row r="1015" spans="1:198" x14ac:dyDescent="0.15">
      <c r="A1015" s="99">
        <f t="shared" si="301"/>
        <v>44142</v>
      </c>
      <c r="B1015" s="15" t="str">
        <f t="shared" ca="1" si="285"/>
        <v>n.d</v>
      </c>
      <c r="C1015" s="2">
        <f t="shared" si="286"/>
        <v>0</v>
      </c>
      <c r="D1015" s="12">
        <f ca="1">IF(A1015&lt;$B$1,VLOOKUP(A1015,[1]DI!$A$4:$B$15000,2),0)</f>
        <v>0</v>
      </c>
      <c r="E1015" s="13">
        <f t="shared" ca="1" si="287"/>
        <v>1</v>
      </c>
      <c r="F1015" s="13">
        <f ca="1">(TRUNC(PRODUCT($E$12:$E1014),16))</f>
        <v>1.1040661914646399</v>
      </c>
      <c r="G1015" s="13">
        <f t="shared" ca="1" si="288"/>
        <v>1.1040661914646399</v>
      </c>
      <c r="H1015" s="13">
        <f t="shared" ca="1" si="289"/>
        <v>1</v>
      </c>
      <c r="I1015" s="12">
        <f t="shared" si="302"/>
        <v>2.1000000000000001E-2</v>
      </c>
      <c r="J1015" s="101">
        <f t="shared" si="290"/>
        <v>44034</v>
      </c>
      <c r="K1015" s="3">
        <f t="shared" si="291"/>
        <v>74</v>
      </c>
      <c r="L1015" s="18">
        <f t="shared" si="292"/>
        <v>75</v>
      </c>
      <c r="M1015" s="11">
        <f t="shared" si="293"/>
        <v>1.0062044480000001</v>
      </c>
      <c r="N1015" s="11">
        <f t="shared" ca="1" si="294"/>
        <v>1.0062044480000001</v>
      </c>
      <c r="O1015" s="18">
        <f t="shared" si="295"/>
        <v>0</v>
      </c>
      <c r="P1015" s="2">
        <f t="shared" ca="1" si="296"/>
        <v>0</v>
      </c>
      <c r="Q1015" s="2">
        <f t="shared" si="297"/>
        <v>0</v>
      </c>
      <c r="R1015" s="4" t="str">
        <f t="shared" si="298"/>
        <v>A+J=</v>
      </c>
      <c r="S1015" s="101">
        <f t="shared" si="299"/>
        <v>44218</v>
      </c>
      <c r="T1015" s="9" t="str">
        <f t="shared" si="300"/>
        <v>-</v>
      </c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9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</row>
    <row r="1016" spans="1:198" x14ac:dyDescent="0.15">
      <c r="A1016" s="99">
        <f t="shared" si="301"/>
        <v>44143</v>
      </c>
      <c r="B1016" s="15" t="str">
        <f t="shared" ca="1" si="285"/>
        <v>n.d</v>
      </c>
      <c r="C1016" s="2">
        <f t="shared" si="286"/>
        <v>0</v>
      </c>
      <c r="D1016" s="12">
        <f ca="1">IF(A1016&lt;$B$1,VLOOKUP(A1016,[1]DI!$A$4:$B$15000,2),0)</f>
        <v>0</v>
      </c>
      <c r="E1016" s="13">
        <f t="shared" ca="1" si="287"/>
        <v>1</v>
      </c>
      <c r="F1016" s="13">
        <f ca="1">(TRUNC(PRODUCT($E$12:$E1015),16))</f>
        <v>1.1040661914646399</v>
      </c>
      <c r="G1016" s="13">
        <f t="shared" ca="1" si="288"/>
        <v>1.1040661914646399</v>
      </c>
      <c r="H1016" s="13">
        <f t="shared" ca="1" si="289"/>
        <v>1</v>
      </c>
      <c r="I1016" s="12">
        <f t="shared" si="302"/>
        <v>2.1000000000000001E-2</v>
      </c>
      <c r="J1016" s="101">
        <f t="shared" si="290"/>
        <v>44034</v>
      </c>
      <c r="K1016" s="3">
        <f t="shared" si="291"/>
        <v>74</v>
      </c>
      <c r="L1016" s="18">
        <f t="shared" si="292"/>
        <v>75</v>
      </c>
      <c r="M1016" s="11">
        <f t="shared" si="293"/>
        <v>1.0062044480000001</v>
      </c>
      <c r="N1016" s="11">
        <f t="shared" ca="1" si="294"/>
        <v>1.0062044480000001</v>
      </c>
      <c r="O1016" s="18">
        <f t="shared" si="295"/>
        <v>0</v>
      </c>
      <c r="P1016" s="2">
        <f t="shared" ca="1" si="296"/>
        <v>0</v>
      </c>
      <c r="Q1016" s="2">
        <f t="shared" si="297"/>
        <v>0</v>
      </c>
      <c r="R1016" s="4" t="str">
        <f t="shared" si="298"/>
        <v>A+J=</v>
      </c>
      <c r="S1016" s="101">
        <f t="shared" si="299"/>
        <v>44218</v>
      </c>
      <c r="T1016" s="9" t="str">
        <f t="shared" si="300"/>
        <v>-</v>
      </c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9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</row>
    <row r="1017" spans="1:198" x14ac:dyDescent="0.15">
      <c r="A1017" s="99">
        <f t="shared" si="301"/>
        <v>44144</v>
      </c>
      <c r="B1017" s="15" t="str">
        <f t="shared" ca="1" si="285"/>
        <v>n.d</v>
      </c>
      <c r="C1017" s="2">
        <f t="shared" si="286"/>
        <v>0</v>
      </c>
      <c r="D1017" s="12">
        <f ca="1">IF(A1017&lt;$B$1,VLOOKUP(A1017,[1]DI!$A$4:$B$15000,2),0)</f>
        <v>0</v>
      </c>
      <c r="E1017" s="13">
        <f t="shared" ca="1" si="287"/>
        <v>1</v>
      </c>
      <c r="F1017" s="13">
        <f ca="1">(TRUNC(PRODUCT($E$12:$E1016),16))</f>
        <v>1.1040661914646399</v>
      </c>
      <c r="G1017" s="13">
        <f t="shared" ca="1" si="288"/>
        <v>1.1040661914646399</v>
      </c>
      <c r="H1017" s="13">
        <f t="shared" ca="1" si="289"/>
        <v>1</v>
      </c>
      <c r="I1017" s="12">
        <f t="shared" si="302"/>
        <v>2.1000000000000001E-2</v>
      </c>
      <c r="J1017" s="101">
        <f t="shared" si="290"/>
        <v>44034</v>
      </c>
      <c r="K1017" s="3">
        <f t="shared" si="291"/>
        <v>75</v>
      </c>
      <c r="L1017" s="18">
        <f t="shared" si="292"/>
        <v>75</v>
      </c>
      <c r="M1017" s="11">
        <f t="shared" si="293"/>
        <v>1.0062044480000001</v>
      </c>
      <c r="N1017" s="11">
        <f t="shared" ca="1" si="294"/>
        <v>1.0062044480000001</v>
      </c>
      <c r="O1017" s="18">
        <f t="shared" si="295"/>
        <v>0</v>
      </c>
      <c r="P1017" s="2">
        <f t="shared" ca="1" si="296"/>
        <v>0</v>
      </c>
      <c r="Q1017" s="2">
        <f t="shared" si="297"/>
        <v>0</v>
      </c>
      <c r="R1017" s="4" t="str">
        <f t="shared" si="298"/>
        <v>A+J=</v>
      </c>
      <c r="S1017" s="101">
        <f t="shared" si="299"/>
        <v>44218</v>
      </c>
      <c r="T1017" s="9" t="str">
        <f t="shared" si="300"/>
        <v>-</v>
      </c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9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</row>
    <row r="1018" spans="1:198" x14ac:dyDescent="0.15">
      <c r="A1018" s="99">
        <f t="shared" si="301"/>
        <v>44145</v>
      </c>
      <c r="B1018" s="15" t="str">
        <f t="shared" ref="B1018:B1081" ca="1" si="303">IF(A1018&lt;=TODAY(),C1018+P1018,IF(AND(A1018&gt;TODAY(),A1018&lt;=$B$1),IF(VLOOKUP(TODAY(),$A$10:$D$10000,4,FALSE)=0,"n.d",C1018+P1018),"n.d"))</f>
        <v>n.d</v>
      </c>
      <c r="C1018" s="2">
        <f t="shared" ref="C1018:C1081" si="304">(C1017-Q1017)</f>
        <v>0</v>
      </c>
      <c r="D1018" s="12">
        <f ca="1">IF(A1018&lt;$B$1,VLOOKUP(A1018,[1]DI!$A$4:$B$15000,2),0)</f>
        <v>0</v>
      </c>
      <c r="E1018" s="13">
        <f t="shared" ref="E1018:E1081" ca="1" si="305">IF(A1018&lt;A$10,1,ROUND(((1+D1018)^(1/252)),8))</f>
        <v>1</v>
      </c>
      <c r="F1018" s="13">
        <f ca="1">(TRUNC(PRODUCT($E$12:$E1017),16))</f>
        <v>1.1040661914646399</v>
      </c>
      <c r="G1018" s="13">
        <f t="shared" ref="G1018:G1081" ca="1" si="306">IF(O1017&gt;0,F1017,G1017)</f>
        <v>1.1040661914646399</v>
      </c>
      <c r="H1018" s="13">
        <f t="shared" ref="H1018:H1081" ca="1" si="307">ROUND(F1018/G1018,8)</f>
        <v>1</v>
      </c>
      <c r="I1018" s="12">
        <f t="shared" si="302"/>
        <v>2.1000000000000001E-2</v>
      </c>
      <c r="J1018" s="101">
        <f t="shared" ref="J1018:J1081" si="308">IF(O1017&gt;0,VLOOKUP(O1017,V$12:AF$48,2),J1017)</f>
        <v>44034</v>
      </c>
      <c r="K1018" s="3">
        <f t="shared" ref="K1018:K1081" si="309">IF(A1018&gt;J1018,IF(NETWORKDAYS(J1018,A1018,$V$52:$V$436)-1=0,1,NETWORKDAYS(J1018,A1018,$V$52:$V$436)-1),0)</f>
        <v>76</v>
      </c>
      <c r="L1018" s="18">
        <f t="shared" ref="L1018:L1081" si="310">IF(AND(K1018=1,K1017=1),1,IF(K1018&gt;0,IF(K1018=K1017,K1018+1,K1018),0))</f>
        <v>76</v>
      </c>
      <c r="M1018" s="11">
        <f t="shared" ref="M1018:M1081" si="311">ROUND((I1018+1)^(L1018/252),9)</f>
        <v>1.006287433</v>
      </c>
      <c r="N1018" s="11">
        <f t="shared" ref="N1018:N1081" ca="1" si="312">ROUND(H1018*M1018,9)</f>
        <v>1.006287433</v>
      </c>
      <c r="O1018" s="18">
        <f t="shared" ref="O1018:O1081" si="313">IF(VLOOKUP(A1018,W$12:AD$48,8)=VLOOKUP(A1017,W$12:AD$48,8),0,VLOOKUP(A1018,W$12:AD$48,8))</f>
        <v>0</v>
      </c>
      <c r="P1018" s="2">
        <f t="shared" ref="P1018:P1081" ca="1" si="314">TRUNC(((N1018-1)*C1018),6)</f>
        <v>0</v>
      </c>
      <c r="Q1018" s="2">
        <f t="shared" ref="Q1018:Q1081" si="315">IF(O1018&gt;0,VLOOKUP(O1018,$V$12:$AA$48,6),0)</f>
        <v>0</v>
      </c>
      <c r="R1018" s="4" t="str">
        <f t="shared" ref="R1018:R1081" si="316">IF(O1017&gt;0,VLOOKUP(O1017,V$12:AF$48,10),R1017)</f>
        <v>A+J=</v>
      </c>
      <c r="S1018" s="101">
        <f t="shared" ref="S1018:S1081" si="317">IF(O1017&gt;0,VLOOKUP(O1017,V$12:AF$48,11),S1017)</f>
        <v>44218</v>
      </c>
      <c r="T1018" s="9" t="str">
        <f t="shared" ref="T1018:T1081" si="318">IF(O1018&gt;0,(P1018+Q1018)*T$9,"-")</f>
        <v>-</v>
      </c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9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</row>
    <row r="1019" spans="1:198" x14ac:dyDescent="0.15">
      <c r="A1019" s="99">
        <f t="shared" si="301"/>
        <v>44146</v>
      </c>
      <c r="B1019" s="15" t="str">
        <f t="shared" ca="1" si="303"/>
        <v>n.d</v>
      </c>
      <c r="C1019" s="2">
        <f t="shared" si="304"/>
        <v>0</v>
      </c>
      <c r="D1019" s="12">
        <f ca="1">IF(A1019&lt;$B$1,VLOOKUP(A1019,[1]DI!$A$4:$B$15000,2),0)</f>
        <v>0</v>
      </c>
      <c r="E1019" s="13">
        <f t="shared" ca="1" si="305"/>
        <v>1</v>
      </c>
      <c r="F1019" s="13">
        <f ca="1">(TRUNC(PRODUCT($E$12:$E1018),16))</f>
        <v>1.1040661914646399</v>
      </c>
      <c r="G1019" s="13">
        <f t="shared" ca="1" si="306"/>
        <v>1.1040661914646399</v>
      </c>
      <c r="H1019" s="13">
        <f t="shared" ca="1" si="307"/>
        <v>1</v>
      </c>
      <c r="I1019" s="12">
        <f t="shared" si="302"/>
        <v>2.1000000000000001E-2</v>
      </c>
      <c r="J1019" s="101">
        <f t="shared" si="308"/>
        <v>44034</v>
      </c>
      <c r="K1019" s="3">
        <f t="shared" si="309"/>
        <v>77</v>
      </c>
      <c r="L1019" s="18">
        <f t="shared" si="310"/>
        <v>77</v>
      </c>
      <c r="M1019" s="11">
        <f t="shared" si="311"/>
        <v>1.0063704259999999</v>
      </c>
      <c r="N1019" s="11">
        <f t="shared" ca="1" si="312"/>
        <v>1.0063704259999999</v>
      </c>
      <c r="O1019" s="18">
        <f t="shared" si="313"/>
        <v>0</v>
      </c>
      <c r="P1019" s="2">
        <f t="shared" ca="1" si="314"/>
        <v>0</v>
      </c>
      <c r="Q1019" s="2">
        <f t="shared" si="315"/>
        <v>0</v>
      </c>
      <c r="R1019" s="4" t="str">
        <f t="shared" si="316"/>
        <v>A+J=</v>
      </c>
      <c r="S1019" s="101">
        <f t="shared" si="317"/>
        <v>44218</v>
      </c>
      <c r="T1019" s="9" t="str">
        <f t="shared" si="318"/>
        <v>-</v>
      </c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9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</row>
    <row r="1020" spans="1:198" x14ac:dyDescent="0.15">
      <c r="A1020" s="99">
        <f t="shared" si="301"/>
        <v>44147</v>
      </c>
      <c r="B1020" s="15" t="str">
        <f t="shared" ca="1" si="303"/>
        <v>n.d</v>
      </c>
      <c r="C1020" s="2">
        <f t="shared" si="304"/>
        <v>0</v>
      </c>
      <c r="D1020" s="12">
        <f ca="1">IF(A1020&lt;$B$1,VLOOKUP(A1020,[1]DI!$A$4:$B$15000,2),0)</f>
        <v>0</v>
      </c>
      <c r="E1020" s="13">
        <f t="shared" ca="1" si="305"/>
        <v>1</v>
      </c>
      <c r="F1020" s="13">
        <f ca="1">(TRUNC(PRODUCT($E$12:$E1019),16))</f>
        <v>1.1040661914646399</v>
      </c>
      <c r="G1020" s="13">
        <f t="shared" ca="1" si="306"/>
        <v>1.1040661914646399</v>
      </c>
      <c r="H1020" s="13">
        <f t="shared" ca="1" si="307"/>
        <v>1</v>
      </c>
      <c r="I1020" s="12">
        <f t="shared" si="302"/>
        <v>2.1000000000000001E-2</v>
      </c>
      <c r="J1020" s="101">
        <f t="shared" si="308"/>
        <v>44034</v>
      </c>
      <c r="K1020" s="3">
        <f t="shared" si="309"/>
        <v>78</v>
      </c>
      <c r="L1020" s="18">
        <f t="shared" si="310"/>
        <v>78</v>
      </c>
      <c r="M1020" s="11">
        <f t="shared" si="311"/>
        <v>1.0064534249999999</v>
      </c>
      <c r="N1020" s="11">
        <f t="shared" ca="1" si="312"/>
        <v>1.0064534249999999</v>
      </c>
      <c r="O1020" s="18">
        <f t="shared" si="313"/>
        <v>0</v>
      </c>
      <c r="P1020" s="2">
        <f t="shared" ca="1" si="314"/>
        <v>0</v>
      </c>
      <c r="Q1020" s="2">
        <f t="shared" si="315"/>
        <v>0</v>
      </c>
      <c r="R1020" s="4" t="str">
        <f t="shared" si="316"/>
        <v>A+J=</v>
      </c>
      <c r="S1020" s="101">
        <f t="shared" si="317"/>
        <v>44218</v>
      </c>
      <c r="T1020" s="9" t="str">
        <f t="shared" si="318"/>
        <v>-</v>
      </c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9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</row>
    <row r="1021" spans="1:198" x14ac:dyDescent="0.15">
      <c r="A1021" s="99">
        <f t="shared" si="301"/>
        <v>44148</v>
      </c>
      <c r="B1021" s="15" t="str">
        <f t="shared" ca="1" si="303"/>
        <v>n.d</v>
      </c>
      <c r="C1021" s="2">
        <f t="shared" si="304"/>
        <v>0</v>
      </c>
      <c r="D1021" s="12">
        <f ca="1">IF(A1021&lt;$B$1,VLOOKUP(A1021,[1]DI!$A$4:$B$15000,2),0)</f>
        <v>0</v>
      </c>
      <c r="E1021" s="13">
        <f t="shared" ca="1" si="305"/>
        <v>1</v>
      </c>
      <c r="F1021" s="13">
        <f ca="1">(TRUNC(PRODUCT($E$12:$E1020),16))</f>
        <v>1.1040661914646399</v>
      </c>
      <c r="G1021" s="13">
        <f t="shared" ca="1" si="306"/>
        <v>1.1040661914646399</v>
      </c>
      <c r="H1021" s="13">
        <f t="shared" ca="1" si="307"/>
        <v>1</v>
      </c>
      <c r="I1021" s="12">
        <f t="shared" si="302"/>
        <v>2.1000000000000001E-2</v>
      </c>
      <c r="J1021" s="101">
        <f t="shared" si="308"/>
        <v>44034</v>
      </c>
      <c r="K1021" s="3">
        <f t="shared" si="309"/>
        <v>79</v>
      </c>
      <c r="L1021" s="18">
        <f t="shared" si="310"/>
        <v>79</v>
      </c>
      <c r="M1021" s="11">
        <f t="shared" si="311"/>
        <v>1.006536431</v>
      </c>
      <c r="N1021" s="11">
        <f t="shared" ca="1" si="312"/>
        <v>1.006536431</v>
      </c>
      <c r="O1021" s="18">
        <f t="shared" si="313"/>
        <v>0</v>
      </c>
      <c r="P1021" s="2">
        <f t="shared" ca="1" si="314"/>
        <v>0</v>
      </c>
      <c r="Q1021" s="2">
        <f t="shared" si="315"/>
        <v>0</v>
      </c>
      <c r="R1021" s="4" t="str">
        <f t="shared" si="316"/>
        <v>A+J=</v>
      </c>
      <c r="S1021" s="101">
        <f t="shared" si="317"/>
        <v>44218</v>
      </c>
      <c r="T1021" s="9" t="str">
        <f t="shared" si="318"/>
        <v>-</v>
      </c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9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</row>
    <row r="1022" spans="1:198" x14ac:dyDescent="0.15">
      <c r="A1022" s="99">
        <f t="shared" si="301"/>
        <v>44149</v>
      </c>
      <c r="B1022" s="15" t="str">
        <f t="shared" ca="1" si="303"/>
        <v>n.d</v>
      </c>
      <c r="C1022" s="2">
        <f t="shared" si="304"/>
        <v>0</v>
      </c>
      <c r="D1022" s="12">
        <f ca="1">IF(A1022&lt;$B$1,VLOOKUP(A1022,[1]DI!$A$4:$B$15000,2),0)</f>
        <v>0</v>
      </c>
      <c r="E1022" s="13">
        <f t="shared" ca="1" si="305"/>
        <v>1</v>
      </c>
      <c r="F1022" s="13">
        <f ca="1">(TRUNC(PRODUCT($E$12:$E1021),16))</f>
        <v>1.1040661914646399</v>
      </c>
      <c r="G1022" s="13">
        <f t="shared" ca="1" si="306"/>
        <v>1.1040661914646399</v>
      </c>
      <c r="H1022" s="13">
        <f t="shared" ca="1" si="307"/>
        <v>1</v>
      </c>
      <c r="I1022" s="12">
        <f t="shared" si="302"/>
        <v>2.1000000000000001E-2</v>
      </c>
      <c r="J1022" s="101">
        <f t="shared" si="308"/>
        <v>44034</v>
      </c>
      <c r="K1022" s="3">
        <f t="shared" si="309"/>
        <v>79</v>
      </c>
      <c r="L1022" s="18">
        <f t="shared" si="310"/>
        <v>80</v>
      </c>
      <c r="M1022" s="11">
        <f t="shared" si="311"/>
        <v>1.006619444</v>
      </c>
      <c r="N1022" s="11">
        <f t="shared" ca="1" si="312"/>
        <v>1.006619444</v>
      </c>
      <c r="O1022" s="18">
        <f t="shared" si="313"/>
        <v>0</v>
      </c>
      <c r="P1022" s="2">
        <f t="shared" ca="1" si="314"/>
        <v>0</v>
      </c>
      <c r="Q1022" s="2">
        <f t="shared" si="315"/>
        <v>0</v>
      </c>
      <c r="R1022" s="4" t="str">
        <f t="shared" si="316"/>
        <v>A+J=</v>
      </c>
      <c r="S1022" s="101">
        <f t="shared" si="317"/>
        <v>44218</v>
      </c>
      <c r="T1022" s="9" t="str">
        <f t="shared" si="318"/>
        <v>-</v>
      </c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9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</row>
    <row r="1023" spans="1:198" x14ac:dyDescent="0.15">
      <c r="A1023" s="99">
        <f t="shared" si="301"/>
        <v>44150</v>
      </c>
      <c r="B1023" s="15" t="str">
        <f t="shared" ca="1" si="303"/>
        <v>n.d</v>
      </c>
      <c r="C1023" s="2">
        <f t="shared" si="304"/>
        <v>0</v>
      </c>
      <c r="D1023" s="12">
        <f ca="1">IF(A1023&lt;$B$1,VLOOKUP(A1023,[1]DI!$A$4:$B$15000,2),0)</f>
        <v>0</v>
      </c>
      <c r="E1023" s="13">
        <f t="shared" ca="1" si="305"/>
        <v>1</v>
      </c>
      <c r="F1023" s="13">
        <f ca="1">(TRUNC(PRODUCT($E$12:$E1022),16))</f>
        <v>1.1040661914646399</v>
      </c>
      <c r="G1023" s="13">
        <f t="shared" ca="1" si="306"/>
        <v>1.1040661914646399</v>
      </c>
      <c r="H1023" s="13">
        <f t="shared" ca="1" si="307"/>
        <v>1</v>
      </c>
      <c r="I1023" s="12">
        <f t="shared" si="302"/>
        <v>2.1000000000000001E-2</v>
      </c>
      <c r="J1023" s="101">
        <f t="shared" si="308"/>
        <v>44034</v>
      </c>
      <c r="K1023" s="3">
        <f t="shared" si="309"/>
        <v>79</v>
      </c>
      <c r="L1023" s="18">
        <f t="shared" si="310"/>
        <v>80</v>
      </c>
      <c r="M1023" s="11">
        <f t="shared" si="311"/>
        <v>1.006619444</v>
      </c>
      <c r="N1023" s="11">
        <f t="shared" ca="1" si="312"/>
        <v>1.006619444</v>
      </c>
      <c r="O1023" s="18">
        <f t="shared" si="313"/>
        <v>0</v>
      </c>
      <c r="P1023" s="2">
        <f t="shared" ca="1" si="314"/>
        <v>0</v>
      </c>
      <c r="Q1023" s="2">
        <f t="shared" si="315"/>
        <v>0</v>
      </c>
      <c r="R1023" s="4" t="str">
        <f t="shared" si="316"/>
        <v>A+J=</v>
      </c>
      <c r="S1023" s="101">
        <f t="shared" si="317"/>
        <v>44218</v>
      </c>
      <c r="T1023" s="9" t="str">
        <f t="shared" si="318"/>
        <v>-</v>
      </c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9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</row>
    <row r="1024" spans="1:198" x14ac:dyDescent="0.15">
      <c r="A1024" s="99">
        <f t="shared" si="301"/>
        <v>44151</v>
      </c>
      <c r="B1024" s="15" t="str">
        <f t="shared" ca="1" si="303"/>
        <v>n.d</v>
      </c>
      <c r="C1024" s="2">
        <f t="shared" si="304"/>
        <v>0</v>
      </c>
      <c r="D1024" s="12">
        <f ca="1">IF(A1024&lt;$B$1,VLOOKUP(A1024,[1]DI!$A$4:$B$15000,2),0)</f>
        <v>0</v>
      </c>
      <c r="E1024" s="13">
        <f t="shared" ca="1" si="305"/>
        <v>1</v>
      </c>
      <c r="F1024" s="13">
        <f ca="1">(TRUNC(PRODUCT($E$12:$E1023),16))</f>
        <v>1.1040661914646399</v>
      </c>
      <c r="G1024" s="13">
        <f t="shared" ca="1" si="306"/>
        <v>1.1040661914646399</v>
      </c>
      <c r="H1024" s="13">
        <f t="shared" ca="1" si="307"/>
        <v>1</v>
      </c>
      <c r="I1024" s="12">
        <f t="shared" si="302"/>
        <v>2.1000000000000001E-2</v>
      </c>
      <c r="J1024" s="101">
        <f t="shared" si="308"/>
        <v>44034</v>
      </c>
      <c r="K1024" s="3">
        <f t="shared" si="309"/>
        <v>80</v>
      </c>
      <c r="L1024" s="18">
        <f t="shared" si="310"/>
        <v>80</v>
      </c>
      <c r="M1024" s="11">
        <f t="shared" si="311"/>
        <v>1.006619444</v>
      </c>
      <c r="N1024" s="11">
        <f t="shared" ca="1" si="312"/>
        <v>1.006619444</v>
      </c>
      <c r="O1024" s="18">
        <f t="shared" si="313"/>
        <v>0</v>
      </c>
      <c r="P1024" s="2">
        <f t="shared" ca="1" si="314"/>
        <v>0</v>
      </c>
      <c r="Q1024" s="2">
        <f t="shared" si="315"/>
        <v>0</v>
      </c>
      <c r="R1024" s="4" t="str">
        <f t="shared" si="316"/>
        <v>A+J=</v>
      </c>
      <c r="S1024" s="101">
        <f t="shared" si="317"/>
        <v>44218</v>
      </c>
      <c r="T1024" s="9" t="str">
        <f t="shared" si="318"/>
        <v>-</v>
      </c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9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</row>
    <row r="1025" spans="1:198" x14ac:dyDescent="0.15">
      <c r="A1025" s="99">
        <f t="shared" si="301"/>
        <v>44152</v>
      </c>
      <c r="B1025" s="15" t="str">
        <f t="shared" ca="1" si="303"/>
        <v>n.d</v>
      </c>
      <c r="C1025" s="2">
        <f t="shared" si="304"/>
        <v>0</v>
      </c>
      <c r="D1025" s="12">
        <f ca="1">IF(A1025&lt;$B$1,VLOOKUP(A1025,[1]DI!$A$4:$B$15000,2),0)</f>
        <v>0</v>
      </c>
      <c r="E1025" s="13">
        <f t="shared" ca="1" si="305"/>
        <v>1</v>
      </c>
      <c r="F1025" s="13">
        <f ca="1">(TRUNC(PRODUCT($E$12:$E1024),16))</f>
        <v>1.1040661914646399</v>
      </c>
      <c r="G1025" s="13">
        <f t="shared" ca="1" si="306"/>
        <v>1.1040661914646399</v>
      </c>
      <c r="H1025" s="13">
        <f t="shared" ca="1" si="307"/>
        <v>1</v>
      </c>
      <c r="I1025" s="12">
        <f t="shared" si="302"/>
        <v>2.1000000000000001E-2</v>
      </c>
      <c r="J1025" s="101">
        <f t="shared" si="308"/>
        <v>44034</v>
      </c>
      <c r="K1025" s="3">
        <f t="shared" si="309"/>
        <v>81</v>
      </c>
      <c r="L1025" s="18">
        <f t="shared" si="310"/>
        <v>81</v>
      </c>
      <c r="M1025" s="11">
        <f t="shared" si="311"/>
        <v>1.006702464</v>
      </c>
      <c r="N1025" s="11">
        <f t="shared" ca="1" si="312"/>
        <v>1.006702464</v>
      </c>
      <c r="O1025" s="18">
        <f t="shared" si="313"/>
        <v>0</v>
      </c>
      <c r="P1025" s="2">
        <f t="shared" ca="1" si="314"/>
        <v>0</v>
      </c>
      <c r="Q1025" s="2">
        <f t="shared" si="315"/>
        <v>0</v>
      </c>
      <c r="R1025" s="4" t="str">
        <f t="shared" si="316"/>
        <v>A+J=</v>
      </c>
      <c r="S1025" s="101">
        <f t="shared" si="317"/>
        <v>44218</v>
      </c>
      <c r="T1025" s="9" t="str">
        <f t="shared" si="318"/>
        <v>-</v>
      </c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9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</row>
    <row r="1026" spans="1:198" x14ac:dyDescent="0.15">
      <c r="A1026" s="99">
        <f t="shared" si="301"/>
        <v>44153</v>
      </c>
      <c r="B1026" s="15" t="str">
        <f t="shared" ca="1" si="303"/>
        <v>n.d</v>
      </c>
      <c r="C1026" s="2">
        <f t="shared" si="304"/>
        <v>0</v>
      </c>
      <c r="D1026" s="12">
        <f ca="1">IF(A1026&lt;$B$1,VLOOKUP(A1026,[1]DI!$A$4:$B$15000,2),0)</f>
        <v>0</v>
      </c>
      <c r="E1026" s="13">
        <f t="shared" ca="1" si="305"/>
        <v>1</v>
      </c>
      <c r="F1026" s="13">
        <f ca="1">(TRUNC(PRODUCT($E$12:$E1025),16))</f>
        <v>1.1040661914646399</v>
      </c>
      <c r="G1026" s="13">
        <f t="shared" ca="1" si="306"/>
        <v>1.1040661914646399</v>
      </c>
      <c r="H1026" s="13">
        <f t="shared" ca="1" si="307"/>
        <v>1</v>
      </c>
      <c r="I1026" s="12">
        <f t="shared" si="302"/>
        <v>2.1000000000000001E-2</v>
      </c>
      <c r="J1026" s="101">
        <f t="shared" si="308"/>
        <v>44034</v>
      </c>
      <c r="K1026" s="3">
        <f t="shared" si="309"/>
        <v>82</v>
      </c>
      <c r="L1026" s="18">
        <f t="shared" si="310"/>
        <v>82</v>
      </c>
      <c r="M1026" s="11">
        <f t="shared" si="311"/>
        <v>1.0067854899999999</v>
      </c>
      <c r="N1026" s="11">
        <f t="shared" ca="1" si="312"/>
        <v>1.0067854899999999</v>
      </c>
      <c r="O1026" s="18">
        <f t="shared" si="313"/>
        <v>0</v>
      </c>
      <c r="P1026" s="2">
        <f t="shared" ca="1" si="314"/>
        <v>0</v>
      </c>
      <c r="Q1026" s="2">
        <f t="shared" si="315"/>
        <v>0</v>
      </c>
      <c r="R1026" s="4" t="str">
        <f t="shared" si="316"/>
        <v>A+J=</v>
      </c>
      <c r="S1026" s="101">
        <f t="shared" si="317"/>
        <v>44218</v>
      </c>
      <c r="T1026" s="9" t="str">
        <f t="shared" si="318"/>
        <v>-</v>
      </c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9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</row>
    <row r="1027" spans="1:198" x14ac:dyDescent="0.15">
      <c r="A1027" s="99">
        <f t="shared" si="301"/>
        <v>44154</v>
      </c>
      <c r="B1027" s="15" t="str">
        <f t="shared" ca="1" si="303"/>
        <v>n.d</v>
      </c>
      <c r="C1027" s="2">
        <f t="shared" si="304"/>
        <v>0</v>
      </c>
      <c r="D1027" s="12">
        <f ca="1">IF(A1027&lt;$B$1,VLOOKUP(A1027,[1]DI!$A$4:$B$15000,2),0)</f>
        <v>0</v>
      </c>
      <c r="E1027" s="13">
        <f t="shared" ca="1" si="305"/>
        <v>1</v>
      </c>
      <c r="F1027" s="13">
        <f ca="1">(TRUNC(PRODUCT($E$12:$E1026),16))</f>
        <v>1.1040661914646399</v>
      </c>
      <c r="G1027" s="13">
        <f t="shared" ca="1" si="306"/>
        <v>1.1040661914646399</v>
      </c>
      <c r="H1027" s="13">
        <f t="shared" ca="1" si="307"/>
        <v>1</v>
      </c>
      <c r="I1027" s="12">
        <f t="shared" si="302"/>
        <v>2.1000000000000001E-2</v>
      </c>
      <c r="J1027" s="101">
        <f t="shared" si="308"/>
        <v>44034</v>
      </c>
      <c r="K1027" s="3">
        <f t="shared" si="309"/>
        <v>83</v>
      </c>
      <c r="L1027" s="18">
        <f t="shared" si="310"/>
        <v>83</v>
      </c>
      <c r="M1027" s="11">
        <f t="shared" si="311"/>
        <v>1.0068685239999999</v>
      </c>
      <c r="N1027" s="11">
        <f t="shared" ca="1" si="312"/>
        <v>1.0068685239999999</v>
      </c>
      <c r="O1027" s="18">
        <f t="shared" si="313"/>
        <v>0</v>
      </c>
      <c r="P1027" s="2">
        <f t="shared" ca="1" si="314"/>
        <v>0</v>
      </c>
      <c r="Q1027" s="2">
        <f t="shared" si="315"/>
        <v>0</v>
      </c>
      <c r="R1027" s="4" t="str">
        <f t="shared" si="316"/>
        <v>A+J=</v>
      </c>
      <c r="S1027" s="101">
        <f t="shared" si="317"/>
        <v>44218</v>
      </c>
      <c r="T1027" s="9" t="str">
        <f t="shared" si="318"/>
        <v>-</v>
      </c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9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</row>
    <row r="1028" spans="1:198" x14ac:dyDescent="0.15">
      <c r="A1028" s="99">
        <f t="shared" si="301"/>
        <v>44155</v>
      </c>
      <c r="B1028" s="15" t="str">
        <f t="shared" ca="1" si="303"/>
        <v>n.d</v>
      </c>
      <c r="C1028" s="2">
        <f t="shared" si="304"/>
        <v>0</v>
      </c>
      <c r="D1028" s="12">
        <f ca="1">IF(A1028&lt;$B$1,VLOOKUP(A1028,[1]DI!$A$4:$B$15000,2),0)</f>
        <v>0</v>
      </c>
      <c r="E1028" s="13">
        <f t="shared" ca="1" si="305"/>
        <v>1</v>
      </c>
      <c r="F1028" s="13">
        <f ca="1">(TRUNC(PRODUCT($E$12:$E1027),16))</f>
        <v>1.1040661914646399</v>
      </c>
      <c r="G1028" s="13">
        <f t="shared" ca="1" si="306"/>
        <v>1.1040661914646399</v>
      </c>
      <c r="H1028" s="13">
        <f t="shared" ca="1" si="307"/>
        <v>1</v>
      </c>
      <c r="I1028" s="12">
        <f t="shared" si="302"/>
        <v>2.1000000000000001E-2</v>
      </c>
      <c r="J1028" s="101">
        <f t="shared" si="308"/>
        <v>44034</v>
      </c>
      <c r="K1028" s="3">
        <f t="shared" si="309"/>
        <v>84</v>
      </c>
      <c r="L1028" s="18">
        <f t="shared" si="310"/>
        <v>84</v>
      </c>
      <c r="M1028" s="11">
        <f t="shared" si="311"/>
        <v>1.006951564</v>
      </c>
      <c r="N1028" s="11">
        <f t="shared" ca="1" si="312"/>
        <v>1.006951564</v>
      </c>
      <c r="O1028" s="18">
        <f t="shared" si="313"/>
        <v>0</v>
      </c>
      <c r="P1028" s="2">
        <f t="shared" ca="1" si="314"/>
        <v>0</v>
      </c>
      <c r="Q1028" s="2">
        <f t="shared" si="315"/>
        <v>0</v>
      </c>
      <c r="R1028" s="4" t="str">
        <f t="shared" si="316"/>
        <v>A+J=</v>
      </c>
      <c r="S1028" s="101">
        <f t="shared" si="317"/>
        <v>44218</v>
      </c>
      <c r="T1028" s="9" t="str">
        <f t="shared" si="318"/>
        <v>-</v>
      </c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9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</row>
    <row r="1029" spans="1:198" x14ac:dyDescent="0.15">
      <c r="A1029" s="99">
        <f t="shared" si="301"/>
        <v>44156</v>
      </c>
      <c r="B1029" s="15" t="str">
        <f t="shared" ca="1" si="303"/>
        <v>n.d</v>
      </c>
      <c r="C1029" s="2">
        <f t="shared" si="304"/>
        <v>0</v>
      </c>
      <c r="D1029" s="12">
        <f ca="1">IF(A1029&lt;$B$1,VLOOKUP(A1029,[1]DI!$A$4:$B$15000,2),0)</f>
        <v>0</v>
      </c>
      <c r="E1029" s="13">
        <f t="shared" ca="1" si="305"/>
        <v>1</v>
      </c>
      <c r="F1029" s="13">
        <f ca="1">(TRUNC(PRODUCT($E$12:$E1028),16))</f>
        <v>1.1040661914646399</v>
      </c>
      <c r="G1029" s="13">
        <f t="shared" ca="1" si="306"/>
        <v>1.1040661914646399</v>
      </c>
      <c r="H1029" s="13">
        <f t="shared" ca="1" si="307"/>
        <v>1</v>
      </c>
      <c r="I1029" s="12">
        <f t="shared" si="302"/>
        <v>2.1000000000000001E-2</v>
      </c>
      <c r="J1029" s="101">
        <f t="shared" si="308"/>
        <v>44034</v>
      </c>
      <c r="K1029" s="3">
        <f t="shared" si="309"/>
        <v>84</v>
      </c>
      <c r="L1029" s="18">
        <f t="shared" si="310"/>
        <v>85</v>
      </c>
      <c r="M1029" s="11">
        <f t="shared" si="311"/>
        <v>1.0070346109999999</v>
      </c>
      <c r="N1029" s="11">
        <f t="shared" ca="1" si="312"/>
        <v>1.0070346109999999</v>
      </c>
      <c r="O1029" s="18">
        <f t="shared" si="313"/>
        <v>0</v>
      </c>
      <c r="P1029" s="2">
        <f t="shared" ca="1" si="314"/>
        <v>0</v>
      </c>
      <c r="Q1029" s="2">
        <f t="shared" si="315"/>
        <v>0</v>
      </c>
      <c r="R1029" s="4" t="str">
        <f t="shared" si="316"/>
        <v>A+J=</v>
      </c>
      <c r="S1029" s="101">
        <f t="shared" si="317"/>
        <v>44218</v>
      </c>
      <c r="T1029" s="9" t="str">
        <f t="shared" si="318"/>
        <v>-</v>
      </c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9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</row>
    <row r="1030" spans="1:198" x14ac:dyDescent="0.15">
      <c r="A1030" s="99">
        <f t="shared" si="301"/>
        <v>44157</v>
      </c>
      <c r="B1030" s="15" t="str">
        <f t="shared" ca="1" si="303"/>
        <v>n.d</v>
      </c>
      <c r="C1030" s="2">
        <f t="shared" si="304"/>
        <v>0</v>
      </c>
      <c r="D1030" s="12">
        <f ca="1">IF(A1030&lt;$B$1,VLOOKUP(A1030,[1]DI!$A$4:$B$15000,2),0)</f>
        <v>0</v>
      </c>
      <c r="E1030" s="13">
        <f t="shared" ca="1" si="305"/>
        <v>1</v>
      </c>
      <c r="F1030" s="13">
        <f ca="1">(TRUNC(PRODUCT($E$12:$E1029),16))</f>
        <v>1.1040661914646399</v>
      </c>
      <c r="G1030" s="13">
        <f t="shared" ca="1" si="306"/>
        <v>1.1040661914646399</v>
      </c>
      <c r="H1030" s="13">
        <f t="shared" ca="1" si="307"/>
        <v>1</v>
      </c>
      <c r="I1030" s="12">
        <f t="shared" si="302"/>
        <v>2.1000000000000001E-2</v>
      </c>
      <c r="J1030" s="101">
        <f t="shared" si="308"/>
        <v>44034</v>
      </c>
      <c r="K1030" s="3">
        <f t="shared" si="309"/>
        <v>84</v>
      </c>
      <c r="L1030" s="18">
        <f t="shared" si="310"/>
        <v>85</v>
      </c>
      <c r="M1030" s="11">
        <f t="shared" si="311"/>
        <v>1.0070346109999999</v>
      </c>
      <c r="N1030" s="11">
        <f t="shared" ca="1" si="312"/>
        <v>1.0070346109999999</v>
      </c>
      <c r="O1030" s="18">
        <f t="shared" si="313"/>
        <v>0</v>
      </c>
      <c r="P1030" s="2">
        <f t="shared" ca="1" si="314"/>
        <v>0</v>
      </c>
      <c r="Q1030" s="2">
        <f t="shared" si="315"/>
        <v>0</v>
      </c>
      <c r="R1030" s="4" t="str">
        <f t="shared" si="316"/>
        <v>A+J=</v>
      </c>
      <c r="S1030" s="101">
        <f t="shared" si="317"/>
        <v>44218</v>
      </c>
      <c r="T1030" s="9" t="str">
        <f t="shared" si="318"/>
        <v>-</v>
      </c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9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</row>
    <row r="1031" spans="1:198" x14ac:dyDescent="0.15">
      <c r="A1031" s="99">
        <f t="shared" si="301"/>
        <v>44158</v>
      </c>
      <c r="B1031" s="15" t="str">
        <f t="shared" ca="1" si="303"/>
        <v>n.d</v>
      </c>
      <c r="C1031" s="2">
        <f t="shared" si="304"/>
        <v>0</v>
      </c>
      <c r="D1031" s="12">
        <f ca="1">IF(A1031&lt;$B$1,VLOOKUP(A1031,[1]DI!$A$4:$B$15000,2),0)</f>
        <v>0</v>
      </c>
      <c r="E1031" s="13">
        <f t="shared" ca="1" si="305"/>
        <v>1</v>
      </c>
      <c r="F1031" s="13">
        <f ca="1">(TRUNC(PRODUCT($E$12:$E1030),16))</f>
        <v>1.1040661914646399</v>
      </c>
      <c r="G1031" s="13">
        <f t="shared" ca="1" si="306"/>
        <v>1.1040661914646399</v>
      </c>
      <c r="H1031" s="13">
        <f t="shared" ca="1" si="307"/>
        <v>1</v>
      </c>
      <c r="I1031" s="12">
        <f t="shared" si="302"/>
        <v>2.1000000000000001E-2</v>
      </c>
      <c r="J1031" s="101">
        <f t="shared" si="308"/>
        <v>44034</v>
      </c>
      <c r="K1031" s="3">
        <f t="shared" si="309"/>
        <v>85</v>
      </c>
      <c r="L1031" s="18">
        <f t="shared" si="310"/>
        <v>85</v>
      </c>
      <c r="M1031" s="11">
        <f t="shared" si="311"/>
        <v>1.0070346109999999</v>
      </c>
      <c r="N1031" s="11">
        <f t="shared" ca="1" si="312"/>
        <v>1.0070346109999999</v>
      </c>
      <c r="O1031" s="18">
        <f t="shared" si="313"/>
        <v>0</v>
      </c>
      <c r="P1031" s="2">
        <f t="shared" ca="1" si="314"/>
        <v>0</v>
      </c>
      <c r="Q1031" s="2">
        <f t="shared" si="315"/>
        <v>0</v>
      </c>
      <c r="R1031" s="4" t="str">
        <f t="shared" si="316"/>
        <v>A+J=</v>
      </c>
      <c r="S1031" s="101">
        <f t="shared" si="317"/>
        <v>44218</v>
      </c>
      <c r="T1031" s="9" t="str">
        <f t="shared" si="318"/>
        <v>-</v>
      </c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9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</row>
    <row r="1032" spans="1:198" x14ac:dyDescent="0.15">
      <c r="A1032" s="99">
        <f t="shared" si="301"/>
        <v>44159</v>
      </c>
      <c r="B1032" s="15" t="str">
        <f t="shared" ca="1" si="303"/>
        <v>n.d</v>
      </c>
      <c r="C1032" s="2">
        <f t="shared" si="304"/>
        <v>0</v>
      </c>
      <c r="D1032" s="12">
        <f ca="1">IF(A1032&lt;$B$1,VLOOKUP(A1032,[1]DI!$A$4:$B$15000,2),0)</f>
        <v>0</v>
      </c>
      <c r="E1032" s="13">
        <f t="shared" ca="1" si="305"/>
        <v>1</v>
      </c>
      <c r="F1032" s="13">
        <f ca="1">(TRUNC(PRODUCT($E$12:$E1031),16))</f>
        <v>1.1040661914646399</v>
      </c>
      <c r="G1032" s="13">
        <f t="shared" ca="1" si="306"/>
        <v>1.1040661914646399</v>
      </c>
      <c r="H1032" s="13">
        <f t="shared" ca="1" si="307"/>
        <v>1</v>
      </c>
      <c r="I1032" s="12">
        <f t="shared" si="302"/>
        <v>2.1000000000000001E-2</v>
      </c>
      <c r="J1032" s="101">
        <f t="shared" si="308"/>
        <v>44034</v>
      </c>
      <c r="K1032" s="3">
        <f t="shared" si="309"/>
        <v>86</v>
      </c>
      <c r="L1032" s="18">
        <f t="shared" si="310"/>
        <v>86</v>
      </c>
      <c r="M1032" s="11">
        <f t="shared" si="311"/>
        <v>1.007117665</v>
      </c>
      <c r="N1032" s="11">
        <f t="shared" ca="1" si="312"/>
        <v>1.007117665</v>
      </c>
      <c r="O1032" s="18">
        <f t="shared" si="313"/>
        <v>0</v>
      </c>
      <c r="P1032" s="2">
        <f t="shared" ca="1" si="314"/>
        <v>0</v>
      </c>
      <c r="Q1032" s="2">
        <f t="shared" si="315"/>
        <v>0</v>
      </c>
      <c r="R1032" s="4" t="str">
        <f t="shared" si="316"/>
        <v>A+J=</v>
      </c>
      <c r="S1032" s="101">
        <f t="shared" si="317"/>
        <v>44218</v>
      </c>
      <c r="T1032" s="9" t="str">
        <f t="shared" si="318"/>
        <v>-</v>
      </c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9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</row>
    <row r="1033" spans="1:198" x14ac:dyDescent="0.15">
      <c r="A1033" s="99">
        <f t="shared" si="301"/>
        <v>44160</v>
      </c>
      <c r="B1033" s="15" t="str">
        <f t="shared" ca="1" si="303"/>
        <v>n.d</v>
      </c>
      <c r="C1033" s="2">
        <f t="shared" si="304"/>
        <v>0</v>
      </c>
      <c r="D1033" s="12">
        <f ca="1">IF(A1033&lt;$B$1,VLOOKUP(A1033,[1]DI!$A$4:$B$15000,2),0)</f>
        <v>0</v>
      </c>
      <c r="E1033" s="13">
        <f t="shared" ca="1" si="305"/>
        <v>1</v>
      </c>
      <c r="F1033" s="13">
        <f ca="1">(TRUNC(PRODUCT($E$12:$E1032),16))</f>
        <v>1.1040661914646399</v>
      </c>
      <c r="G1033" s="13">
        <f t="shared" ca="1" si="306"/>
        <v>1.1040661914646399</v>
      </c>
      <c r="H1033" s="13">
        <f t="shared" ca="1" si="307"/>
        <v>1</v>
      </c>
      <c r="I1033" s="12">
        <f t="shared" si="302"/>
        <v>2.1000000000000001E-2</v>
      </c>
      <c r="J1033" s="101">
        <f t="shared" si="308"/>
        <v>44034</v>
      </c>
      <c r="K1033" s="3">
        <f t="shared" si="309"/>
        <v>87</v>
      </c>
      <c r="L1033" s="18">
        <f t="shared" si="310"/>
        <v>87</v>
      </c>
      <c r="M1033" s="11">
        <f t="shared" si="311"/>
        <v>1.007200726</v>
      </c>
      <c r="N1033" s="11">
        <f t="shared" ca="1" si="312"/>
        <v>1.007200726</v>
      </c>
      <c r="O1033" s="18">
        <f t="shared" si="313"/>
        <v>0</v>
      </c>
      <c r="P1033" s="2">
        <f t="shared" ca="1" si="314"/>
        <v>0</v>
      </c>
      <c r="Q1033" s="2">
        <f t="shared" si="315"/>
        <v>0</v>
      </c>
      <c r="R1033" s="4" t="str">
        <f t="shared" si="316"/>
        <v>A+J=</v>
      </c>
      <c r="S1033" s="101">
        <f t="shared" si="317"/>
        <v>44218</v>
      </c>
      <c r="T1033" s="9" t="str">
        <f t="shared" si="318"/>
        <v>-</v>
      </c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9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</row>
    <row r="1034" spans="1:198" x14ac:dyDescent="0.15">
      <c r="A1034" s="99">
        <f t="shared" si="301"/>
        <v>44161</v>
      </c>
      <c r="B1034" s="15" t="str">
        <f t="shared" ca="1" si="303"/>
        <v>n.d</v>
      </c>
      <c r="C1034" s="2">
        <f t="shared" si="304"/>
        <v>0</v>
      </c>
      <c r="D1034" s="12">
        <f ca="1">IF(A1034&lt;$B$1,VLOOKUP(A1034,[1]DI!$A$4:$B$15000,2),0)</f>
        <v>0</v>
      </c>
      <c r="E1034" s="13">
        <f t="shared" ca="1" si="305"/>
        <v>1</v>
      </c>
      <c r="F1034" s="13">
        <f ca="1">(TRUNC(PRODUCT($E$12:$E1033),16))</f>
        <v>1.1040661914646399</v>
      </c>
      <c r="G1034" s="13">
        <f t="shared" ca="1" si="306"/>
        <v>1.1040661914646399</v>
      </c>
      <c r="H1034" s="13">
        <f t="shared" ca="1" si="307"/>
        <v>1</v>
      </c>
      <c r="I1034" s="12">
        <f t="shared" si="302"/>
        <v>2.1000000000000001E-2</v>
      </c>
      <c r="J1034" s="101">
        <f t="shared" si="308"/>
        <v>44034</v>
      </c>
      <c r="K1034" s="3">
        <f t="shared" si="309"/>
        <v>88</v>
      </c>
      <c r="L1034" s="18">
        <f t="shared" si="310"/>
        <v>88</v>
      </c>
      <c r="M1034" s="11">
        <f t="shared" si="311"/>
        <v>1.007283793</v>
      </c>
      <c r="N1034" s="11">
        <f t="shared" ca="1" si="312"/>
        <v>1.007283793</v>
      </c>
      <c r="O1034" s="18">
        <f t="shared" si="313"/>
        <v>0</v>
      </c>
      <c r="P1034" s="2">
        <f t="shared" ca="1" si="314"/>
        <v>0</v>
      </c>
      <c r="Q1034" s="2">
        <f t="shared" si="315"/>
        <v>0</v>
      </c>
      <c r="R1034" s="4" t="str">
        <f t="shared" si="316"/>
        <v>A+J=</v>
      </c>
      <c r="S1034" s="101">
        <f t="shared" si="317"/>
        <v>44218</v>
      </c>
      <c r="T1034" s="9" t="str">
        <f t="shared" si="318"/>
        <v>-</v>
      </c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9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</row>
    <row r="1035" spans="1:198" x14ac:dyDescent="0.15">
      <c r="A1035" s="99">
        <f t="shared" si="301"/>
        <v>44162</v>
      </c>
      <c r="B1035" s="15" t="str">
        <f t="shared" ca="1" si="303"/>
        <v>n.d</v>
      </c>
      <c r="C1035" s="2">
        <f t="shared" si="304"/>
        <v>0</v>
      </c>
      <c r="D1035" s="12">
        <f ca="1">IF(A1035&lt;$B$1,VLOOKUP(A1035,[1]DI!$A$4:$B$15000,2),0)</f>
        <v>0</v>
      </c>
      <c r="E1035" s="13">
        <f t="shared" ca="1" si="305"/>
        <v>1</v>
      </c>
      <c r="F1035" s="13">
        <f ca="1">(TRUNC(PRODUCT($E$12:$E1034),16))</f>
        <v>1.1040661914646399</v>
      </c>
      <c r="G1035" s="13">
        <f t="shared" ca="1" si="306"/>
        <v>1.1040661914646399</v>
      </c>
      <c r="H1035" s="13">
        <f t="shared" ca="1" si="307"/>
        <v>1</v>
      </c>
      <c r="I1035" s="12">
        <f t="shared" si="302"/>
        <v>2.1000000000000001E-2</v>
      </c>
      <c r="J1035" s="101">
        <f t="shared" si="308"/>
        <v>44034</v>
      </c>
      <c r="K1035" s="3">
        <f t="shared" si="309"/>
        <v>89</v>
      </c>
      <c r="L1035" s="18">
        <f t="shared" si="310"/>
        <v>89</v>
      </c>
      <c r="M1035" s="11">
        <f t="shared" si="311"/>
        <v>1.0073668680000001</v>
      </c>
      <c r="N1035" s="11">
        <f t="shared" ca="1" si="312"/>
        <v>1.0073668680000001</v>
      </c>
      <c r="O1035" s="18">
        <f t="shared" si="313"/>
        <v>0</v>
      </c>
      <c r="P1035" s="2">
        <f t="shared" ca="1" si="314"/>
        <v>0</v>
      </c>
      <c r="Q1035" s="2">
        <f t="shared" si="315"/>
        <v>0</v>
      </c>
      <c r="R1035" s="4" t="str">
        <f t="shared" si="316"/>
        <v>A+J=</v>
      </c>
      <c r="S1035" s="101">
        <f t="shared" si="317"/>
        <v>44218</v>
      </c>
      <c r="T1035" s="9" t="str">
        <f t="shared" si="318"/>
        <v>-</v>
      </c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9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</row>
    <row r="1036" spans="1:198" x14ac:dyDescent="0.15">
      <c r="A1036" s="99">
        <f t="shared" si="301"/>
        <v>44163</v>
      </c>
      <c r="B1036" s="15" t="str">
        <f t="shared" ca="1" si="303"/>
        <v>n.d</v>
      </c>
      <c r="C1036" s="2">
        <f t="shared" si="304"/>
        <v>0</v>
      </c>
      <c r="D1036" s="12">
        <f ca="1">IF(A1036&lt;$B$1,VLOOKUP(A1036,[1]DI!$A$4:$B$15000,2),0)</f>
        <v>0</v>
      </c>
      <c r="E1036" s="13">
        <f t="shared" ca="1" si="305"/>
        <v>1</v>
      </c>
      <c r="F1036" s="13">
        <f ca="1">(TRUNC(PRODUCT($E$12:$E1035),16))</f>
        <v>1.1040661914646399</v>
      </c>
      <c r="G1036" s="13">
        <f t="shared" ca="1" si="306"/>
        <v>1.1040661914646399</v>
      </c>
      <c r="H1036" s="13">
        <f t="shared" ca="1" si="307"/>
        <v>1</v>
      </c>
      <c r="I1036" s="12">
        <f t="shared" si="302"/>
        <v>2.1000000000000001E-2</v>
      </c>
      <c r="J1036" s="101">
        <f t="shared" si="308"/>
        <v>44034</v>
      </c>
      <c r="K1036" s="3">
        <f t="shared" si="309"/>
        <v>89</v>
      </c>
      <c r="L1036" s="18">
        <f t="shared" si="310"/>
        <v>90</v>
      </c>
      <c r="M1036" s="11">
        <f t="shared" si="311"/>
        <v>1.007449949</v>
      </c>
      <c r="N1036" s="11">
        <f t="shared" ca="1" si="312"/>
        <v>1.007449949</v>
      </c>
      <c r="O1036" s="18">
        <f t="shared" si="313"/>
        <v>0</v>
      </c>
      <c r="P1036" s="2">
        <f t="shared" ca="1" si="314"/>
        <v>0</v>
      </c>
      <c r="Q1036" s="2">
        <f t="shared" si="315"/>
        <v>0</v>
      </c>
      <c r="R1036" s="4" t="str">
        <f t="shared" si="316"/>
        <v>A+J=</v>
      </c>
      <c r="S1036" s="101">
        <f t="shared" si="317"/>
        <v>44218</v>
      </c>
      <c r="T1036" s="9" t="str">
        <f t="shared" si="318"/>
        <v>-</v>
      </c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9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</row>
    <row r="1037" spans="1:198" x14ac:dyDescent="0.15">
      <c r="A1037" s="99">
        <f t="shared" ref="A1037:A1091" si="319">(A1036+1)</f>
        <v>44164</v>
      </c>
      <c r="B1037" s="15" t="str">
        <f t="shared" ca="1" si="303"/>
        <v>n.d</v>
      </c>
      <c r="C1037" s="2">
        <f t="shared" si="304"/>
        <v>0</v>
      </c>
      <c r="D1037" s="12">
        <f ca="1">IF(A1037&lt;$B$1,VLOOKUP(A1037,[1]DI!$A$4:$B$15000,2),0)</f>
        <v>0</v>
      </c>
      <c r="E1037" s="13">
        <f t="shared" ca="1" si="305"/>
        <v>1</v>
      </c>
      <c r="F1037" s="13">
        <f ca="1">(TRUNC(PRODUCT($E$12:$E1036),16))</f>
        <v>1.1040661914646399</v>
      </c>
      <c r="G1037" s="13">
        <f t="shared" ca="1" si="306"/>
        <v>1.1040661914646399</v>
      </c>
      <c r="H1037" s="13">
        <f t="shared" ca="1" si="307"/>
        <v>1</v>
      </c>
      <c r="I1037" s="12">
        <f t="shared" ref="I1037:I1091" si="320">I1036</f>
        <v>2.1000000000000001E-2</v>
      </c>
      <c r="J1037" s="101">
        <f t="shared" si="308"/>
        <v>44034</v>
      </c>
      <c r="K1037" s="3">
        <f t="shared" si="309"/>
        <v>89</v>
      </c>
      <c r="L1037" s="18">
        <f t="shared" si="310"/>
        <v>90</v>
      </c>
      <c r="M1037" s="11">
        <f t="shared" si="311"/>
        <v>1.007449949</v>
      </c>
      <c r="N1037" s="11">
        <f t="shared" ca="1" si="312"/>
        <v>1.007449949</v>
      </c>
      <c r="O1037" s="18">
        <f t="shared" si="313"/>
        <v>0</v>
      </c>
      <c r="P1037" s="2">
        <f t="shared" ca="1" si="314"/>
        <v>0</v>
      </c>
      <c r="Q1037" s="2">
        <f t="shared" si="315"/>
        <v>0</v>
      </c>
      <c r="R1037" s="4" t="str">
        <f t="shared" si="316"/>
        <v>A+J=</v>
      </c>
      <c r="S1037" s="101">
        <f t="shared" si="317"/>
        <v>44218</v>
      </c>
      <c r="T1037" s="9" t="str">
        <f t="shared" si="318"/>
        <v>-</v>
      </c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9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</row>
    <row r="1038" spans="1:198" x14ac:dyDescent="0.15">
      <c r="A1038" s="99">
        <f t="shared" si="319"/>
        <v>44165</v>
      </c>
      <c r="B1038" s="15" t="str">
        <f t="shared" ca="1" si="303"/>
        <v>n.d</v>
      </c>
      <c r="C1038" s="2">
        <f t="shared" si="304"/>
        <v>0</v>
      </c>
      <c r="D1038" s="12">
        <f ca="1">IF(A1038&lt;$B$1,VLOOKUP(A1038,[1]DI!$A$4:$B$15000,2),0)</f>
        <v>0</v>
      </c>
      <c r="E1038" s="13">
        <f t="shared" ca="1" si="305"/>
        <v>1</v>
      </c>
      <c r="F1038" s="13">
        <f ca="1">(TRUNC(PRODUCT($E$12:$E1037),16))</f>
        <v>1.1040661914646399</v>
      </c>
      <c r="G1038" s="13">
        <f t="shared" ca="1" si="306"/>
        <v>1.1040661914646399</v>
      </c>
      <c r="H1038" s="13">
        <f t="shared" ca="1" si="307"/>
        <v>1</v>
      </c>
      <c r="I1038" s="12">
        <f t="shared" si="320"/>
        <v>2.1000000000000001E-2</v>
      </c>
      <c r="J1038" s="101">
        <f t="shared" si="308"/>
        <v>44034</v>
      </c>
      <c r="K1038" s="3">
        <f t="shared" si="309"/>
        <v>90</v>
      </c>
      <c r="L1038" s="18">
        <f t="shared" si="310"/>
        <v>90</v>
      </c>
      <c r="M1038" s="11">
        <f t="shared" si="311"/>
        <v>1.007449949</v>
      </c>
      <c r="N1038" s="11">
        <f t="shared" ca="1" si="312"/>
        <v>1.007449949</v>
      </c>
      <c r="O1038" s="18">
        <f t="shared" si="313"/>
        <v>0</v>
      </c>
      <c r="P1038" s="2">
        <f t="shared" ca="1" si="314"/>
        <v>0</v>
      </c>
      <c r="Q1038" s="2">
        <f t="shared" si="315"/>
        <v>0</v>
      </c>
      <c r="R1038" s="4" t="str">
        <f t="shared" si="316"/>
        <v>A+J=</v>
      </c>
      <c r="S1038" s="101">
        <f t="shared" si="317"/>
        <v>44218</v>
      </c>
      <c r="T1038" s="9" t="str">
        <f t="shared" si="318"/>
        <v>-</v>
      </c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9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</row>
    <row r="1039" spans="1:198" x14ac:dyDescent="0.15">
      <c r="A1039" s="99">
        <f t="shared" si="319"/>
        <v>44166</v>
      </c>
      <c r="B1039" s="15" t="str">
        <f t="shared" ca="1" si="303"/>
        <v>n.d</v>
      </c>
      <c r="C1039" s="2">
        <f t="shared" si="304"/>
        <v>0</v>
      </c>
      <c r="D1039" s="12">
        <f ca="1">IF(A1039&lt;$B$1,VLOOKUP(A1039,[1]DI!$A$4:$B$15000,2),0)</f>
        <v>0</v>
      </c>
      <c r="E1039" s="13">
        <f t="shared" ca="1" si="305"/>
        <v>1</v>
      </c>
      <c r="F1039" s="13">
        <f ca="1">(TRUNC(PRODUCT($E$12:$E1038),16))</f>
        <v>1.1040661914646399</v>
      </c>
      <c r="G1039" s="13">
        <f t="shared" ca="1" si="306"/>
        <v>1.1040661914646399</v>
      </c>
      <c r="H1039" s="13">
        <f t="shared" ca="1" si="307"/>
        <v>1</v>
      </c>
      <c r="I1039" s="12">
        <f t="shared" si="320"/>
        <v>2.1000000000000001E-2</v>
      </c>
      <c r="J1039" s="101">
        <f t="shared" si="308"/>
        <v>44034</v>
      </c>
      <c r="K1039" s="3">
        <f t="shared" si="309"/>
        <v>91</v>
      </c>
      <c r="L1039" s="18">
        <f t="shared" si="310"/>
        <v>91</v>
      </c>
      <c r="M1039" s="11">
        <f t="shared" si="311"/>
        <v>1.007533037</v>
      </c>
      <c r="N1039" s="11">
        <f t="shared" ca="1" si="312"/>
        <v>1.007533037</v>
      </c>
      <c r="O1039" s="18">
        <f t="shared" si="313"/>
        <v>0</v>
      </c>
      <c r="P1039" s="2">
        <f t="shared" ca="1" si="314"/>
        <v>0</v>
      </c>
      <c r="Q1039" s="2">
        <f t="shared" si="315"/>
        <v>0</v>
      </c>
      <c r="R1039" s="4" t="str">
        <f t="shared" si="316"/>
        <v>A+J=</v>
      </c>
      <c r="S1039" s="101">
        <f t="shared" si="317"/>
        <v>44218</v>
      </c>
      <c r="T1039" s="9" t="str">
        <f t="shared" si="318"/>
        <v>-</v>
      </c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9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</row>
    <row r="1040" spans="1:198" x14ac:dyDescent="0.15">
      <c r="A1040" s="99">
        <f t="shared" si="319"/>
        <v>44167</v>
      </c>
      <c r="B1040" s="15" t="str">
        <f t="shared" ca="1" si="303"/>
        <v>n.d</v>
      </c>
      <c r="C1040" s="2">
        <f t="shared" si="304"/>
        <v>0</v>
      </c>
      <c r="D1040" s="12">
        <f ca="1">IF(A1040&lt;$B$1,VLOOKUP(A1040,[1]DI!$A$4:$B$15000,2),0)</f>
        <v>0</v>
      </c>
      <c r="E1040" s="13">
        <f t="shared" ca="1" si="305"/>
        <v>1</v>
      </c>
      <c r="F1040" s="13">
        <f ca="1">(TRUNC(PRODUCT($E$12:$E1039),16))</f>
        <v>1.1040661914646399</v>
      </c>
      <c r="G1040" s="13">
        <f t="shared" ca="1" si="306"/>
        <v>1.1040661914646399</v>
      </c>
      <c r="H1040" s="13">
        <f t="shared" ca="1" si="307"/>
        <v>1</v>
      </c>
      <c r="I1040" s="12">
        <f t="shared" si="320"/>
        <v>2.1000000000000001E-2</v>
      </c>
      <c r="J1040" s="101">
        <f t="shared" si="308"/>
        <v>44034</v>
      </c>
      <c r="K1040" s="3">
        <f t="shared" si="309"/>
        <v>92</v>
      </c>
      <c r="L1040" s="18">
        <f t="shared" si="310"/>
        <v>92</v>
      </c>
      <c r="M1040" s="11">
        <f t="shared" si="311"/>
        <v>1.007616133</v>
      </c>
      <c r="N1040" s="11">
        <f t="shared" ca="1" si="312"/>
        <v>1.007616133</v>
      </c>
      <c r="O1040" s="18">
        <f t="shared" si="313"/>
        <v>0</v>
      </c>
      <c r="P1040" s="2">
        <f t="shared" ca="1" si="314"/>
        <v>0</v>
      </c>
      <c r="Q1040" s="2">
        <f t="shared" si="315"/>
        <v>0</v>
      </c>
      <c r="R1040" s="4" t="str">
        <f t="shared" si="316"/>
        <v>A+J=</v>
      </c>
      <c r="S1040" s="101">
        <f t="shared" si="317"/>
        <v>44218</v>
      </c>
      <c r="T1040" s="9" t="str">
        <f t="shared" si="318"/>
        <v>-</v>
      </c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9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</row>
    <row r="1041" spans="1:198" x14ac:dyDescent="0.15">
      <c r="A1041" s="99">
        <f t="shared" si="319"/>
        <v>44168</v>
      </c>
      <c r="B1041" s="15" t="str">
        <f t="shared" ca="1" si="303"/>
        <v>n.d</v>
      </c>
      <c r="C1041" s="2">
        <f t="shared" si="304"/>
        <v>0</v>
      </c>
      <c r="D1041" s="12">
        <f ca="1">IF(A1041&lt;$B$1,VLOOKUP(A1041,[1]DI!$A$4:$B$15000,2),0)</f>
        <v>0</v>
      </c>
      <c r="E1041" s="13">
        <f t="shared" ca="1" si="305"/>
        <v>1</v>
      </c>
      <c r="F1041" s="13">
        <f ca="1">(TRUNC(PRODUCT($E$12:$E1040),16))</f>
        <v>1.1040661914646399</v>
      </c>
      <c r="G1041" s="13">
        <f t="shared" ca="1" si="306"/>
        <v>1.1040661914646399</v>
      </c>
      <c r="H1041" s="13">
        <f t="shared" ca="1" si="307"/>
        <v>1</v>
      </c>
      <c r="I1041" s="12">
        <f t="shared" si="320"/>
        <v>2.1000000000000001E-2</v>
      </c>
      <c r="J1041" s="101">
        <f t="shared" si="308"/>
        <v>44034</v>
      </c>
      <c r="K1041" s="3">
        <f t="shared" si="309"/>
        <v>93</v>
      </c>
      <c r="L1041" s="18">
        <f t="shared" si="310"/>
        <v>93</v>
      </c>
      <c r="M1041" s="11">
        <f t="shared" si="311"/>
        <v>1.0076992339999999</v>
      </c>
      <c r="N1041" s="11">
        <f t="shared" ca="1" si="312"/>
        <v>1.0076992339999999</v>
      </c>
      <c r="O1041" s="18">
        <f t="shared" si="313"/>
        <v>0</v>
      </c>
      <c r="P1041" s="2">
        <f t="shared" ca="1" si="314"/>
        <v>0</v>
      </c>
      <c r="Q1041" s="2">
        <f t="shared" si="315"/>
        <v>0</v>
      </c>
      <c r="R1041" s="4" t="str">
        <f t="shared" si="316"/>
        <v>A+J=</v>
      </c>
      <c r="S1041" s="101">
        <f t="shared" si="317"/>
        <v>44218</v>
      </c>
      <c r="T1041" s="9" t="str">
        <f t="shared" si="318"/>
        <v>-</v>
      </c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9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</row>
    <row r="1042" spans="1:198" x14ac:dyDescent="0.15">
      <c r="A1042" s="99">
        <f t="shared" si="319"/>
        <v>44169</v>
      </c>
      <c r="B1042" s="15" t="str">
        <f t="shared" ca="1" si="303"/>
        <v>n.d</v>
      </c>
      <c r="C1042" s="2">
        <f t="shared" si="304"/>
        <v>0</v>
      </c>
      <c r="D1042" s="12">
        <f ca="1">IF(A1042&lt;$B$1,VLOOKUP(A1042,[1]DI!$A$4:$B$15000,2),0)</f>
        <v>0</v>
      </c>
      <c r="E1042" s="13">
        <f t="shared" ca="1" si="305"/>
        <v>1</v>
      </c>
      <c r="F1042" s="13">
        <f ca="1">(TRUNC(PRODUCT($E$12:$E1041),16))</f>
        <v>1.1040661914646399</v>
      </c>
      <c r="G1042" s="13">
        <f t="shared" ca="1" si="306"/>
        <v>1.1040661914646399</v>
      </c>
      <c r="H1042" s="13">
        <f t="shared" ca="1" si="307"/>
        <v>1</v>
      </c>
      <c r="I1042" s="12">
        <f t="shared" si="320"/>
        <v>2.1000000000000001E-2</v>
      </c>
      <c r="J1042" s="101">
        <f t="shared" si="308"/>
        <v>44034</v>
      </c>
      <c r="K1042" s="3">
        <f t="shared" si="309"/>
        <v>94</v>
      </c>
      <c r="L1042" s="18">
        <f t="shared" si="310"/>
        <v>94</v>
      </c>
      <c r="M1042" s="11">
        <f t="shared" si="311"/>
        <v>1.0077823429999999</v>
      </c>
      <c r="N1042" s="11">
        <f t="shared" ca="1" si="312"/>
        <v>1.0077823429999999</v>
      </c>
      <c r="O1042" s="18">
        <f t="shared" si="313"/>
        <v>0</v>
      </c>
      <c r="P1042" s="2">
        <f t="shared" ca="1" si="314"/>
        <v>0</v>
      </c>
      <c r="Q1042" s="2">
        <f t="shared" si="315"/>
        <v>0</v>
      </c>
      <c r="R1042" s="4" t="str">
        <f t="shared" si="316"/>
        <v>A+J=</v>
      </c>
      <c r="S1042" s="101">
        <f t="shared" si="317"/>
        <v>44218</v>
      </c>
      <c r="T1042" s="9" t="str">
        <f t="shared" si="318"/>
        <v>-</v>
      </c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9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</row>
    <row r="1043" spans="1:198" x14ac:dyDescent="0.15">
      <c r="A1043" s="99">
        <f t="shared" si="319"/>
        <v>44170</v>
      </c>
      <c r="B1043" s="15" t="str">
        <f t="shared" ca="1" si="303"/>
        <v>n.d</v>
      </c>
      <c r="C1043" s="2">
        <f t="shared" si="304"/>
        <v>0</v>
      </c>
      <c r="D1043" s="12">
        <f ca="1">IF(A1043&lt;$B$1,VLOOKUP(A1043,[1]DI!$A$4:$B$15000,2),0)</f>
        <v>0</v>
      </c>
      <c r="E1043" s="13">
        <f t="shared" ca="1" si="305"/>
        <v>1</v>
      </c>
      <c r="F1043" s="13">
        <f ca="1">(TRUNC(PRODUCT($E$12:$E1042),16))</f>
        <v>1.1040661914646399</v>
      </c>
      <c r="G1043" s="13">
        <f t="shared" ca="1" si="306"/>
        <v>1.1040661914646399</v>
      </c>
      <c r="H1043" s="13">
        <f t="shared" ca="1" si="307"/>
        <v>1</v>
      </c>
      <c r="I1043" s="12">
        <f t="shared" si="320"/>
        <v>2.1000000000000001E-2</v>
      </c>
      <c r="J1043" s="101">
        <f t="shared" si="308"/>
        <v>44034</v>
      </c>
      <c r="K1043" s="3">
        <f t="shared" si="309"/>
        <v>94</v>
      </c>
      <c r="L1043" s="18">
        <f t="shared" si="310"/>
        <v>95</v>
      </c>
      <c r="M1043" s="11">
        <f t="shared" si="311"/>
        <v>1.007865459</v>
      </c>
      <c r="N1043" s="11">
        <f t="shared" ca="1" si="312"/>
        <v>1.007865459</v>
      </c>
      <c r="O1043" s="18">
        <f t="shared" si="313"/>
        <v>0</v>
      </c>
      <c r="P1043" s="2">
        <f t="shared" ca="1" si="314"/>
        <v>0</v>
      </c>
      <c r="Q1043" s="2">
        <f t="shared" si="315"/>
        <v>0</v>
      </c>
      <c r="R1043" s="4" t="str">
        <f t="shared" si="316"/>
        <v>A+J=</v>
      </c>
      <c r="S1043" s="101">
        <f t="shared" si="317"/>
        <v>44218</v>
      </c>
      <c r="T1043" s="9" t="str">
        <f t="shared" si="318"/>
        <v>-</v>
      </c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9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</row>
    <row r="1044" spans="1:198" x14ac:dyDescent="0.15">
      <c r="A1044" s="99">
        <f t="shared" si="319"/>
        <v>44171</v>
      </c>
      <c r="B1044" s="15" t="str">
        <f t="shared" ca="1" si="303"/>
        <v>n.d</v>
      </c>
      <c r="C1044" s="2">
        <f t="shared" si="304"/>
        <v>0</v>
      </c>
      <c r="D1044" s="12">
        <f ca="1">IF(A1044&lt;$B$1,VLOOKUP(A1044,[1]DI!$A$4:$B$15000,2),0)</f>
        <v>0</v>
      </c>
      <c r="E1044" s="13">
        <f t="shared" ca="1" si="305"/>
        <v>1</v>
      </c>
      <c r="F1044" s="13">
        <f ca="1">(TRUNC(PRODUCT($E$12:$E1043),16))</f>
        <v>1.1040661914646399</v>
      </c>
      <c r="G1044" s="13">
        <f t="shared" ca="1" si="306"/>
        <v>1.1040661914646399</v>
      </c>
      <c r="H1044" s="13">
        <f t="shared" ca="1" si="307"/>
        <v>1</v>
      </c>
      <c r="I1044" s="12">
        <f t="shared" si="320"/>
        <v>2.1000000000000001E-2</v>
      </c>
      <c r="J1044" s="101">
        <f t="shared" si="308"/>
        <v>44034</v>
      </c>
      <c r="K1044" s="3">
        <f t="shared" si="309"/>
        <v>94</v>
      </c>
      <c r="L1044" s="18">
        <f t="shared" si="310"/>
        <v>95</v>
      </c>
      <c r="M1044" s="11">
        <f t="shared" si="311"/>
        <v>1.007865459</v>
      </c>
      <c r="N1044" s="11">
        <f t="shared" ca="1" si="312"/>
        <v>1.007865459</v>
      </c>
      <c r="O1044" s="18">
        <f t="shared" si="313"/>
        <v>0</v>
      </c>
      <c r="P1044" s="2">
        <f t="shared" ca="1" si="314"/>
        <v>0</v>
      </c>
      <c r="Q1044" s="2">
        <f t="shared" si="315"/>
        <v>0</v>
      </c>
      <c r="R1044" s="4" t="str">
        <f t="shared" si="316"/>
        <v>A+J=</v>
      </c>
      <c r="S1044" s="101">
        <f t="shared" si="317"/>
        <v>44218</v>
      </c>
      <c r="T1044" s="9" t="str">
        <f t="shared" si="318"/>
        <v>-</v>
      </c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9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</row>
    <row r="1045" spans="1:198" x14ac:dyDescent="0.15">
      <c r="A1045" s="99">
        <f t="shared" si="319"/>
        <v>44172</v>
      </c>
      <c r="B1045" s="15" t="str">
        <f t="shared" ca="1" si="303"/>
        <v>n.d</v>
      </c>
      <c r="C1045" s="2">
        <f t="shared" si="304"/>
        <v>0</v>
      </c>
      <c r="D1045" s="12">
        <f ca="1">IF(A1045&lt;$B$1,VLOOKUP(A1045,[1]DI!$A$4:$B$15000,2),0)</f>
        <v>0</v>
      </c>
      <c r="E1045" s="13">
        <f t="shared" ca="1" si="305"/>
        <v>1</v>
      </c>
      <c r="F1045" s="13">
        <f ca="1">(TRUNC(PRODUCT($E$12:$E1044),16))</f>
        <v>1.1040661914646399</v>
      </c>
      <c r="G1045" s="13">
        <f t="shared" ca="1" si="306"/>
        <v>1.1040661914646399</v>
      </c>
      <c r="H1045" s="13">
        <f t="shared" ca="1" si="307"/>
        <v>1</v>
      </c>
      <c r="I1045" s="12">
        <f t="shared" si="320"/>
        <v>2.1000000000000001E-2</v>
      </c>
      <c r="J1045" s="101">
        <f t="shared" si="308"/>
        <v>44034</v>
      </c>
      <c r="K1045" s="3">
        <f t="shared" si="309"/>
        <v>95</v>
      </c>
      <c r="L1045" s="18">
        <f t="shared" si="310"/>
        <v>95</v>
      </c>
      <c r="M1045" s="11">
        <f t="shared" si="311"/>
        <v>1.007865459</v>
      </c>
      <c r="N1045" s="11">
        <f t="shared" ca="1" si="312"/>
        <v>1.007865459</v>
      </c>
      <c r="O1045" s="18">
        <f t="shared" si="313"/>
        <v>0</v>
      </c>
      <c r="P1045" s="2">
        <f t="shared" ca="1" si="314"/>
        <v>0</v>
      </c>
      <c r="Q1045" s="2">
        <f t="shared" si="315"/>
        <v>0</v>
      </c>
      <c r="R1045" s="4" t="str">
        <f t="shared" si="316"/>
        <v>A+J=</v>
      </c>
      <c r="S1045" s="101">
        <f t="shared" si="317"/>
        <v>44218</v>
      </c>
      <c r="T1045" s="9" t="str">
        <f t="shared" si="318"/>
        <v>-</v>
      </c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9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</row>
    <row r="1046" spans="1:198" x14ac:dyDescent="0.15">
      <c r="A1046" s="99">
        <f t="shared" si="319"/>
        <v>44173</v>
      </c>
      <c r="B1046" s="15" t="str">
        <f t="shared" ca="1" si="303"/>
        <v>n.d</v>
      </c>
      <c r="C1046" s="2">
        <f t="shared" si="304"/>
        <v>0</v>
      </c>
      <c r="D1046" s="12">
        <f ca="1">IF(A1046&lt;$B$1,VLOOKUP(A1046,[1]DI!$A$4:$B$15000,2),0)</f>
        <v>0</v>
      </c>
      <c r="E1046" s="13">
        <f t="shared" ca="1" si="305"/>
        <v>1</v>
      </c>
      <c r="F1046" s="13">
        <f ca="1">(TRUNC(PRODUCT($E$12:$E1045),16))</f>
        <v>1.1040661914646399</v>
      </c>
      <c r="G1046" s="13">
        <f t="shared" ca="1" si="306"/>
        <v>1.1040661914646399</v>
      </c>
      <c r="H1046" s="13">
        <f t="shared" ca="1" si="307"/>
        <v>1</v>
      </c>
      <c r="I1046" s="12">
        <f t="shared" si="320"/>
        <v>2.1000000000000001E-2</v>
      </c>
      <c r="J1046" s="101">
        <f t="shared" si="308"/>
        <v>44034</v>
      </c>
      <c r="K1046" s="3">
        <f t="shared" si="309"/>
        <v>96</v>
      </c>
      <c r="L1046" s="18">
        <f t="shared" si="310"/>
        <v>96</v>
      </c>
      <c r="M1046" s="11">
        <f t="shared" si="311"/>
        <v>1.007948581</v>
      </c>
      <c r="N1046" s="11">
        <f t="shared" ca="1" si="312"/>
        <v>1.007948581</v>
      </c>
      <c r="O1046" s="18">
        <f t="shared" si="313"/>
        <v>0</v>
      </c>
      <c r="P1046" s="2">
        <f t="shared" ca="1" si="314"/>
        <v>0</v>
      </c>
      <c r="Q1046" s="2">
        <f t="shared" si="315"/>
        <v>0</v>
      </c>
      <c r="R1046" s="4" t="str">
        <f t="shared" si="316"/>
        <v>A+J=</v>
      </c>
      <c r="S1046" s="101">
        <f t="shared" si="317"/>
        <v>44218</v>
      </c>
      <c r="T1046" s="9" t="str">
        <f t="shared" si="318"/>
        <v>-</v>
      </c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9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</row>
    <row r="1047" spans="1:198" x14ac:dyDescent="0.15">
      <c r="A1047" s="99">
        <f t="shared" si="319"/>
        <v>44174</v>
      </c>
      <c r="B1047" s="15" t="str">
        <f t="shared" ca="1" si="303"/>
        <v>n.d</v>
      </c>
      <c r="C1047" s="2">
        <f t="shared" si="304"/>
        <v>0</v>
      </c>
      <c r="D1047" s="12">
        <f ca="1">IF(A1047&lt;$B$1,VLOOKUP(A1047,[1]DI!$A$4:$B$15000,2),0)</f>
        <v>0</v>
      </c>
      <c r="E1047" s="13">
        <f t="shared" ca="1" si="305"/>
        <v>1</v>
      </c>
      <c r="F1047" s="13">
        <f ca="1">(TRUNC(PRODUCT($E$12:$E1046),16))</f>
        <v>1.1040661914646399</v>
      </c>
      <c r="G1047" s="13">
        <f t="shared" ca="1" si="306"/>
        <v>1.1040661914646399</v>
      </c>
      <c r="H1047" s="13">
        <f t="shared" ca="1" si="307"/>
        <v>1</v>
      </c>
      <c r="I1047" s="12">
        <f t="shared" si="320"/>
        <v>2.1000000000000001E-2</v>
      </c>
      <c r="J1047" s="101">
        <f t="shared" si="308"/>
        <v>44034</v>
      </c>
      <c r="K1047" s="3">
        <f t="shared" si="309"/>
        <v>97</v>
      </c>
      <c r="L1047" s="18">
        <f t="shared" si="310"/>
        <v>97</v>
      </c>
      <c r="M1047" s="11">
        <f t="shared" si="311"/>
        <v>1.0080317110000001</v>
      </c>
      <c r="N1047" s="11">
        <f t="shared" ca="1" si="312"/>
        <v>1.0080317110000001</v>
      </c>
      <c r="O1047" s="18">
        <f t="shared" si="313"/>
        <v>0</v>
      </c>
      <c r="P1047" s="2">
        <f t="shared" ca="1" si="314"/>
        <v>0</v>
      </c>
      <c r="Q1047" s="2">
        <f t="shared" si="315"/>
        <v>0</v>
      </c>
      <c r="R1047" s="4" t="str">
        <f t="shared" si="316"/>
        <v>A+J=</v>
      </c>
      <c r="S1047" s="101">
        <f t="shared" si="317"/>
        <v>44218</v>
      </c>
      <c r="T1047" s="9" t="str">
        <f t="shared" si="318"/>
        <v>-</v>
      </c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9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</row>
    <row r="1048" spans="1:198" x14ac:dyDescent="0.15">
      <c r="A1048" s="99">
        <f t="shared" si="319"/>
        <v>44175</v>
      </c>
      <c r="B1048" s="15" t="str">
        <f t="shared" ca="1" si="303"/>
        <v>n.d</v>
      </c>
      <c r="C1048" s="2">
        <f t="shared" si="304"/>
        <v>0</v>
      </c>
      <c r="D1048" s="12">
        <f ca="1">IF(A1048&lt;$B$1,VLOOKUP(A1048,[1]DI!$A$4:$B$15000,2),0)</f>
        <v>0</v>
      </c>
      <c r="E1048" s="13">
        <f t="shared" ca="1" si="305"/>
        <v>1</v>
      </c>
      <c r="F1048" s="13">
        <f ca="1">(TRUNC(PRODUCT($E$12:$E1047),16))</f>
        <v>1.1040661914646399</v>
      </c>
      <c r="G1048" s="13">
        <f t="shared" ca="1" si="306"/>
        <v>1.1040661914646399</v>
      </c>
      <c r="H1048" s="13">
        <f t="shared" ca="1" si="307"/>
        <v>1</v>
      </c>
      <c r="I1048" s="12">
        <f t="shared" si="320"/>
        <v>2.1000000000000001E-2</v>
      </c>
      <c r="J1048" s="101">
        <f t="shared" si="308"/>
        <v>44034</v>
      </c>
      <c r="K1048" s="3">
        <f t="shared" si="309"/>
        <v>98</v>
      </c>
      <c r="L1048" s="18">
        <f t="shared" si="310"/>
        <v>98</v>
      </c>
      <c r="M1048" s="11">
        <f t="shared" si="311"/>
        <v>1.0081148470000001</v>
      </c>
      <c r="N1048" s="11">
        <f t="shared" ca="1" si="312"/>
        <v>1.0081148470000001</v>
      </c>
      <c r="O1048" s="18">
        <f t="shared" si="313"/>
        <v>0</v>
      </c>
      <c r="P1048" s="2">
        <f t="shared" ca="1" si="314"/>
        <v>0</v>
      </c>
      <c r="Q1048" s="2">
        <f t="shared" si="315"/>
        <v>0</v>
      </c>
      <c r="R1048" s="4" t="str">
        <f t="shared" si="316"/>
        <v>A+J=</v>
      </c>
      <c r="S1048" s="101">
        <f t="shared" si="317"/>
        <v>44218</v>
      </c>
      <c r="T1048" s="9" t="str">
        <f t="shared" si="318"/>
        <v>-</v>
      </c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9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</row>
    <row r="1049" spans="1:198" x14ac:dyDescent="0.15">
      <c r="A1049" s="99">
        <f t="shared" si="319"/>
        <v>44176</v>
      </c>
      <c r="B1049" s="15" t="str">
        <f t="shared" ca="1" si="303"/>
        <v>n.d</v>
      </c>
      <c r="C1049" s="2">
        <f t="shared" si="304"/>
        <v>0</v>
      </c>
      <c r="D1049" s="12">
        <f ca="1">IF(A1049&lt;$B$1,VLOOKUP(A1049,[1]DI!$A$4:$B$15000,2),0)</f>
        <v>0</v>
      </c>
      <c r="E1049" s="13">
        <f t="shared" ca="1" si="305"/>
        <v>1</v>
      </c>
      <c r="F1049" s="13">
        <f ca="1">(TRUNC(PRODUCT($E$12:$E1048),16))</f>
        <v>1.1040661914646399</v>
      </c>
      <c r="G1049" s="13">
        <f t="shared" ca="1" si="306"/>
        <v>1.1040661914646399</v>
      </c>
      <c r="H1049" s="13">
        <f t="shared" ca="1" si="307"/>
        <v>1</v>
      </c>
      <c r="I1049" s="12">
        <f t="shared" si="320"/>
        <v>2.1000000000000001E-2</v>
      </c>
      <c r="J1049" s="101">
        <f t="shared" si="308"/>
        <v>44034</v>
      </c>
      <c r="K1049" s="3">
        <f t="shared" si="309"/>
        <v>99</v>
      </c>
      <c r="L1049" s="18">
        <f t="shared" si="310"/>
        <v>99</v>
      </c>
      <c r="M1049" s="11">
        <f t="shared" si="311"/>
        <v>1.00819799</v>
      </c>
      <c r="N1049" s="11">
        <f t="shared" ca="1" si="312"/>
        <v>1.00819799</v>
      </c>
      <c r="O1049" s="18">
        <f t="shared" si="313"/>
        <v>0</v>
      </c>
      <c r="P1049" s="2">
        <f t="shared" ca="1" si="314"/>
        <v>0</v>
      </c>
      <c r="Q1049" s="2">
        <f t="shared" si="315"/>
        <v>0</v>
      </c>
      <c r="R1049" s="4" t="str">
        <f t="shared" si="316"/>
        <v>A+J=</v>
      </c>
      <c r="S1049" s="101">
        <f t="shared" si="317"/>
        <v>44218</v>
      </c>
      <c r="T1049" s="9" t="str">
        <f t="shared" si="318"/>
        <v>-</v>
      </c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9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</row>
    <row r="1050" spans="1:198" x14ac:dyDescent="0.15">
      <c r="A1050" s="99">
        <f t="shared" si="319"/>
        <v>44177</v>
      </c>
      <c r="B1050" s="15" t="str">
        <f t="shared" ca="1" si="303"/>
        <v>n.d</v>
      </c>
      <c r="C1050" s="2">
        <f t="shared" si="304"/>
        <v>0</v>
      </c>
      <c r="D1050" s="12">
        <f ca="1">IF(A1050&lt;$B$1,VLOOKUP(A1050,[1]DI!$A$4:$B$15000,2),0)</f>
        <v>0</v>
      </c>
      <c r="E1050" s="13">
        <f t="shared" ca="1" si="305"/>
        <v>1</v>
      </c>
      <c r="F1050" s="13">
        <f ca="1">(TRUNC(PRODUCT($E$12:$E1049),16))</f>
        <v>1.1040661914646399</v>
      </c>
      <c r="G1050" s="13">
        <f t="shared" ca="1" si="306"/>
        <v>1.1040661914646399</v>
      </c>
      <c r="H1050" s="13">
        <f t="shared" ca="1" si="307"/>
        <v>1</v>
      </c>
      <c r="I1050" s="12">
        <f t="shared" si="320"/>
        <v>2.1000000000000001E-2</v>
      </c>
      <c r="J1050" s="101">
        <f t="shared" si="308"/>
        <v>44034</v>
      </c>
      <c r="K1050" s="3">
        <f t="shared" si="309"/>
        <v>99</v>
      </c>
      <c r="L1050" s="18">
        <f t="shared" si="310"/>
        <v>100</v>
      </c>
      <c r="M1050" s="11">
        <f t="shared" si="311"/>
        <v>1.00828114</v>
      </c>
      <c r="N1050" s="11">
        <f t="shared" ca="1" si="312"/>
        <v>1.00828114</v>
      </c>
      <c r="O1050" s="18">
        <f t="shared" si="313"/>
        <v>0</v>
      </c>
      <c r="P1050" s="2">
        <f t="shared" ca="1" si="314"/>
        <v>0</v>
      </c>
      <c r="Q1050" s="2">
        <f t="shared" si="315"/>
        <v>0</v>
      </c>
      <c r="R1050" s="4" t="str">
        <f t="shared" si="316"/>
        <v>A+J=</v>
      </c>
      <c r="S1050" s="101">
        <f t="shared" si="317"/>
        <v>44218</v>
      </c>
      <c r="T1050" s="9" t="str">
        <f t="shared" si="318"/>
        <v>-</v>
      </c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9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</row>
    <row r="1051" spans="1:198" x14ac:dyDescent="0.15">
      <c r="A1051" s="99">
        <f t="shared" si="319"/>
        <v>44178</v>
      </c>
      <c r="B1051" s="15" t="str">
        <f t="shared" ca="1" si="303"/>
        <v>n.d</v>
      </c>
      <c r="C1051" s="2">
        <f t="shared" si="304"/>
        <v>0</v>
      </c>
      <c r="D1051" s="12">
        <f ca="1">IF(A1051&lt;$B$1,VLOOKUP(A1051,[1]DI!$A$4:$B$15000,2),0)</f>
        <v>0</v>
      </c>
      <c r="E1051" s="13">
        <f t="shared" ca="1" si="305"/>
        <v>1</v>
      </c>
      <c r="F1051" s="13">
        <f ca="1">(TRUNC(PRODUCT($E$12:$E1050),16))</f>
        <v>1.1040661914646399</v>
      </c>
      <c r="G1051" s="13">
        <f t="shared" ca="1" si="306"/>
        <v>1.1040661914646399</v>
      </c>
      <c r="H1051" s="13">
        <f t="shared" ca="1" si="307"/>
        <v>1</v>
      </c>
      <c r="I1051" s="12">
        <f t="shared" si="320"/>
        <v>2.1000000000000001E-2</v>
      </c>
      <c r="J1051" s="101">
        <f t="shared" si="308"/>
        <v>44034</v>
      </c>
      <c r="K1051" s="3">
        <f t="shared" si="309"/>
        <v>99</v>
      </c>
      <c r="L1051" s="18">
        <f t="shared" si="310"/>
        <v>100</v>
      </c>
      <c r="M1051" s="11">
        <f t="shared" si="311"/>
        <v>1.00828114</v>
      </c>
      <c r="N1051" s="11">
        <f t="shared" ca="1" si="312"/>
        <v>1.00828114</v>
      </c>
      <c r="O1051" s="18">
        <f t="shared" si="313"/>
        <v>0</v>
      </c>
      <c r="P1051" s="2">
        <f t="shared" ca="1" si="314"/>
        <v>0</v>
      </c>
      <c r="Q1051" s="2">
        <f t="shared" si="315"/>
        <v>0</v>
      </c>
      <c r="R1051" s="4" t="str">
        <f t="shared" si="316"/>
        <v>A+J=</v>
      </c>
      <c r="S1051" s="101">
        <f t="shared" si="317"/>
        <v>44218</v>
      </c>
      <c r="T1051" s="9" t="str">
        <f t="shared" si="318"/>
        <v>-</v>
      </c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9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</row>
    <row r="1052" spans="1:198" x14ac:dyDescent="0.15">
      <c r="A1052" s="99">
        <f t="shared" si="319"/>
        <v>44179</v>
      </c>
      <c r="B1052" s="15" t="str">
        <f t="shared" ca="1" si="303"/>
        <v>n.d</v>
      </c>
      <c r="C1052" s="2">
        <f t="shared" si="304"/>
        <v>0</v>
      </c>
      <c r="D1052" s="12">
        <f ca="1">IF(A1052&lt;$B$1,VLOOKUP(A1052,[1]DI!$A$4:$B$15000,2),0)</f>
        <v>0</v>
      </c>
      <c r="E1052" s="13">
        <f t="shared" ca="1" si="305"/>
        <v>1</v>
      </c>
      <c r="F1052" s="13">
        <f ca="1">(TRUNC(PRODUCT($E$12:$E1051),16))</f>
        <v>1.1040661914646399</v>
      </c>
      <c r="G1052" s="13">
        <f t="shared" ca="1" si="306"/>
        <v>1.1040661914646399</v>
      </c>
      <c r="H1052" s="13">
        <f t="shared" ca="1" si="307"/>
        <v>1</v>
      </c>
      <c r="I1052" s="12">
        <f t="shared" si="320"/>
        <v>2.1000000000000001E-2</v>
      </c>
      <c r="J1052" s="101">
        <f t="shared" si="308"/>
        <v>44034</v>
      </c>
      <c r="K1052" s="3">
        <f t="shared" si="309"/>
        <v>100</v>
      </c>
      <c r="L1052" s="18">
        <f t="shared" si="310"/>
        <v>100</v>
      </c>
      <c r="M1052" s="11">
        <f t="shared" si="311"/>
        <v>1.00828114</v>
      </c>
      <c r="N1052" s="11">
        <f t="shared" ca="1" si="312"/>
        <v>1.00828114</v>
      </c>
      <c r="O1052" s="18">
        <f t="shared" si="313"/>
        <v>0</v>
      </c>
      <c r="P1052" s="2">
        <f t="shared" ca="1" si="314"/>
        <v>0</v>
      </c>
      <c r="Q1052" s="2">
        <f t="shared" si="315"/>
        <v>0</v>
      </c>
      <c r="R1052" s="4" t="str">
        <f t="shared" si="316"/>
        <v>A+J=</v>
      </c>
      <c r="S1052" s="101">
        <f t="shared" si="317"/>
        <v>44218</v>
      </c>
      <c r="T1052" s="9" t="str">
        <f t="shared" si="318"/>
        <v>-</v>
      </c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9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</row>
    <row r="1053" spans="1:198" x14ac:dyDescent="0.15">
      <c r="A1053" s="99">
        <f t="shared" si="319"/>
        <v>44180</v>
      </c>
      <c r="B1053" s="15" t="str">
        <f t="shared" ca="1" si="303"/>
        <v>n.d</v>
      </c>
      <c r="C1053" s="2">
        <f t="shared" si="304"/>
        <v>0</v>
      </c>
      <c r="D1053" s="12">
        <f ca="1">IF(A1053&lt;$B$1,VLOOKUP(A1053,[1]DI!$A$4:$B$15000,2),0)</f>
        <v>0</v>
      </c>
      <c r="E1053" s="13">
        <f t="shared" ca="1" si="305"/>
        <v>1</v>
      </c>
      <c r="F1053" s="13">
        <f ca="1">(TRUNC(PRODUCT($E$12:$E1052),16))</f>
        <v>1.1040661914646399</v>
      </c>
      <c r="G1053" s="13">
        <f t="shared" ca="1" si="306"/>
        <v>1.1040661914646399</v>
      </c>
      <c r="H1053" s="13">
        <f t="shared" ca="1" si="307"/>
        <v>1</v>
      </c>
      <c r="I1053" s="12">
        <f t="shared" si="320"/>
        <v>2.1000000000000001E-2</v>
      </c>
      <c r="J1053" s="101">
        <f t="shared" si="308"/>
        <v>44034</v>
      </c>
      <c r="K1053" s="3">
        <f t="shared" si="309"/>
        <v>101</v>
      </c>
      <c r="L1053" s="18">
        <f t="shared" si="310"/>
        <v>101</v>
      </c>
      <c r="M1053" s="11">
        <f t="shared" si="311"/>
        <v>1.008364297</v>
      </c>
      <c r="N1053" s="11">
        <f t="shared" ca="1" si="312"/>
        <v>1.008364297</v>
      </c>
      <c r="O1053" s="18">
        <f t="shared" si="313"/>
        <v>0</v>
      </c>
      <c r="P1053" s="2">
        <f t="shared" ca="1" si="314"/>
        <v>0</v>
      </c>
      <c r="Q1053" s="2">
        <f t="shared" si="315"/>
        <v>0</v>
      </c>
      <c r="R1053" s="4" t="str">
        <f t="shared" si="316"/>
        <v>A+J=</v>
      </c>
      <c r="S1053" s="101">
        <f t="shared" si="317"/>
        <v>44218</v>
      </c>
      <c r="T1053" s="9" t="str">
        <f t="shared" si="318"/>
        <v>-</v>
      </c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9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</row>
    <row r="1054" spans="1:198" x14ac:dyDescent="0.15">
      <c r="A1054" s="99">
        <f t="shared" si="319"/>
        <v>44181</v>
      </c>
      <c r="B1054" s="15" t="str">
        <f t="shared" ca="1" si="303"/>
        <v>n.d</v>
      </c>
      <c r="C1054" s="2">
        <f t="shared" si="304"/>
        <v>0</v>
      </c>
      <c r="D1054" s="12">
        <f ca="1">IF(A1054&lt;$B$1,VLOOKUP(A1054,[1]DI!$A$4:$B$15000,2),0)</f>
        <v>0</v>
      </c>
      <c r="E1054" s="13">
        <f t="shared" ca="1" si="305"/>
        <v>1</v>
      </c>
      <c r="F1054" s="13">
        <f ca="1">(TRUNC(PRODUCT($E$12:$E1053),16))</f>
        <v>1.1040661914646399</v>
      </c>
      <c r="G1054" s="13">
        <f t="shared" ca="1" si="306"/>
        <v>1.1040661914646399</v>
      </c>
      <c r="H1054" s="13">
        <f t="shared" ca="1" si="307"/>
        <v>1</v>
      </c>
      <c r="I1054" s="12">
        <f t="shared" si="320"/>
        <v>2.1000000000000001E-2</v>
      </c>
      <c r="J1054" s="101">
        <f t="shared" si="308"/>
        <v>44034</v>
      </c>
      <c r="K1054" s="3">
        <f t="shared" si="309"/>
        <v>102</v>
      </c>
      <c r="L1054" s="18">
        <f t="shared" si="310"/>
        <v>102</v>
      </c>
      <c r="M1054" s="11">
        <f t="shared" si="311"/>
        <v>1.00844746</v>
      </c>
      <c r="N1054" s="11">
        <f t="shared" ca="1" si="312"/>
        <v>1.00844746</v>
      </c>
      <c r="O1054" s="18">
        <f t="shared" si="313"/>
        <v>0</v>
      </c>
      <c r="P1054" s="2">
        <f t="shared" ca="1" si="314"/>
        <v>0</v>
      </c>
      <c r="Q1054" s="2">
        <f t="shared" si="315"/>
        <v>0</v>
      </c>
      <c r="R1054" s="4" t="str">
        <f t="shared" si="316"/>
        <v>A+J=</v>
      </c>
      <c r="S1054" s="101">
        <f t="shared" si="317"/>
        <v>44218</v>
      </c>
      <c r="T1054" s="9" t="str">
        <f t="shared" si="318"/>
        <v>-</v>
      </c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9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</row>
    <row r="1055" spans="1:198" x14ac:dyDescent="0.15">
      <c r="A1055" s="99">
        <f t="shared" si="319"/>
        <v>44182</v>
      </c>
      <c r="B1055" s="15" t="str">
        <f t="shared" ca="1" si="303"/>
        <v>n.d</v>
      </c>
      <c r="C1055" s="2">
        <f t="shared" si="304"/>
        <v>0</v>
      </c>
      <c r="D1055" s="12">
        <f ca="1">IF(A1055&lt;$B$1,VLOOKUP(A1055,[1]DI!$A$4:$B$15000,2),0)</f>
        <v>0</v>
      </c>
      <c r="E1055" s="13">
        <f t="shared" ca="1" si="305"/>
        <v>1</v>
      </c>
      <c r="F1055" s="13">
        <f ca="1">(TRUNC(PRODUCT($E$12:$E1054),16))</f>
        <v>1.1040661914646399</v>
      </c>
      <c r="G1055" s="13">
        <f t="shared" ca="1" si="306"/>
        <v>1.1040661914646399</v>
      </c>
      <c r="H1055" s="13">
        <f t="shared" ca="1" si="307"/>
        <v>1</v>
      </c>
      <c r="I1055" s="12">
        <f t="shared" si="320"/>
        <v>2.1000000000000001E-2</v>
      </c>
      <c r="J1055" s="101">
        <f t="shared" si="308"/>
        <v>44034</v>
      </c>
      <c r="K1055" s="3">
        <f t="shared" si="309"/>
        <v>103</v>
      </c>
      <c r="L1055" s="18">
        <f t="shared" si="310"/>
        <v>103</v>
      </c>
      <c r="M1055" s="11">
        <f t="shared" si="311"/>
        <v>1.008530631</v>
      </c>
      <c r="N1055" s="11">
        <f t="shared" ca="1" si="312"/>
        <v>1.008530631</v>
      </c>
      <c r="O1055" s="18">
        <f t="shared" si="313"/>
        <v>0</v>
      </c>
      <c r="P1055" s="2">
        <f t="shared" ca="1" si="314"/>
        <v>0</v>
      </c>
      <c r="Q1055" s="2">
        <f t="shared" si="315"/>
        <v>0</v>
      </c>
      <c r="R1055" s="4" t="str">
        <f t="shared" si="316"/>
        <v>A+J=</v>
      </c>
      <c r="S1055" s="101">
        <f t="shared" si="317"/>
        <v>44218</v>
      </c>
      <c r="T1055" s="9" t="str">
        <f t="shared" si="318"/>
        <v>-</v>
      </c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9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</row>
    <row r="1056" spans="1:198" x14ac:dyDescent="0.15">
      <c r="A1056" s="99">
        <f t="shared" si="319"/>
        <v>44183</v>
      </c>
      <c r="B1056" s="15" t="str">
        <f t="shared" ca="1" si="303"/>
        <v>n.d</v>
      </c>
      <c r="C1056" s="2">
        <f t="shared" si="304"/>
        <v>0</v>
      </c>
      <c r="D1056" s="12">
        <f ca="1">IF(A1056&lt;$B$1,VLOOKUP(A1056,[1]DI!$A$4:$B$15000,2),0)</f>
        <v>0</v>
      </c>
      <c r="E1056" s="13">
        <f t="shared" ca="1" si="305"/>
        <v>1</v>
      </c>
      <c r="F1056" s="13">
        <f ca="1">(TRUNC(PRODUCT($E$12:$E1055),16))</f>
        <v>1.1040661914646399</v>
      </c>
      <c r="G1056" s="13">
        <f t="shared" ca="1" si="306"/>
        <v>1.1040661914646399</v>
      </c>
      <c r="H1056" s="13">
        <f t="shared" ca="1" si="307"/>
        <v>1</v>
      </c>
      <c r="I1056" s="12">
        <f t="shared" si="320"/>
        <v>2.1000000000000001E-2</v>
      </c>
      <c r="J1056" s="101">
        <f t="shared" si="308"/>
        <v>44034</v>
      </c>
      <c r="K1056" s="3">
        <f t="shared" si="309"/>
        <v>104</v>
      </c>
      <c r="L1056" s="18">
        <f t="shared" si="310"/>
        <v>104</v>
      </c>
      <c r="M1056" s="11">
        <f t="shared" si="311"/>
        <v>1.008613808</v>
      </c>
      <c r="N1056" s="11">
        <f t="shared" ca="1" si="312"/>
        <v>1.008613808</v>
      </c>
      <c r="O1056" s="18">
        <f t="shared" si="313"/>
        <v>0</v>
      </c>
      <c r="P1056" s="2">
        <f t="shared" ca="1" si="314"/>
        <v>0</v>
      </c>
      <c r="Q1056" s="2">
        <f t="shared" si="315"/>
        <v>0</v>
      </c>
      <c r="R1056" s="4" t="str">
        <f t="shared" si="316"/>
        <v>A+J=</v>
      </c>
      <c r="S1056" s="101">
        <f t="shared" si="317"/>
        <v>44218</v>
      </c>
      <c r="T1056" s="9" t="str">
        <f t="shared" si="318"/>
        <v>-</v>
      </c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9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</row>
    <row r="1057" spans="1:198" x14ac:dyDescent="0.15">
      <c r="A1057" s="99">
        <f t="shared" si="319"/>
        <v>44184</v>
      </c>
      <c r="B1057" s="15" t="str">
        <f t="shared" ca="1" si="303"/>
        <v>n.d</v>
      </c>
      <c r="C1057" s="2">
        <f t="shared" si="304"/>
        <v>0</v>
      </c>
      <c r="D1057" s="12">
        <f ca="1">IF(A1057&lt;$B$1,VLOOKUP(A1057,[1]DI!$A$4:$B$15000,2),0)</f>
        <v>0</v>
      </c>
      <c r="E1057" s="13">
        <f t="shared" ca="1" si="305"/>
        <v>1</v>
      </c>
      <c r="F1057" s="13">
        <f ca="1">(TRUNC(PRODUCT($E$12:$E1056),16))</f>
        <v>1.1040661914646399</v>
      </c>
      <c r="G1057" s="13">
        <f t="shared" ca="1" si="306"/>
        <v>1.1040661914646399</v>
      </c>
      <c r="H1057" s="13">
        <f t="shared" ca="1" si="307"/>
        <v>1</v>
      </c>
      <c r="I1057" s="12">
        <f t="shared" si="320"/>
        <v>2.1000000000000001E-2</v>
      </c>
      <c r="J1057" s="101">
        <f t="shared" si="308"/>
        <v>44034</v>
      </c>
      <c r="K1057" s="3">
        <f t="shared" si="309"/>
        <v>104</v>
      </c>
      <c r="L1057" s="18">
        <f t="shared" si="310"/>
        <v>105</v>
      </c>
      <c r="M1057" s="11">
        <f t="shared" si="311"/>
        <v>1.008696992</v>
      </c>
      <c r="N1057" s="11">
        <f t="shared" ca="1" si="312"/>
        <v>1.008696992</v>
      </c>
      <c r="O1057" s="18">
        <f t="shared" si="313"/>
        <v>0</v>
      </c>
      <c r="P1057" s="2">
        <f t="shared" ca="1" si="314"/>
        <v>0</v>
      </c>
      <c r="Q1057" s="2">
        <f t="shared" si="315"/>
        <v>0</v>
      </c>
      <c r="R1057" s="4" t="str">
        <f t="shared" si="316"/>
        <v>A+J=</v>
      </c>
      <c r="S1057" s="101">
        <f t="shared" si="317"/>
        <v>44218</v>
      </c>
      <c r="T1057" s="9" t="str">
        <f t="shared" si="318"/>
        <v>-</v>
      </c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9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</row>
    <row r="1058" spans="1:198" x14ac:dyDescent="0.15">
      <c r="A1058" s="99">
        <f t="shared" si="319"/>
        <v>44185</v>
      </c>
      <c r="B1058" s="15" t="str">
        <f t="shared" ca="1" si="303"/>
        <v>n.d</v>
      </c>
      <c r="C1058" s="2">
        <f t="shared" si="304"/>
        <v>0</v>
      </c>
      <c r="D1058" s="12">
        <f ca="1">IF(A1058&lt;$B$1,VLOOKUP(A1058,[1]DI!$A$4:$B$15000,2),0)</f>
        <v>0</v>
      </c>
      <c r="E1058" s="13">
        <f t="shared" ca="1" si="305"/>
        <v>1</v>
      </c>
      <c r="F1058" s="13">
        <f ca="1">(TRUNC(PRODUCT($E$12:$E1057),16))</f>
        <v>1.1040661914646399</v>
      </c>
      <c r="G1058" s="13">
        <f t="shared" ca="1" si="306"/>
        <v>1.1040661914646399</v>
      </c>
      <c r="H1058" s="13">
        <f t="shared" ca="1" si="307"/>
        <v>1</v>
      </c>
      <c r="I1058" s="12">
        <f t="shared" si="320"/>
        <v>2.1000000000000001E-2</v>
      </c>
      <c r="J1058" s="101">
        <f t="shared" si="308"/>
        <v>44034</v>
      </c>
      <c r="K1058" s="3">
        <f t="shared" si="309"/>
        <v>104</v>
      </c>
      <c r="L1058" s="18">
        <f t="shared" si="310"/>
        <v>105</v>
      </c>
      <c r="M1058" s="11">
        <f t="shared" si="311"/>
        <v>1.008696992</v>
      </c>
      <c r="N1058" s="11">
        <f t="shared" ca="1" si="312"/>
        <v>1.008696992</v>
      </c>
      <c r="O1058" s="18">
        <f t="shared" si="313"/>
        <v>0</v>
      </c>
      <c r="P1058" s="2">
        <f t="shared" ca="1" si="314"/>
        <v>0</v>
      </c>
      <c r="Q1058" s="2">
        <f t="shared" si="315"/>
        <v>0</v>
      </c>
      <c r="R1058" s="4" t="str">
        <f t="shared" si="316"/>
        <v>A+J=</v>
      </c>
      <c r="S1058" s="101">
        <f t="shared" si="317"/>
        <v>44218</v>
      </c>
      <c r="T1058" s="9" t="str">
        <f t="shared" si="318"/>
        <v>-</v>
      </c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9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</row>
    <row r="1059" spans="1:198" x14ac:dyDescent="0.15">
      <c r="A1059" s="99">
        <f t="shared" si="319"/>
        <v>44186</v>
      </c>
      <c r="B1059" s="15" t="str">
        <f t="shared" ca="1" si="303"/>
        <v>n.d</v>
      </c>
      <c r="C1059" s="2">
        <f t="shared" si="304"/>
        <v>0</v>
      </c>
      <c r="D1059" s="12">
        <f ca="1">IF(A1059&lt;$B$1,VLOOKUP(A1059,[1]DI!$A$4:$B$15000,2),0)</f>
        <v>0</v>
      </c>
      <c r="E1059" s="13">
        <f t="shared" ca="1" si="305"/>
        <v>1</v>
      </c>
      <c r="F1059" s="13">
        <f ca="1">(TRUNC(PRODUCT($E$12:$E1058),16))</f>
        <v>1.1040661914646399</v>
      </c>
      <c r="G1059" s="13">
        <f t="shared" ca="1" si="306"/>
        <v>1.1040661914646399</v>
      </c>
      <c r="H1059" s="13">
        <f t="shared" ca="1" si="307"/>
        <v>1</v>
      </c>
      <c r="I1059" s="12">
        <f t="shared" si="320"/>
        <v>2.1000000000000001E-2</v>
      </c>
      <c r="J1059" s="101">
        <f t="shared" si="308"/>
        <v>44034</v>
      </c>
      <c r="K1059" s="3">
        <f t="shared" si="309"/>
        <v>105</v>
      </c>
      <c r="L1059" s="18">
        <f t="shared" si="310"/>
        <v>105</v>
      </c>
      <c r="M1059" s="11">
        <f t="shared" si="311"/>
        <v>1.008696992</v>
      </c>
      <c r="N1059" s="11">
        <f t="shared" ca="1" si="312"/>
        <v>1.008696992</v>
      </c>
      <c r="O1059" s="18">
        <f t="shared" si="313"/>
        <v>0</v>
      </c>
      <c r="P1059" s="2">
        <f t="shared" ca="1" si="314"/>
        <v>0</v>
      </c>
      <c r="Q1059" s="2">
        <f t="shared" si="315"/>
        <v>0</v>
      </c>
      <c r="R1059" s="4" t="str">
        <f t="shared" si="316"/>
        <v>A+J=</v>
      </c>
      <c r="S1059" s="101">
        <f t="shared" si="317"/>
        <v>44218</v>
      </c>
      <c r="T1059" s="9" t="str">
        <f t="shared" si="318"/>
        <v>-</v>
      </c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9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</row>
    <row r="1060" spans="1:198" x14ac:dyDescent="0.15">
      <c r="A1060" s="99">
        <f t="shared" si="319"/>
        <v>44187</v>
      </c>
      <c r="B1060" s="15" t="str">
        <f t="shared" ca="1" si="303"/>
        <v>n.d</v>
      </c>
      <c r="C1060" s="2">
        <f t="shared" si="304"/>
        <v>0</v>
      </c>
      <c r="D1060" s="12">
        <f ca="1">IF(A1060&lt;$B$1,VLOOKUP(A1060,[1]DI!$A$4:$B$15000,2),0)</f>
        <v>0</v>
      </c>
      <c r="E1060" s="13">
        <f t="shared" ca="1" si="305"/>
        <v>1</v>
      </c>
      <c r="F1060" s="13">
        <f ca="1">(TRUNC(PRODUCT($E$12:$E1059),16))</f>
        <v>1.1040661914646399</v>
      </c>
      <c r="G1060" s="13">
        <f t="shared" ca="1" si="306"/>
        <v>1.1040661914646399</v>
      </c>
      <c r="H1060" s="13">
        <f t="shared" ca="1" si="307"/>
        <v>1</v>
      </c>
      <c r="I1060" s="12">
        <f t="shared" si="320"/>
        <v>2.1000000000000001E-2</v>
      </c>
      <c r="J1060" s="101">
        <f t="shared" si="308"/>
        <v>44034</v>
      </c>
      <c r="K1060" s="3">
        <f t="shared" si="309"/>
        <v>106</v>
      </c>
      <c r="L1060" s="18">
        <f t="shared" si="310"/>
        <v>106</v>
      </c>
      <c r="M1060" s="11">
        <f t="shared" si="311"/>
        <v>1.0087801830000001</v>
      </c>
      <c r="N1060" s="11">
        <f t="shared" ca="1" si="312"/>
        <v>1.0087801830000001</v>
      </c>
      <c r="O1060" s="18">
        <f t="shared" si="313"/>
        <v>0</v>
      </c>
      <c r="P1060" s="2">
        <f t="shared" ca="1" si="314"/>
        <v>0</v>
      </c>
      <c r="Q1060" s="2">
        <f t="shared" si="315"/>
        <v>0</v>
      </c>
      <c r="R1060" s="4" t="str">
        <f t="shared" si="316"/>
        <v>A+J=</v>
      </c>
      <c r="S1060" s="101">
        <f t="shared" si="317"/>
        <v>44218</v>
      </c>
      <c r="T1060" s="9" t="str">
        <f t="shared" si="318"/>
        <v>-</v>
      </c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9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</row>
    <row r="1061" spans="1:198" x14ac:dyDescent="0.15">
      <c r="A1061" s="99">
        <f t="shared" si="319"/>
        <v>44188</v>
      </c>
      <c r="B1061" s="15" t="str">
        <f t="shared" ca="1" si="303"/>
        <v>n.d</v>
      </c>
      <c r="C1061" s="2">
        <f t="shared" si="304"/>
        <v>0</v>
      </c>
      <c r="D1061" s="12">
        <f ca="1">IF(A1061&lt;$B$1,VLOOKUP(A1061,[1]DI!$A$4:$B$15000,2),0)</f>
        <v>0</v>
      </c>
      <c r="E1061" s="13">
        <f t="shared" ca="1" si="305"/>
        <v>1</v>
      </c>
      <c r="F1061" s="13">
        <f ca="1">(TRUNC(PRODUCT($E$12:$E1060),16))</f>
        <v>1.1040661914646399</v>
      </c>
      <c r="G1061" s="13">
        <f t="shared" ca="1" si="306"/>
        <v>1.1040661914646399</v>
      </c>
      <c r="H1061" s="13">
        <f t="shared" ca="1" si="307"/>
        <v>1</v>
      </c>
      <c r="I1061" s="12">
        <f t="shared" si="320"/>
        <v>2.1000000000000001E-2</v>
      </c>
      <c r="J1061" s="101">
        <f t="shared" si="308"/>
        <v>44034</v>
      </c>
      <c r="K1061" s="3">
        <f t="shared" si="309"/>
        <v>107</v>
      </c>
      <c r="L1061" s="18">
        <f t="shared" si="310"/>
        <v>107</v>
      </c>
      <c r="M1061" s="11">
        <f t="shared" si="311"/>
        <v>1.0088633810000001</v>
      </c>
      <c r="N1061" s="11">
        <f t="shared" ca="1" si="312"/>
        <v>1.0088633810000001</v>
      </c>
      <c r="O1061" s="18">
        <f t="shared" si="313"/>
        <v>0</v>
      </c>
      <c r="P1061" s="2">
        <f t="shared" ca="1" si="314"/>
        <v>0</v>
      </c>
      <c r="Q1061" s="2">
        <f t="shared" si="315"/>
        <v>0</v>
      </c>
      <c r="R1061" s="4" t="str">
        <f t="shared" si="316"/>
        <v>A+J=</v>
      </c>
      <c r="S1061" s="101">
        <f t="shared" si="317"/>
        <v>44218</v>
      </c>
      <c r="T1061" s="9" t="str">
        <f t="shared" si="318"/>
        <v>-</v>
      </c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9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</row>
    <row r="1062" spans="1:198" x14ac:dyDescent="0.15">
      <c r="A1062" s="99">
        <f t="shared" si="319"/>
        <v>44189</v>
      </c>
      <c r="B1062" s="15" t="str">
        <f t="shared" ca="1" si="303"/>
        <v>n.d</v>
      </c>
      <c r="C1062" s="2">
        <f t="shared" si="304"/>
        <v>0</v>
      </c>
      <c r="D1062" s="12">
        <f ca="1">IF(A1062&lt;$B$1,VLOOKUP(A1062,[1]DI!$A$4:$B$15000,2),0)</f>
        <v>0</v>
      </c>
      <c r="E1062" s="13">
        <f t="shared" ca="1" si="305"/>
        <v>1</v>
      </c>
      <c r="F1062" s="13">
        <f ca="1">(TRUNC(PRODUCT($E$12:$E1061),16))</f>
        <v>1.1040661914646399</v>
      </c>
      <c r="G1062" s="13">
        <f t="shared" ca="1" si="306"/>
        <v>1.1040661914646399</v>
      </c>
      <c r="H1062" s="13">
        <f t="shared" ca="1" si="307"/>
        <v>1</v>
      </c>
      <c r="I1062" s="12">
        <f t="shared" si="320"/>
        <v>2.1000000000000001E-2</v>
      </c>
      <c r="J1062" s="101">
        <f t="shared" si="308"/>
        <v>44034</v>
      </c>
      <c r="K1062" s="3">
        <f t="shared" si="309"/>
        <v>108</v>
      </c>
      <c r="L1062" s="18">
        <f t="shared" si="310"/>
        <v>108</v>
      </c>
      <c r="M1062" s="11">
        <f t="shared" si="311"/>
        <v>1.008946586</v>
      </c>
      <c r="N1062" s="11">
        <f t="shared" ca="1" si="312"/>
        <v>1.008946586</v>
      </c>
      <c r="O1062" s="18">
        <f t="shared" si="313"/>
        <v>0</v>
      </c>
      <c r="P1062" s="2">
        <f t="shared" ca="1" si="314"/>
        <v>0</v>
      </c>
      <c r="Q1062" s="2">
        <f t="shared" si="315"/>
        <v>0</v>
      </c>
      <c r="R1062" s="4" t="str">
        <f t="shared" si="316"/>
        <v>A+J=</v>
      </c>
      <c r="S1062" s="101">
        <f t="shared" si="317"/>
        <v>44218</v>
      </c>
      <c r="T1062" s="9" t="str">
        <f t="shared" si="318"/>
        <v>-</v>
      </c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9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</row>
    <row r="1063" spans="1:198" x14ac:dyDescent="0.15">
      <c r="A1063" s="99">
        <f t="shared" si="319"/>
        <v>44190</v>
      </c>
      <c r="B1063" s="15" t="str">
        <f t="shared" ca="1" si="303"/>
        <v>n.d</v>
      </c>
      <c r="C1063" s="2">
        <f t="shared" si="304"/>
        <v>0</v>
      </c>
      <c r="D1063" s="12">
        <f ca="1">IF(A1063&lt;$B$1,VLOOKUP(A1063,[1]DI!$A$4:$B$15000,2),0)</f>
        <v>0</v>
      </c>
      <c r="E1063" s="13">
        <f t="shared" ca="1" si="305"/>
        <v>1</v>
      </c>
      <c r="F1063" s="13">
        <f ca="1">(TRUNC(PRODUCT($E$12:$E1062),16))</f>
        <v>1.1040661914646399</v>
      </c>
      <c r="G1063" s="13">
        <f t="shared" ca="1" si="306"/>
        <v>1.1040661914646399</v>
      </c>
      <c r="H1063" s="13">
        <f t="shared" ca="1" si="307"/>
        <v>1</v>
      </c>
      <c r="I1063" s="12">
        <f t="shared" si="320"/>
        <v>2.1000000000000001E-2</v>
      </c>
      <c r="J1063" s="101">
        <f t="shared" si="308"/>
        <v>44034</v>
      </c>
      <c r="K1063" s="3">
        <f t="shared" si="309"/>
        <v>108</v>
      </c>
      <c r="L1063" s="18">
        <f t="shared" si="310"/>
        <v>109</v>
      </c>
      <c r="M1063" s="11">
        <f t="shared" si="311"/>
        <v>1.009029798</v>
      </c>
      <c r="N1063" s="11">
        <f t="shared" ca="1" si="312"/>
        <v>1.009029798</v>
      </c>
      <c r="O1063" s="18">
        <f t="shared" si="313"/>
        <v>0</v>
      </c>
      <c r="P1063" s="2">
        <f t="shared" ca="1" si="314"/>
        <v>0</v>
      </c>
      <c r="Q1063" s="2">
        <f t="shared" si="315"/>
        <v>0</v>
      </c>
      <c r="R1063" s="4" t="str">
        <f t="shared" si="316"/>
        <v>A+J=</v>
      </c>
      <c r="S1063" s="101">
        <f t="shared" si="317"/>
        <v>44218</v>
      </c>
      <c r="T1063" s="9" t="str">
        <f t="shared" si="318"/>
        <v>-</v>
      </c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9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</row>
    <row r="1064" spans="1:198" x14ac:dyDescent="0.15">
      <c r="A1064" s="99">
        <f t="shared" si="319"/>
        <v>44191</v>
      </c>
      <c r="B1064" s="15" t="str">
        <f t="shared" ca="1" si="303"/>
        <v>n.d</v>
      </c>
      <c r="C1064" s="2">
        <f t="shared" si="304"/>
        <v>0</v>
      </c>
      <c r="D1064" s="12">
        <f ca="1">IF(A1064&lt;$B$1,VLOOKUP(A1064,[1]DI!$A$4:$B$15000,2),0)</f>
        <v>0</v>
      </c>
      <c r="E1064" s="13">
        <f t="shared" ca="1" si="305"/>
        <v>1</v>
      </c>
      <c r="F1064" s="13">
        <f ca="1">(TRUNC(PRODUCT($E$12:$E1063),16))</f>
        <v>1.1040661914646399</v>
      </c>
      <c r="G1064" s="13">
        <f t="shared" ca="1" si="306"/>
        <v>1.1040661914646399</v>
      </c>
      <c r="H1064" s="13">
        <f t="shared" ca="1" si="307"/>
        <v>1</v>
      </c>
      <c r="I1064" s="12">
        <f t="shared" si="320"/>
        <v>2.1000000000000001E-2</v>
      </c>
      <c r="J1064" s="101">
        <f t="shared" si="308"/>
        <v>44034</v>
      </c>
      <c r="K1064" s="3">
        <f t="shared" si="309"/>
        <v>108</v>
      </c>
      <c r="L1064" s="18">
        <f t="shared" si="310"/>
        <v>109</v>
      </c>
      <c r="M1064" s="11">
        <f t="shared" si="311"/>
        <v>1.009029798</v>
      </c>
      <c r="N1064" s="11">
        <f t="shared" ca="1" si="312"/>
        <v>1.009029798</v>
      </c>
      <c r="O1064" s="18">
        <f t="shared" si="313"/>
        <v>0</v>
      </c>
      <c r="P1064" s="2">
        <f t="shared" ca="1" si="314"/>
        <v>0</v>
      </c>
      <c r="Q1064" s="2">
        <f t="shared" si="315"/>
        <v>0</v>
      </c>
      <c r="R1064" s="4" t="str">
        <f t="shared" si="316"/>
        <v>A+J=</v>
      </c>
      <c r="S1064" s="101">
        <f t="shared" si="317"/>
        <v>44218</v>
      </c>
      <c r="T1064" s="9" t="str">
        <f t="shared" si="318"/>
        <v>-</v>
      </c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9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</row>
    <row r="1065" spans="1:198" x14ac:dyDescent="0.15">
      <c r="A1065" s="99">
        <f t="shared" si="319"/>
        <v>44192</v>
      </c>
      <c r="B1065" s="15" t="str">
        <f t="shared" ca="1" si="303"/>
        <v>n.d</v>
      </c>
      <c r="C1065" s="2">
        <f t="shared" si="304"/>
        <v>0</v>
      </c>
      <c r="D1065" s="12">
        <f ca="1">IF(A1065&lt;$B$1,VLOOKUP(A1065,[1]DI!$A$4:$B$15000,2),0)</f>
        <v>0</v>
      </c>
      <c r="E1065" s="13">
        <f t="shared" ca="1" si="305"/>
        <v>1</v>
      </c>
      <c r="F1065" s="13">
        <f ca="1">(TRUNC(PRODUCT($E$12:$E1064),16))</f>
        <v>1.1040661914646399</v>
      </c>
      <c r="G1065" s="13">
        <f t="shared" ca="1" si="306"/>
        <v>1.1040661914646399</v>
      </c>
      <c r="H1065" s="13">
        <f t="shared" ca="1" si="307"/>
        <v>1</v>
      </c>
      <c r="I1065" s="12">
        <f t="shared" si="320"/>
        <v>2.1000000000000001E-2</v>
      </c>
      <c r="J1065" s="101">
        <f t="shared" si="308"/>
        <v>44034</v>
      </c>
      <c r="K1065" s="3">
        <f t="shared" si="309"/>
        <v>108</v>
      </c>
      <c r="L1065" s="18">
        <f t="shared" si="310"/>
        <v>109</v>
      </c>
      <c r="M1065" s="11">
        <f t="shared" si="311"/>
        <v>1.009029798</v>
      </c>
      <c r="N1065" s="11">
        <f t="shared" ca="1" si="312"/>
        <v>1.009029798</v>
      </c>
      <c r="O1065" s="18">
        <f t="shared" si="313"/>
        <v>0</v>
      </c>
      <c r="P1065" s="2">
        <f t="shared" ca="1" si="314"/>
        <v>0</v>
      </c>
      <c r="Q1065" s="2">
        <f t="shared" si="315"/>
        <v>0</v>
      </c>
      <c r="R1065" s="4" t="str">
        <f t="shared" si="316"/>
        <v>A+J=</v>
      </c>
      <c r="S1065" s="101">
        <f t="shared" si="317"/>
        <v>44218</v>
      </c>
      <c r="T1065" s="9" t="str">
        <f t="shared" si="318"/>
        <v>-</v>
      </c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9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</row>
    <row r="1066" spans="1:198" x14ac:dyDescent="0.15">
      <c r="A1066" s="99">
        <f t="shared" si="319"/>
        <v>44193</v>
      </c>
      <c r="B1066" s="15" t="str">
        <f t="shared" ca="1" si="303"/>
        <v>n.d</v>
      </c>
      <c r="C1066" s="2">
        <f t="shared" si="304"/>
        <v>0</v>
      </c>
      <c r="D1066" s="12">
        <f ca="1">IF(A1066&lt;$B$1,VLOOKUP(A1066,[1]DI!$A$4:$B$15000,2),0)</f>
        <v>0</v>
      </c>
      <c r="E1066" s="13">
        <f t="shared" ca="1" si="305"/>
        <v>1</v>
      </c>
      <c r="F1066" s="13">
        <f ca="1">(TRUNC(PRODUCT($E$12:$E1065),16))</f>
        <v>1.1040661914646399</v>
      </c>
      <c r="G1066" s="13">
        <f t="shared" ca="1" si="306"/>
        <v>1.1040661914646399</v>
      </c>
      <c r="H1066" s="13">
        <f t="shared" ca="1" si="307"/>
        <v>1</v>
      </c>
      <c r="I1066" s="12">
        <f t="shared" si="320"/>
        <v>2.1000000000000001E-2</v>
      </c>
      <c r="J1066" s="101">
        <f t="shared" si="308"/>
        <v>44034</v>
      </c>
      <c r="K1066" s="3">
        <f t="shared" si="309"/>
        <v>109</v>
      </c>
      <c r="L1066" s="18">
        <f t="shared" si="310"/>
        <v>109</v>
      </c>
      <c r="M1066" s="11">
        <f t="shared" si="311"/>
        <v>1.009029798</v>
      </c>
      <c r="N1066" s="11">
        <f t="shared" ca="1" si="312"/>
        <v>1.009029798</v>
      </c>
      <c r="O1066" s="18">
        <f t="shared" si="313"/>
        <v>0</v>
      </c>
      <c r="P1066" s="2">
        <f t="shared" ca="1" si="314"/>
        <v>0</v>
      </c>
      <c r="Q1066" s="2">
        <f t="shared" si="315"/>
        <v>0</v>
      </c>
      <c r="R1066" s="4" t="str">
        <f t="shared" si="316"/>
        <v>A+J=</v>
      </c>
      <c r="S1066" s="101">
        <f t="shared" si="317"/>
        <v>44218</v>
      </c>
      <c r="T1066" s="9" t="str">
        <f t="shared" si="318"/>
        <v>-</v>
      </c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9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</row>
    <row r="1067" spans="1:198" x14ac:dyDescent="0.15">
      <c r="A1067" s="99">
        <f t="shared" si="319"/>
        <v>44194</v>
      </c>
      <c r="B1067" s="15" t="str">
        <f t="shared" ca="1" si="303"/>
        <v>n.d</v>
      </c>
      <c r="C1067" s="2">
        <f t="shared" si="304"/>
        <v>0</v>
      </c>
      <c r="D1067" s="12">
        <f ca="1">IF(A1067&lt;$B$1,VLOOKUP(A1067,[1]DI!$A$4:$B$15000,2),0)</f>
        <v>0</v>
      </c>
      <c r="E1067" s="13">
        <f t="shared" ca="1" si="305"/>
        <v>1</v>
      </c>
      <c r="F1067" s="13">
        <f ca="1">(TRUNC(PRODUCT($E$12:$E1066),16))</f>
        <v>1.1040661914646399</v>
      </c>
      <c r="G1067" s="13">
        <f t="shared" ca="1" si="306"/>
        <v>1.1040661914646399</v>
      </c>
      <c r="H1067" s="13">
        <f t="shared" ca="1" si="307"/>
        <v>1</v>
      </c>
      <c r="I1067" s="12">
        <f t="shared" si="320"/>
        <v>2.1000000000000001E-2</v>
      </c>
      <c r="J1067" s="101">
        <f t="shared" si="308"/>
        <v>44034</v>
      </c>
      <c r="K1067" s="3">
        <f t="shared" si="309"/>
        <v>110</v>
      </c>
      <c r="L1067" s="18">
        <f t="shared" si="310"/>
        <v>110</v>
      </c>
      <c r="M1067" s="11">
        <f t="shared" si="311"/>
        <v>1.0091130159999999</v>
      </c>
      <c r="N1067" s="11">
        <f t="shared" ca="1" si="312"/>
        <v>1.0091130159999999</v>
      </c>
      <c r="O1067" s="18">
        <f t="shared" si="313"/>
        <v>0</v>
      </c>
      <c r="P1067" s="2">
        <f t="shared" ca="1" si="314"/>
        <v>0</v>
      </c>
      <c r="Q1067" s="2">
        <f t="shared" si="315"/>
        <v>0</v>
      </c>
      <c r="R1067" s="4" t="str">
        <f t="shared" si="316"/>
        <v>A+J=</v>
      </c>
      <c r="S1067" s="101">
        <f t="shared" si="317"/>
        <v>44218</v>
      </c>
      <c r="T1067" s="9" t="str">
        <f t="shared" si="318"/>
        <v>-</v>
      </c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9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</row>
    <row r="1068" spans="1:198" x14ac:dyDescent="0.15">
      <c r="A1068" s="99">
        <f t="shared" si="319"/>
        <v>44195</v>
      </c>
      <c r="B1068" s="15" t="str">
        <f t="shared" ca="1" si="303"/>
        <v>n.d</v>
      </c>
      <c r="C1068" s="2">
        <f t="shared" si="304"/>
        <v>0</v>
      </c>
      <c r="D1068" s="12">
        <f ca="1">IF(A1068&lt;$B$1,VLOOKUP(A1068,[1]DI!$A$4:$B$15000,2),0)</f>
        <v>0</v>
      </c>
      <c r="E1068" s="13">
        <f t="shared" ca="1" si="305"/>
        <v>1</v>
      </c>
      <c r="F1068" s="13">
        <f ca="1">(TRUNC(PRODUCT($E$12:$E1067),16))</f>
        <v>1.1040661914646399</v>
      </c>
      <c r="G1068" s="13">
        <f t="shared" ca="1" si="306"/>
        <v>1.1040661914646399</v>
      </c>
      <c r="H1068" s="13">
        <f t="shared" ca="1" si="307"/>
        <v>1</v>
      </c>
      <c r="I1068" s="12">
        <f t="shared" si="320"/>
        <v>2.1000000000000001E-2</v>
      </c>
      <c r="J1068" s="101">
        <f t="shared" si="308"/>
        <v>44034</v>
      </c>
      <c r="K1068" s="3">
        <f t="shared" si="309"/>
        <v>111</v>
      </c>
      <c r="L1068" s="18">
        <f t="shared" si="310"/>
        <v>111</v>
      </c>
      <c r="M1068" s="11">
        <f t="shared" si="311"/>
        <v>1.009196242</v>
      </c>
      <c r="N1068" s="11">
        <f t="shared" ca="1" si="312"/>
        <v>1.009196242</v>
      </c>
      <c r="O1068" s="18">
        <f t="shared" si="313"/>
        <v>0</v>
      </c>
      <c r="P1068" s="2">
        <f t="shared" ca="1" si="314"/>
        <v>0</v>
      </c>
      <c r="Q1068" s="2">
        <f t="shared" si="315"/>
        <v>0</v>
      </c>
      <c r="R1068" s="4" t="str">
        <f t="shared" si="316"/>
        <v>A+J=</v>
      </c>
      <c r="S1068" s="101">
        <f t="shared" si="317"/>
        <v>44218</v>
      </c>
      <c r="T1068" s="9" t="str">
        <f t="shared" si="318"/>
        <v>-</v>
      </c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9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</row>
    <row r="1069" spans="1:198" x14ac:dyDescent="0.15">
      <c r="A1069" s="99">
        <f t="shared" si="319"/>
        <v>44196</v>
      </c>
      <c r="B1069" s="15" t="str">
        <f t="shared" ca="1" si="303"/>
        <v>n.d</v>
      </c>
      <c r="C1069" s="2">
        <f t="shared" si="304"/>
        <v>0</v>
      </c>
      <c r="D1069" s="12">
        <f ca="1">IF(A1069&lt;$B$1,VLOOKUP(A1069,[1]DI!$A$4:$B$15000,2),0)</f>
        <v>0</v>
      </c>
      <c r="E1069" s="13">
        <f t="shared" ca="1" si="305"/>
        <v>1</v>
      </c>
      <c r="F1069" s="13">
        <f ca="1">(TRUNC(PRODUCT($E$12:$E1068),16))</f>
        <v>1.1040661914646399</v>
      </c>
      <c r="G1069" s="13">
        <f t="shared" ca="1" si="306"/>
        <v>1.1040661914646399</v>
      </c>
      <c r="H1069" s="13">
        <f t="shared" ca="1" si="307"/>
        <v>1</v>
      </c>
      <c r="I1069" s="12">
        <f t="shared" si="320"/>
        <v>2.1000000000000001E-2</v>
      </c>
      <c r="J1069" s="101">
        <f t="shared" si="308"/>
        <v>44034</v>
      </c>
      <c r="K1069" s="3">
        <f t="shared" si="309"/>
        <v>112</v>
      </c>
      <c r="L1069" s="18">
        <f t="shared" si="310"/>
        <v>112</v>
      </c>
      <c r="M1069" s="11">
        <f t="shared" si="311"/>
        <v>1.009279474</v>
      </c>
      <c r="N1069" s="11">
        <f t="shared" ca="1" si="312"/>
        <v>1.009279474</v>
      </c>
      <c r="O1069" s="18">
        <f t="shared" si="313"/>
        <v>0</v>
      </c>
      <c r="P1069" s="2">
        <f t="shared" ca="1" si="314"/>
        <v>0</v>
      </c>
      <c r="Q1069" s="2">
        <f t="shared" si="315"/>
        <v>0</v>
      </c>
      <c r="R1069" s="4" t="str">
        <f t="shared" si="316"/>
        <v>A+J=</v>
      </c>
      <c r="S1069" s="101">
        <f t="shared" si="317"/>
        <v>44218</v>
      </c>
      <c r="T1069" s="9" t="str">
        <f t="shared" si="318"/>
        <v>-</v>
      </c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9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</row>
    <row r="1070" spans="1:198" x14ac:dyDescent="0.15">
      <c r="A1070" s="99">
        <f t="shared" si="319"/>
        <v>44197</v>
      </c>
      <c r="B1070" s="15" t="str">
        <f t="shared" ca="1" si="303"/>
        <v>n.d</v>
      </c>
      <c r="C1070" s="2">
        <f t="shared" si="304"/>
        <v>0</v>
      </c>
      <c r="D1070" s="12">
        <f ca="1">IF(A1070&lt;$B$1,VLOOKUP(A1070,[1]DI!$A$4:$B$15000,2),0)</f>
        <v>0</v>
      </c>
      <c r="E1070" s="13">
        <f t="shared" ca="1" si="305"/>
        <v>1</v>
      </c>
      <c r="F1070" s="13">
        <f ca="1">(TRUNC(PRODUCT($E$12:$E1069),16))</f>
        <v>1.1040661914646399</v>
      </c>
      <c r="G1070" s="13">
        <f t="shared" ca="1" si="306"/>
        <v>1.1040661914646399</v>
      </c>
      <c r="H1070" s="13">
        <f t="shared" ca="1" si="307"/>
        <v>1</v>
      </c>
      <c r="I1070" s="12">
        <f t="shared" si="320"/>
        <v>2.1000000000000001E-2</v>
      </c>
      <c r="J1070" s="101">
        <f t="shared" si="308"/>
        <v>44034</v>
      </c>
      <c r="K1070" s="3">
        <f t="shared" si="309"/>
        <v>112</v>
      </c>
      <c r="L1070" s="18">
        <f t="shared" si="310"/>
        <v>113</v>
      </c>
      <c r="M1070" s="11">
        <f t="shared" si="311"/>
        <v>1.009362713</v>
      </c>
      <c r="N1070" s="11">
        <f t="shared" ca="1" si="312"/>
        <v>1.009362713</v>
      </c>
      <c r="O1070" s="18">
        <f t="shared" si="313"/>
        <v>0</v>
      </c>
      <c r="P1070" s="2">
        <f t="shared" ca="1" si="314"/>
        <v>0</v>
      </c>
      <c r="Q1070" s="2">
        <f t="shared" si="315"/>
        <v>0</v>
      </c>
      <c r="R1070" s="4" t="str">
        <f t="shared" si="316"/>
        <v>A+J=</v>
      </c>
      <c r="S1070" s="101">
        <f t="shared" si="317"/>
        <v>44218</v>
      </c>
      <c r="T1070" s="9" t="str">
        <f t="shared" si="318"/>
        <v>-</v>
      </c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9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</row>
    <row r="1071" spans="1:198" x14ac:dyDescent="0.15">
      <c r="A1071" s="99">
        <f t="shared" si="319"/>
        <v>44198</v>
      </c>
      <c r="B1071" s="15" t="str">
        <f t="shared" ca="1" si="303"/>
        <v>n.d</v>
      </c>
      <c r="C1071" s="2">
        <f t="shared" si="304"/>
        <v>0</v>
      </c>
      <c r="D1071" s="12">
        <f ca="1">IF(A1071&lt;$B$1,VLOOKUP(A1071,[1]DI!$A$4:$B$15000,2),0)</f>
        <v>0</v>
      </c>
      <c r="E1071" s="13">
        <f t="shared" ca="1" si="305"/>
        <v>1</v>
      </c>
      <c r="F1071" s="13">
        <f ca="1">(TRUNC(PRODUCT($E$12:$E1070),16))</f>
        <v>1.1040661914646399</v>
      </c>
      <c r="G1071" s="13">
        <f t="shared" ca="1" si="306"/>
        <v>1.1040661914646399</v>
      </c>
      <c r="H1071" s="13">
        <f t="shared" ca="1" si="307"/>
        <v>1</v>
      </c>
      <c r="I1071" s="12">
        <f t="shared" si="320"/>
        <v>2.1000000000000001E-2</v>
      </c>
      <c r="J1071" s="101">
        <f t="shared" si="308"/>
        <v>44034</v>
      </c>
      <c r="K1071" s="3">
        <f t="shared" si="309"/>
        <v>112</v>
      </c>
      <c r="L1071" s="18">
        <f t="shared" si="310"/>
        <v>113</v>
      </c>
      <c r="M1071" s="11">
        <f t="shared" si="311"/>
        <v>1.009362713</v>
      </c>
      <c r="N1071" s="11">
        <f t="shared" ca="1" si="312"/>
        <v>1.009362713</v>
      </c>
      <c r="O1071" s="18">
        <f t="shared" si="313"/>
        <v>0</v>
      </c>
      <c r="P1071" s="2">
        <f t="shared" ca="1" si="314"/>
        <v>0</v>
      </c>
      <c r="Q1071" s="2">
        <f t="shared" si="315"/>
        <v>0</v>
      </c>
      <c r="R1071" s="4" t="str">
        <f t="shared" si="316"/>
        <v>A+J=</v>
      </c>
      <c r="S1071" s="101">
        <f t="shared" si="317"/>
        <v>44218</v>
      </c>
      <c r="T1071" s="9" t="str">
        <f t="shared" si="318"/>
        <v>-</v>
      </c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9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</row>
    <row r="1072" spans="1:198" x14ac:dyDescent="0.15">
      <c r="A1072" s="99">
        <f t="shared" si="319"/>
        <v>44199</v>
      </c>
      <c r="B1072" s="15" t="str">
        <f t="shared" ca="1" si="303"/>
        <v>n.d</v>
      </c>
      <c r="C1072" s="2">
        <f t="shared" si="304"/>
        <v>0</v>
      </c>
      <c r="D1072" s="12">
        <f ca="1">IF(A1072&lt;$B$1,VLOOKUP(A1072,[1]DI!$A$4:$B$15000,2),0)</f>
        <v>0</v>
      </c>
      <c r="E1072" s="13">
        <f t="shared" ca="1" si="305"/>
        <v>1</v>
      </c>
      <c r="F1072" s="13">
        <f ca="1">(TRUNC(PRODUCT($E$12:$E1071),16))</f>
        <v>1.1040661914646399</v>
      </c>
      <c r="G1072" s="13">
        <f t="shared" ca="1" si="306"/>
        <v>1.1040661914646399</v>
      </c>
      <c r="H1072" s="13">
        <f t="shared" ca="1" si="307"/>
        <v>1</v>
      </c>
      <c r="I1072" s="12">
        <f t="shared" si="320"/>
        <v>2.1000000000000001E-2</v>
      </c>
      <c r="J1072" s="101">
        <f t="shared" si="308"/>
        <v>44034</v>
      </c>
      <c r="K1072" s="3">
        <f t="shared" si="309"/>
        <v>112</v>
      </c>
      <c r="L1072" s="18">
        <f t="shared" si="310"/>
        <v>113</v>
      </c>
      <c r="M1072" s="11">
        <f t="shared" si="311"/>
        <v>1.009362713</v>
      </c>
      <c r="N1072" s="11">
        <f t="shared" ca="1" si="312"/>
        <v>1.009362713</v>
      </c>
      <c r="O1072" s="18">
        <f t="shared" si="313"/>
        <v>0</v>
      </c>
      <c r="P1072" s="2">
        <f t="shared" ca="1" si="314"/>
        <v>0</v>
      </c>
      <c r="Q1072" s="2">
        <f t="shared" si="315"/>
        <v>0</v>
      </c>
      <c r="R1072" s="4" t="str">
        <f t="shared" si="316"/>
        <v>A+J=</v>
      </c>
      <c r="S1072" s="101">
        <f t="shared" si="317"/>
        <v>44218</v>
      </c>
      <c r="T1072" s="9" t="str">
        <f t="shared" si="318"/>
        <v>-</v>
      </c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9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</row>
    <row r="1073" spans="1:198" x14ac:dyDescent="0.15">
      <c r="A1073" s="99">
        <f t="shared" si="319"/>
        <v>44200</v>
      </c>
      <c r="B1073" s="15" t="str">
        <f t="shared" ca="1" si="303"/>
        <v>n.d</v>
      </c>
      <c r="C1073" s="2">
        <f t="shared" si="304"/>
        <v>0</v>
      </c>
      <c r="D1073" s="12">
        <f ca="1">IF(A1073&lt;$B$1,VLOOKUP(A1073,[1]DI!$A$4:$B$15000,2),0)</f>
        <v>0</v>
      </c>
      <c r="E1073" s="13">
        <f t="shared" ca="1" si="305"/>
        <v>1</v>
      </c>
      <c r="F1073" s="13">
        <f ca="1">(TRUNC(PRODUCT($E$12:$E1072),16))</f>
        <v>1.1040661914646399</v>
      </c>
      <c r="G1073" s="13">
        <f t="shared" ca="1" si="306"/>
        <v>1.1040661914646399</v>
      </c>
      <c r="H1073" s="13">
        <f t="shared" ca="1" si="307"/>
        <v>1</v>
      </c>
      <c r="I1073" s="12">
        <f t="shared" si="320"/>
        <v>2.1000000000000001E-2</v>
      </c>
      <c r="J1073" s="101">
        <f t="shared" si="308"/>
        <v>44034</v>
      </c>
      <c r="K1073" s="3">
        <f t="shared" si="309"/>
        <v>113</v>
      </c>
      <c r="L1073" s="18">
        <f t="shared" si="310"/>
        <v>113</v>
      </c>
      <c r="M1073" s="11">
        <f t="shared" si="311"/>
        <v>1.009362713</v>
      </c>
      <c r="N1073" s="11">
        <f t="shared" ca="1" si="312"/>
        <v>1.009362713</v>
      </c>
      <c r="O1073" s="18">
        <f t="shared" si="313"/>
        <v>0</v>
      </c>
      <c r="P1073" s="2">
        <f t="shared" ca="1" si="314"/>
        <v>0</v>
      </c>
      <c r="Q1073" s="2">
        <f t="shared" si="315"/>
        <v>0</v>
      </c>
      <c r="R1073" s="4" t="str">
        <f t="shared" si="316"/>
        <v>A+J=</v>
      </c>
      <c r="S1073" s="101">
        <f t="shared" si="317"/>
        <v>44218</v>
      </c>
      <c r="T1073" s="9" t="str">
        <f t="shared" si="318"/>
        <v>-</v>
      </c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9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</row>
    <row r="1074" spans="1:198" x14ac:dyDescent="0.15">
      <c r="A1074" s="99">
        <f t="shared" si="319"/>
        <v>44201</v>
      </c>
      <c r="B1074" s="15" t="str">
        <f t="shared" ca="1" si="303"/>
        <v>n.d</v>
      </c>
      <c r="C1074" s="2">
        <f t="shared" si="304"/>
        <v>0</v>
      </c>
      <c r="D1074" s="12">
        <f ca="1">IF(A1074&lt;$B$1,VLOOKUP(A1074,[1]DI!$A$4:$B$15000,2),0)</f>
        <v>0</v>
      </c>
      <c r="E1074" s="13">
        <f t="shared" ca="1" si="305"/>
        <v>1</v>
      </c>
      <c r="F1074" s="13">
        <f ca="1">(TRUNC(PRODUCT($E$12:$E1073),16))</f>
        <v>1.1040661914646399</v>
      </c>
      <c r="G1074" s="13">
        <f t="shared" ca="1" si="306"/>
        <v>1.1040661914646399</v>
      </c>
      <c r="H1074" s="13">
        <f t="shared" ca="1" si="307"/>
        <v>1</v>
      </c>
      <c r="I1074" s="12">
        <f t="shared" si="320"/>
        <v>2.1000000000000001E-2</v>
      </c>
      <c r="J1074" s="101">
        <f t="shared" si="308"/>
        <v>44034</v>
      </c>
      <c r="K1074" s="3">
        <f t="shared" si="309"/>
        <v>114</v>
      </c>
      <c r="L1074" s="18">
        <f t="shared" si="310"/>
        <v>114</v>
      </c>
      <c r="M1074" s="11">
        <f t="shared" si="311"/>
        <v>1.009445959</v>
      </c>
      <c r="N1074" s="11">
        <f t="shared" ca="1" si="312"/>
        <v>1.009445959</v>
      </c>
      <c r="O1074" s="18">
        <f t="shared" si="313"/>
        <v>0</v>
      </c>
      <c r="P1074" s="2">
        <f t="shared" ca="1" si="314"/>
        <v>0</v>
      </c>
      <c r="Q1074" s="2">
        <f t="shared" si="315"/>
        <v>0</v>
      </c>
      <c r="R1074" s="4" t="str">
        <f t="shared" si="316"/>
        <v>A+J=</v>
      </c>
      <c r="S1074" s="101">
        <f t="shared" si="317"/>
        <v>44218</v>
      </c>
      <c r="T1074" s="9" t="str">
        <f t="shared" si="318"/>
        <v>-</v>
      </c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9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</row>
    <row r="1075" spans="1:198" x14ac:dyDescent="0.15">
      <c r="A1075" s="99">
        <f t="shared" si="319"/>
        <v>44202</v>
      </c>
      <c r="B1075" s="15" t="str">
        <f t="shared" ca="1" si="303"/>
        <v>n.d</v>
      </c>
      <c r="C1075" s="2">
        <f t="shared" si="304"/>
        <v>0</v>
      </c>
      <c r="D1075" s="12">
        <f ca="1">IF(A1075&lt;$B$1,VLOOKUP(A1075,[1]DI!$A$4:$B$15000,2),0)</f>
        <v>0</v>
      </c>
      <c r="E1075" s="13">
        <f t="shared" ca="1" si="305"/>
        <v>1</v>
      </c>
      <c r="F1075" s="13">
        <f ca="1">(TRUNC(PRODUCT($E$12:$E1074),16))</f>
        <v>1.1040661914646399</v>
      </c>
      <c r="G1075" s="13">
        <f t="shared" ca="1" si="306"/>
        <v>1.1040661914646399</v>
      </c>
      <c r="H1075" s="13">
        <f t="shared" ca="1" si="307"/>
        <v>1</v>
      </c>
      <c r="I1075" s="12">
        <f t="shared" si="320"/>
        <v>2.1000000000000001E-2</v>
      </c>
      <c r="J1075" s="101">
        <f t="shared" si="308"/>
        <v>44034</v>
      </c>
      <c r="K1075" s="3">
        <f t="shared" si="309"/>
        <v>115</v>
      </c>
      <c r="L1075" s="18">
        <f t="shared" si="310"/>
        <v>115</v>
      </c>
      <c r="M1075" s="11">
        <f t="shared" si="311"/>
        <v>1.0095292119999999</v>
      </c>
      <c r="N1075" s="11">
        <f t="shared" ca="1" si="312"/>
        <v>1.0095292119999999</v>
      </c>
      <c r="O1075" s="18">
        <f t="shared" si="313"/>
        <v>0</v>
      </c>
      <c r="P1075" s="2">
        <f t="shared" ca="1" si="314"/>
        <v>0</v>
      </c>
      <c r="Q1075" s="2">
        <f t="shared" si="315"/>
        <v>0</v>
      </c>
      <c r="R1075" s="4" t="str">
        <f t="shared" si="316"/>
        <v>A+J=</v>
      </c>
      <c r="S1075" s="101">
        <f t="shared" si="317"/>
        <v>44218</v>
      </c>
      <c r="T1075" s="9" t="str">
        <f t="shared" si="318"/>
        <v>-</v>
      </c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9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</row>
    <row r="1076" spans="1:198" x14ac:dyDescent="0.15">
      <c r="A1076" s="99">
        <f t="shared" si="319"/>
        <v>44203</v>
      </c>
      <c r="B1076" s="15" t="str">
        <f t="shared" ca="1" si="303"/>
        <v>n.d</v>
      </c>
      <c r="C1076" s="2">
        <f t="shared" si="304"/>
        <v>0</v>
      </c>
      <c r="D1076" s="12">
        <f ca="1">IF(A1076&lt;$B$1,VLOOKUP(A1076,[1]DI!$A$4:$B$15000,2),0)</f>
        <v>0</v>
      </c>
      <c r="E1076" s="13">
        <f t="shared" ca="1" si="305"/>
        <v>1</v>
      </c>
      <c r="F1076" s="13">
        <f ca="1">(TRUNC(PRODUCT($E$12:$E1075),16))</f>
        <v>1.1040661914646399</v>
      </c>
      <c r="G1076" s="13">
        <f t="shared" ca="1" si="306"/>
        <v>1.1040661914646399</v>
      </c>
      <c r="H1076" s="13">
        <f t="shared" ca="1" si="307"/>
        <v>1</v>
      </c>
      <c r="I1076" s="12">
        <f t="shared" si="320"/>
        <v>2.1000000000000001E-2</v>
      </c>
      <c r="J1076" s="101">
        <f t="shared" si="308"/>
        <v>44034</v>
      </c>
      <c r="K1076" s="3">
        <f t="shared" si="309"/>
        <v>116</v>
      </c>
      <c r="L1076" s="18">
        <f t="shared" si="310"/>
        <v>116</v>
      </c>
      <c r="M1076" s="11">
        <f t="shared" si="311"/>
        <v>1.0096124719999999</v>
      </c>
      <c r="N1076" s="11">
        <f t="shared" ca="1" si="312"/>
        <v>1.0096124719999999</v>
      </c>
      <c r="O1076" s="18">
        <f t="shared" si="313"/>
        <v>0</v>
      </c>
      <c r="P1076" s="2">
        <f t="shared" ca="1" si="314"/>
        <v>0</v>
      </c>
      <c r="Q1076" s="2">
        <f t="shared" si="315"/>
        <v>0</v>
      </c>
      <c r="R1076" s="4" t="str">
        <f t="shared" si="316"/>
        <v>A+J=</v>
      </c>
      <c r="S1076" s="101">
        <f t="shared" si="317"/>
        <v>44218</v>
      </c>
      <c r="T1076" s="9" t="str">
        <f t="shared" si="318"/>
        <v>-</v>
      </c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9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</row>
    <row r="1077" spans="1:198" x14ac:dyDescent="0.15">
      <c r="A1077" s="99">
        <f t="shared" si="319"/>
        <v>44204</v>
      </c>
      <c r="B1077" s="15" t="str">
        <f t="shared" ca="1" si="303"/>
        <v>n.d</v>
      </c>
      <c r="C1077" s="2">
        <f t="shared" si="304"/>
        <v>0</v>
      </c>
      <c r="D1077" s="12">
        <f ca="1">IF(A1077&lt;$B$1,VLOOKUP(A1077,[1]DI!$A$4:$B$15000,2),0)</f>
        <v>0</v>
      </c>
      <c r="E1077" s="13">
        <f t="shared" ca="1" si="305"/>
        <v>1</v>
      </c>
      <c r="F1077" s="13">
        <f ca="1">(TRUNC(PRODUCT($E$12:$E1076),16))</f>
        <v>1.1040661914646399</v>
      </c>
      <c r="G1077" s="13">
        <f t="shared" ca="1" si="306"/>
        <v>1.1040661914646399</v>
      </c>
      <c r="H1077" s="13">
        <f t="shared" ca="1" si="307"/>
        <v>1</v>
      </c>
      <c r="I1077" s="12">
        <f t="shared" si="320"/>
        <v>2.1000000000000001E-2</v>
      </c>
      <c r="J1077" s="101">
        <f t="shared" si="308"/>
        <v>44034</v>
      </c>
      <c r="K1077" s="3">
        <f t="shared" si="309"/>
        <v>117</v>
      </c>
      <c r="L1077" s="18">
        <f t="shared" si="310"/>
        <v>117</v>
      </c>
      <c r="M1077" s="11">
        <f t="shared" si="311"/>
        <v>1.009695738</v>
      </c>
      <c r="N1077" s="11">
        <f t="shared" ca="1" si="312"/>
        <v>1.009695738</v>
      </c>
      <c r="O1077" s="18">
        <f t="shared" si="313"/>
        <v>0</v>
      </c>
      <c r="P1077" s="2">
        <f t="shared" ca="1" si="314"/>
        <v>0</v>
      </c>
      <c r="Q1077" s="2">
        <f t="shared" si="315"/>
        <v>0</v>
      </c>
      <c r="R1077" s="4" t="str">
        <f t="shared" si="316"/>
        <v>A+J=</v>
      </c>
      <c r="S1077" s="101">
        <f t="shared" si="317"/>
        <v>44218</v>
      </c>
      <c r="T1077" s="9" t="str">
        <f t="shared" si="318"/>
        <v>-</v>
      </c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9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</row>
    <row r="1078" spans="1:198" x14ac:dyDescent="0.15">
      <c r="A1078" s="99">
        <f t="shared" si="319"/>
        <v>44205</v>
      </c>
      <c r="B1078" s="15" t="str">
        <f t="shared" ca="1" si="303"/>
        <v>n.d</v>
      </c>
      <c r="C1078" s="2">
        <f t="shared" si="304"/>
        <v>0</v>
      </c>
      <c r="D1078" s="12">
        <f ca="1">IF(A1078&lt;$B$1,VLOOKUP(A1078,[1]DI!$A$4:$B$15000,2),0)</f>
        <v>0</v>
      </c>
      <c r="E1078" s="13">
        <f t="shared" ca="1" si="305"/>
        <v>1</v>
      </c>
      <c r="F1078" s="13">
        <f ca="1">(TRUNC(PRODUCT($E$12:$E1077),16))</f>
        <v>1.1040661914646399</v>
      </c>
      <c r="G1078" s="13">
        <f t="shared" ca="1" si="306"/>
        <v>1.1040661914646399</v>
      </c>
      <c r="H1078" s="13">
        <f t="shared" ca="1" si="307"/>
        <v>1</v>
      </c>
      <c r="I1078" s="12">
        <f t="shared" si="320"/>
        <v>2.1000000000000001E-2</v>
      </c>
      <c r="J1078" s="101">
        <f t="shared" si="308"/>
        <v>44034</v>
      </c>
      <c r="K1078" s="3">
        <f t="shared" si="309"/>
        <v>117</v>
      </c>
      <c r="L1078" s="18">
        <f t="shared" si="310"/>
        <v>118</v>
      </c>
      <c r="M1078" s="11">
        <f t="shared" si="311"/>
        <v>1.0097790120000001</v>
      </c>
      <c r="N1078" s="11">
        <f t="shared" ca="1" si="312"/>
        <v>1.0097790120000001</v>
      </c>
      <c r="O1078" s="18">
        <f t="shared" si="313"/>
        <v>0</v>
      </c>
      <c r="P1078" s="2">
        <f t="shared" ca="1" si="314"/>
        <v>0</v>
      </c>
      <c r="Q1078" s="2">
        <f t="shared" si="315"/>
        <v>0</v>
      </c>
      <c r="R1078" s="4" t="str">
        <f t="shared" si="316"/>
        <v>A+J=</v>
      </c>
      <c r="S1078" s="101">
        <f t="shared" si="317"/>
        <v>44218</v>
      </c>
      <c r="T1078" s="9" t="str">
        <f t="shared" si="318"/>
        <v>-</v>
      </c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9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</row>
    <row r="1079" spans="1:198" x14ac:dyDescent="0.15">
      <c r="A1079" s="99">
        <f t="shared" si="319"/>
        <v>44206</v>
      </c>
      <c r="B1079" s="15" t="str">
        <f t="shared" ca="1" si="303"/>
        <v>n.d</v>
      </c>
      <c r="C1079" s="2">
        <f t="shared" si="304"/>
        <v>0</v>
      </c>
      <c r="D1079" s="12">
        <f ca="1">IF(A1079&lt;$B$1,VLOOKUP(A1079,[1]DI!$A$4:$B$15000,2),0)</f>
        <v>0</v>
      </c>
      <c r="E1079" s="13">
        <f t="shared" ca="1" si="305"/>
        <v>1</v>
      </c>
      <c r="F1079" s="13">
        <f ca="1">(TRUNC(PRODUCT($E$12:$E1078),16))</f>
        <v>1.1040661914646399</v>
      </c>
      <c r="G1079" s="13">
        <f t="shared" ca="1" si="306"/>
        <v>1.1040661914646399</v>
      </c>
      <c r="H1079" s="13">
        <f t="shared" ca="1" si="307"/>
        <v>1</v>
      </c>
      <c r="I1079" s="12">
        <f t="shared" si="320"/>
        <v>2.1000000000000001E-2</v>
      </c>
      <c r="J1079" s="101">
        <f t="shared" si="308"/>
        <v>44034</v>
      </c>
      <c r="K1079" s="3">
        <f t="shared" si="309"/>
        <v>117</v>
      </c>
      <c r="L1079" s="18">
        <f t="shared" si="310"/>
        <v>118</v>
      </c>
      <c r="M1079" s="11">
        <f t="shared" si="311"/>
        <v>1.0097790120000001</v>
      </c>
      <c r="N1079" s="11">
        <f t="shared" ca="1" si="312"/>
        <v>1.0097790120000001</v>
      </c>
      <c r="O1079" s="18">
        <f t="shared" si="313"/>
        <v>0</v>
      </c>
      <c r="P1079" s="2">
        <f t="shared" ca="1" si="314"/>
        <v>0</v>
      </c>
      <c r="Q1079" s="2">
        <f t="shared" si="315"/>
        <v>0</v>
      </c>
      <c r="R1079" s="4" t="str">
        <f t="shared" si="316"/>
        <v>A+J=</v>
      </c>
      <c r="S1079" s="101">
        <f t="shared" si="317"/>
        <v>44218</v>
      </c>
      <c r="T1079" s="9" t="str">
        <f t="shared" si="318"/>
        <v>-</v>
      </c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9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</row>
    <row r="1080" spans="1:198" x14ac:dyDescent="0.15">
      <c r="A1080" s="99">
        <f t="shared" si="319"/>
        <v>44207</v>
      </c>
      <c r="B1080" s="15" t="str">
        <f t="shared" ca="1" si="303"/>
        <v>n.d</v>
      </c>
      <c r="C1080" s="2">
        <f t="shared" si="304"/>
        <v>0</v>
      </c>
      <c r="D1080" s="12">
        <f ca="1">IF(A1080&lt;$B$1,VLOOKUP(A1080,[1]DI!$A$4:$B$15000,2),0)</f>
        <v>0</v>
      </c>
      <c r="E1080" s="13">
        <f t="shared" ca="1" si="305"/>
        <v>1</v>
      </c>
      <c r="F1080" s="13">
        <f ca="1">(TRUNC(PRODUCT($E$12:$E1079),16))</f>
        <v>1.1040661914646399</v>
      </c>
      <c r="G1080" s="13">
        <f t="shared" ca="1" si="306"/>
        <v>1.1040661914646399</v>
      </c>
      <c r="H1080" s="13">
        <f t="shared" ca="1" si="307"/>
        <v>1</v>
      </c>
      <c r="I1080" s="12">
        <f t="shared" si="320"/>
        <v>2.1000000000000001E-2</v>
      </c>
      <c r="J1080" s="101">
        <f t="shared" si="308"/>
        <v>44034</v>
      </c>
      <c r="K1080" s="3">
        <f t="shared" si="309"/>
        <v>118</v>
      </c>
      <c r="L1080" s="18">
        <f t="shared" si="310"/>
        <v>118</v>
      </c>
      <c r="M1080" s="11">
        <f t="shared" si="311"/>
        <v>1.0097790120000001</v>
      </c>
      <c r="N1080" s="11">
        <f t="shared" ca="1" si="312"/>
        <v>1.0097790120000001</v>
      </c>
      <c r="O1080" s="18">
        <f t="shared" si="313"/>
        <v>0</v>
      </c>
      <c r="P1080" s="2">
        <f t="shared" ca="1" si="314"/>
        <v>0</v>
      </c>
      <c r="Q1080" s="2">
        <f t="shared" si="315"/>
        <v>0</v>
      </c>
      <c r="R1080" s="4" t="str">
        <f t="shared" si="316"/>
        <v>A+J=</v>
      </c>
      <c r="S1080" s="101">
        <f t="shared" si="317"/>
        <v>44218</v>
      </c>
      <c r="T1080" s="9" t="str">
        <f t="shared" si="318"/>
        <v>-</v>
      </c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9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</row>
    <row r="1081" spans="1:198" x14ac:dyDescent="0.15">
      <c r="A1081" s="99">
        <f t="shared" si="319"/>
        <v>44208</v>
      </c>
      <c r="B1081" s="15" t="str">
        <f t="shared" ca="1" si="303"/>
        <v>n.d</v>
      </c>
      <c r="C1081" s="2">
        <f t="shared" si="304"/>
        <v>0</v>
      </c>
      <c r="D1081" s="12">
        <f ca="1">IF(A1081&lt;$B$1,VLOOKUP(A1081,[1]DI!$A$4:$B$15000,2),0)</f>
        <v>0</v>
      </c>
      <c r="E1081" s="13">
        <f t="shared" ca="1" si="305"/>
        <v>1</v>
      </c>
      <c r="F1081" s="13">
        <f ca="1">(TRUNC(PRODUCT($E$12:$E1080),16))</f>
        <v>1.1040661914646399</v>
      </c>
      <c r="G1081" s="13">
        <f t="shared" ca="1" si="306"/>
        <v>1.1040661914646399</v>
      </c>
      <c r="H1081" s="13">
        <f t="shared" ca="1" si="307"/>
        <v>1</v>
      </c>
      <c r="I1081" s="12">
        <f t="shared" si="320"/>
        <v>2.1000000000000001E-2</v>
      </c>
      <c r="J1081" s="101">
        <f t="shared" si="308"/>
        <v>44034</v>
      </c>
      <c r="K1081" s="3">
        <f t="shared" si="309"/>
        <v>119</v>
      </c>
      <c r="L1081" s="18">
        <f t="shared" si="310"/>
        <v>119</v>
      </c>
      <c r="M1081" s="11">
        <f t="shared" si="311"/>
        <v>1.009862292</v>
      </c>
      <c r="N1081" s="11">
        <f t="shared" ca="1" si="312"/>
        <v>1.009862292</v>
      </c>
      <c r="O1081" s="18">
        <f t="shared" si="313"/>
        <v>0</v>
      </c>
      <c r="P1081" s="2">
        <f t="shared" ca="1" si="314"/>
        <v>0</v>
      </c>
      <c r="Q1081" s="2">
        <f t="shared" si="315"/>
        <v>0</v>
      </c>
      <c r="R1081" s="4" t="str">
        <f t="shared" si="316"/>
        <v>A+J=</v>
      </c>
      <c r="S1081" s="101">
        <f t="shared" si="317"/>
        <v>44218</v>
      </c>
      <c r="T1081" s="9" t="str">
        <f t="shared" si="318"/>
        <v>-</v>
      </c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9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</row>
    <row r="1082" spans="1:198" x14ac:dyDescent="0.15">
      <c r="A1082" s="99">
        <f t="shared" si="319"/>
        <v>44209</v>
      </c>
      <c r="B1082" s="15" t="str">
        <f t="shared" ref="B1082:B1091" ca="1" si="321">IF(A1082&lt;=TODAY(),C1082+P1082,IF(AND(A1082&gt;TODAY(),A1082&lt;=$B$1),IF(VLOOKUP(TODAY(),$A$10:$D$10000,4,FALSE)=0,"n.d",C1082+P1082),"n.d"))</f>
        <v>n.d</v>
      </c>
      <c r="C1082" s="2">
        <f t="shared" ref="C1082:C1091" si="322">(C1081-Q1081)</f>
        <v>0</v>
      </c>
      <c r="D1082" s="12">
        <f ca="1">IF(A1082&lt;$B$1,VLOOKUP(A1082,[1]DI!$A$4:$B$15000,2),0)</f>
        <v>0</v>
      </c>
      <c r="E1082" s="13">
        <f t="shared" ref="E1082:E1091" ca="1" si="323">IF(A1082&lt;A$10,1,ROUND(((1+D1082)^(1/252)),8))</f>
        <v>1</v>
      </c>
      <c r="F1082" s="13">
        <f ca="1">(TRUNC(PRODUCT($E$12:$E1081),16))</f>
        <v>1.1040661914646399</v>
      </c>
      <c r="G1082" s="13">
        <f t="shared" ref="G1082:G1091" ca="1" si="324">IF(O1081&gt;0,F1081,G1081)</f>
        <v>1.1040661914646399</v>
      </c>
      <c r="H1082" s="13">
        <f t="shared" ref="H1082:H1091" ca="1" si="325">ROUND(F1082/G1082,8)</f>
        <v>1</v>
      </c>
      <c r="I1082" s="12">
        <f t="shared" si="320"/>
        <v>2.1000000000000001E-2</v>
      </c>
      <c r="J1082" s="101">
        <f t="shared" ref="J1082:J1091" si="326">IF(O1081&gt;0,VLOOKUP(O1081,V$12:AF$48,2),J1081)</f>
        <v>44034</v>
      </c>
      <c r="K1082" s="3">
        <f t="shared" ref="K1082:K1091" si="327">IF(A1082&gt;J1082,IF(NETWORKDAYS(J1082,A1082,$V$52:$V$436)-1=0,1,NETWORKDAYS(J1082,A1082,$V$52:$V$436)-1),0)</f>
        <v>120</v>
      </c>
      <c r="L1082" s="18">
        <f t="shared" ref="L1082:L1091" si="328">IF(AND(K1082=1,K1081=1),1,IF(K1082&gt;0,IF(K1082=K1081,K1082+1,K1082),0))</f>
        <v>120</v>
      </c>
      <c r="M1082" s="11">
        <f t="shared" ref="M1082:M1091" si="329">ROUND((I1082+1)^(L1082/252),9)</f>
        <v>1.009945579</v>
      </c>
      <c r="N1082" s="11">
        <f t="shared" ref="N1082:N1091" ca="1" si="330">ROUND(H1082*M1082,9)</f>
        <v>1.009945579</v>
      </c>
      <c r="O1082" s="18">
        <f t="shared" ref="O1082:O1091" si="331">IF(VLOOKUP(A1082,W$12:AD$48,8)=VLOOKUP(A1081,W$12:AD$48,8),0,VLOOKUP(A1082,W$12:AD$48,8))</f>
        <v>0</v>
      </c>
      <c r="P1082" s="2">
        <f t="shared" ref="P1082:P1091" ca="1" si="332">TRUNC(((N1082-1)*C1082),6)</f>
        <v>0</v>
      </c>
      <c r="Q1082" s="2">
        <f t="shared" ref="Q1082:Q1091" si="333">IF(O1082&gt;0,VLOOKUP(O1082,$V$12:$AA$48,6),0)</f>
        <v>0</v>
      </c>
      <c r="R1082" s="4" t="str">
        <f t="shared" ref="R1082:R1091" si="334">IF(O1081&gt;0,VLOOKUP(O1081,V$12:AF$48,10),R1081)</f>
        <v>A+J=</v>
      </c>
      <c r="S1082" s="101">
        <f t="shared" ref="S1082:S1091" si="335">IF(O1081&gt;0,VLOOKUP(O1081,V$12:AF$48,11),S1081)</f>
        <v>44218</v>
      </c>
      <c r="T1082" s="9" t="str">
        <f t="shared" ref="T1082:T1091" si="336">IF(O1082&gt;0,(P1082+Q1082)*T$9,"-")</f>
        <v>-</v>
      </c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9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</row>
    <row r="1083" spans="1:198" x14ac:dyDescent="0.15">
      <c r="A1083" s="99">
        <f t="shared" si="319"/>
        <v>44210</v>
      </c>
      <c r="B1083" s="15" t="str">
        <f t="shared" ca="1" si="321"/>
        <v>n.d</v>
      </c>
      <c r="C1083" s="2">
        <f t="shared" si="322"/>
        <v>0</v>
      </c>
      <c r="D1083" s="12">
        <f ca="1">IF(A1083&lt;$B$1,VLOOKUP(A1083,[1]DI!$A$4:$B$15000,2),0)</f>
        <v>0</v>
      </c>
      <c r="E1083" s="13">
        <f t="shared" ca="1" si="323"/>
        <v>1</v>
      </c>
      <c r="F1083" s="13">
        <f ca="1">(TRUNC(PRODUCT($E$12:$E1082),16))</f>
        <v>1.1040661914646399</v>
      </c>
      <c r="G1083" s="13">
        <f t="shared" ca="1" si="324"/>
        <v>1.1040661914646399</v>
      </c>
      <c r="H1083" s="13">
        <f t="shared" ca="1" si="325"/>
        <v>1</v>
      </c>
      <c r="I1083" s="12">
        <f t="shared" si="320"/>
        <v>2.1000000000000001E-2</v>
      </c>
      <c r="J1083" s="101">
        <f t="shared" si="326"/>
        <v>44034</v>
      </c>
      <c r="K1083" s="3">
        <f t="shared" si="327"/>
        <v>121</v>
      </c>
      <c r="L1083" s="18">
        <f t="shared" si="328"/>
        <v>121</v>
      </c>
      <c r="M1083" s="11">
        <f t="shared" si="329"/>
        <v>1.010028873</v>
      </c>
      <c r="N1083" s="11">
        <f t="shared" ca="1" si="330"/>
        <v>1.010028873</v>
      </c>
      <c r="O1083" s="18">
        <f t="shared" si="331"/>
        <v>0</v>
      </c>
      <c r="P1083" s="2">
        <f t="shared" ca="1" si="332"/>
        <v>0</v>
      </c>
      <c r="Q1083" s="2">
        <f t="shared" si="333"/>
        <v>0</v>
      </c>
      <c r="R1083" s="4" t="str">
        <f t="shared" si="334"/>
        <v>A+J=</v>
      </c>
      <c r="S1083" s="101">
        <f t="shared" si="335"/>
        <v>44218</v>
      </c>
      <c r="T1083" s="9" t="str">
        <f t="shared" si="336"/>
        <v>-</v>
      </c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9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</row>
    <row r="1084" spans="1:198" x14ac:dyDescent="0.15">
      <c r="A1084" s="99">
        <f t="shared" si="319"/>
        <v>44211</v>
      </c>
      <c r="B1084" s="15" t="str">
        <f t="shared" ca="1" si="321"/>
        <v>n.d</v>
      </c>
      <c r="C1084" s="2">
        <f t="shared" si="322"/>
        <v>0</v>
      </c>
      <c r="D1084" s="12">
        <f ca="1">IF(A1084&lt;$B$1,VLOOKUP(A1084,[1]DI!$A$4:$B$15000,2),0)</f>
        <v>0</v>
      </c>
      <c r="E1084" s="13">
        <f t="shared" ca="1" si="323"/>
        <v>1</v>
      </c>
      <c r="F1084" s="13">
        <f ca="1">(TRUNC(PRODUCT($E$12:$E1083),16))</f>
        <v>1.1040661914646399</v>
      </c>
      <c r="G1084" s="13">
        <f t="shared" ca="1" si="324"/>
        <v>1.1040661914646399</v>
      </c>
      <c r="H1084" s="13">
        <f t="shared" ca="1" si="325"/>
        <v>1</v>
      </c>
      <c r="I1084" s="12">
        <f t="shared" si="320"/>
        <v>2.1000000000000001E-2</v>
      </c>
      <c r="J1084" s="101">
        <f t="shared" si="326"/>
        <v>44034</v>
      </c>
      <c r="K1084" s="3">
        <f t="shared" si="327"/>
        <v>122</v>
      </c>
      <c r="L1084" s="18">
        <f t="shared" si="328"/>
        <v>122</v>
      </c>
      <c r="M1084" s="11">
        <f t="shared" si="329"/>
        <v>1.0101121740000001</v>
      </c>
      <c r="N1084" s="11">
        <f t="shared" ca="1" si="330"/>
        <v>1.0101121740000001</v>
      </c>
      <c r="O1084" s="18">
        <f t="shared" si="331"/>
        <v>0</v>
      </c>
      <c r="P1084" s="2">
        <f t="shared" ca="1" si="332"/>
        <v>0</v>
      </c>
      <c r="Q1084" s="2">
        <f t="shared" si="333"/>
        <v>0</v>
      </c>
      <c r="R1084" s="4" t="str">
        <f t="shared" si="334"/>
        <v>A+J=</v>
      </c>
      <c r="S1084" s="101">
        <f t="shared" si="335"/>
        <v>44218</v>
      </c>
      <c r="T1084" s="9" t="str">
        <f t="shared" si="336"/>
        <v>-</v>
      </c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9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</row>
    <row r="1085" spans="1:198" x14ac:dyDescent="0.15">
      <c r="A1085" s="99">
        <f t="shared" si="319"/>
        <v>44212</v>
      </c>
      <c r="B1085" s="15" t="str">
        <f t="shared" ca="1" si="321"/>
        <v>n.d</v>
      </c>
      <c r="C1085" s="2">
        <f t="shared" si="322"/>
        <v>0</v>
      </c>
      <c r="D1085" s="12">
        <f ca="1">IF(A1085&lt;$B$1,VLOOKUP(A1085,[1]DI!$A$4:$B$15000,2),0)</f>
        <v>0</v>
      </c>
      <c r="E1085" s="13">
        <f t="shared" ca="1" si="323"/>
        <v>1</v>
      </c>
      <c r="F1085" s="13">
        <f ca="1">(TRUNC(PRODUCT($E$12:$E1084),16))</f>
        <v>1.1040661914646399</v>
      </c>
      <c r="G1085" s="13">
        <f t="shared" ca="1" si="324"/>
        <v>1.1040661914646399</v>
      </c>
      <c r="H1085" s="13">
        <f t="shared" ca="1" si="325"/>
        <v>1</v>
      </c>
      <c r="I1085" s="12">
        <f t="shared" si="320"/>
        <v>2.1000000000000001E-2</v>
      </c>
      <c r="J1085" s="101">
        <f t="shared" si="326"/>
        <v>44034</v>
      </c>
      <c r="K1085" s="3">
        <f t="shared" si="327"/>
        <v>122</v>
      </c>
      <c r="L1085" s="18">
        <f t="shared" si="328"/>
        <v>123</v>
      </c>
      <c r="M1085" s="11">
        <f t="shared" si="329"/>
        <v>1.0101954820000001</v>
      </c>
      <c r="N1085" s="11">
        <f t="shared" ca="1" si="330"/>
        <v>1.0101954820000001</v>
      </c>
      <c r="O1085" s="18">
        <f t="shared" si="331"/>
        <v>0</v>
      </c>
      <c r="P1085" s="2">
        <f t="shared" ca="1" si="332"/>
        <v>0</v>
      </c>
      <c r="Q1085" s="2">
        <f t="shared" si="333"/>
        <v>0</v>
      </c>
      <c r="R1085" s="4" t="str">
        <f t="shared" si="334"/>
        <v>A+J=</v>
      </c>
      <c r="S1085" s="101">
        <f t="shared" si="335"/>
        <v>44218</v>
      </c>
      <c r="T1085" s="9" t="str">
        <f t="shared" si="336"/>
        <v>-</v>
      </c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9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</row>
    <row r="1086" spans="1:198" x14ac:dyDescent="0.15">
      <c r="A1086" s="99">
        <f t="shared" si="319"/>
        <v>44213</v>
      </c>
      <c r="B1086" s="15" t="str">
        <f t="shared" ca="1" si="321"/>
        <v>n.d</v>
      </c>
      <c r="C1086" s="2">
        <f t="shared" si="322"/>
        <v>0</v>
      </c>
      <c r="D1086" s="12">
        <f ca="1">IF(A1086&lt;$B$1,VLOOKUP(A1086,[1]DI!$A$4:$B$15000,2),0)</f>
        <v>0</v>
      </c>
      <c r="E1086" s="13">
        <f t="shared" ca="1" si="323"/>
        <v>1</v>
      </c>
      <c r="F1086" s="13">
        <f ca="1">(TRUNC(PRODUCT($E$12:$E1085),16))</f>
        <v>1.1040661914646399</v>
      </c>
      <c r="G1086" s="13">
        <f t="shared" ca="1" si="324"/>
        <v>1.1040661914646399</v>
      </c>
      <c r="H1086" s="13">
        <f t="shared" ca="1" si="325"/>
        <v>1</v>
      </c>
      <c r="I1086" s="12">
        <f t="shared" si="320"/>
        <v>2.1000000000000001E-2</v>
      </c>
      <c r="J1086" s="101">
        <f t="shared" si="326"/>
        <v>44034</v>
      </c>
      <c r="K1086" s="3">
        <f t="shared" si="327"/>
        <v>122</v>
      </c>
      <c r="L1086" s="18">
        <f t="shared" si="328"/>
        <v>123</v>
      </c>
      <c r="M1086" s="11">
        <f t="shared" si="329"/>
        <v>1.0101954820000001</v>
      </c>
      <c r="N1086" s="11">
        <f t="shared" ca="1" si="330"/>
        <v>1.0101954820000001</v>
      </c>
      <c r="O1086" s="18">
        <f t="shared" si="331"/>
        <v>0</v>
      </c>
      <c r="P1086" s="2">
        <f t="shared" ca="1" si="332"/>
        <v>0</v>
      </c>
      <c r="Q1086" s="2">
        <f t="shared" si="333"/>
        <v>0</v>
      </c>
      <c r="R1086" s="4" t="str">
        <f t="shared" si="334"/>
        <v>A+J=</v>
      </c>
      <c r="S1086" s="101">
        <f t="shared" si="335"/>
        <v>44218</v>
      </c>
      <c r="T1086" s="9" t="str">
        <f t="shared" si="336"/>
        <v>-</v>
      </c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9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</row>
    <row r="1087" spans="1:198" x14ac:dyDescent="0.15">
      <c r="A1087" s="99">
        <f t="shared" si="319"/>
        <v>44214</v>
      </c>
      <c r="B1087" s="15" t="str">
        <f t="shared" ca="1" si="321"/>
        <v>n.d</v>
      </c>
      <c r="C1087" s="2">
        <f t="shared" si="322"/>
        <v>0</v>
      </c>
      <c r="D1087" s="12">
        <f ca="1">IF(A1087&lt;$B$1,VLOOKUP(A1087,[1]DI!$A$4:$B$15000,2),0)</f>
        <v>0</v>
      </c>
      <c r="E1087" s="13">
        <f t="shared" ca="1" si="323"/>
        <v>1</v>
      </c>
      <c r="F1087" s="13">
        <f ca="1">(TRUNC(PRODUCT($E$12:$E1086),16))</f>
        <v>1.1040661914646399</v>
      </c>
      <c r="G1087" s="13">
        <f t="shared" ca="1" si="324"/>
        <v>1.1040661914646399</v>
      </c>
      <c r="H1087" s="13">
        <f t="shared" ca="1" si="325"/>
        <v>1</v>
      </c>
      <c r="I1087" s="12">
        <f t="shared" si="320"/>
        <v>2.1000000000000001E-2</v>
      </c>
      <c r="J1087" s="101">
        <f t="shared" si="326"/>
        <v>44034</v>
      </c>
      <c r="K1087" s="3">
        <f t="shared" si="327"/>
        <v>123</v>
      </c>
      <c r="L1087" s="18">
        <f t="shared" si="328"/>
        <v>123</v>
      </c>
      <c r="M1087" s="11">
        <f t="shared" si="329"/>
        <v>1.0101954820000001</v>
      </c>
      <c r="N1087" s="11">
        <f t="shared" ca="1" si="330"/>
        <v>1.0101954820000001</v>
      </c>
      <c r="O1087" s="18">
        <f t="shared" si="331"/>
        <v>0</v>
      </c>
      <c r="P1087" s="2">
        <f t="shared" ca="1" si="332"/>
        <v>0</v>
      </c>
      <c r="Q1087" s="2">
        <f t="shared" si="333"/>
        <v>0</v>
      </c>
      <c r="R1087" s="4" t="str">
        <f t="shared" si="334"/>
        <v>A+J=</v>
      </c>
      <c r="S1087" s="101">
        <f t="shared" si="335"/>
        <v>44218</v>
      </c>
      <c r="T1087" s="9" t="str">
        <f t="shared" si="336"/>
        <v>-</v>
      </c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9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</row>
    <row r="1088" spans="1:198" x14ac:dyDescent="0.15">
      <c r="A1088" s="99">
        <f t="shared" si="319"/>
        <v>44215</v>
      </c>
      <c r="B1088" s="15" t="str">
        <f t="shared" ca="1" si="321"/>
        <v>n.d</v>
      </c>
      <c r="C1088" s="2">
        <f t="shared" si="322"/>
        <v>0</v>
      </c>
      <c r="D1088" s="12">
        <f ca="1">IF(A1088&lt;$B$1,VLOOKUP(A1088,[1]DI!$A$4:$B$15000,2),0)</f>
        <v>0</v>
      </c>
      <c r="E1088" s="13">
        <f t="shared" ca="1" si="323"/>
        <v>1</v>
      </c>
      <c r="F1088" s="13">
        <f ca="1">(TRUNC(PRODUCT($E$12:$E1087),16))</f>
        <v>1.1040661914646399</v>
      </c>
      <c r="G1088" s="13">
        <f t="shared" ca="1" si="324"/>
        <v>1.1040661914646399</v>
      </c>
      <c r="H1088" s="13">
        <f t="shared" ca="1" si="325"/>
        <v>1</v>
      </c>
      <c r="I1088" s="12">
        <f t="shared" si="320"/>
        <v>2.1000000000000001E-2</v>
      </c>
      <c r="J1088" s="101">
        <f t="shared" si="326"/>
        <v>44034</v>
      </c>
      <c r="K1088" s="3">
        <f t="shared" si="327"/>
        <v>124</v>
      </c>
      <c r="L1088" s="18">
        <f t="shared" si="328"/>
        <v>124</v>
      </c>
      <c r="M1088" s="11">
        <f t="shared" si="329"/>
        <v>1.0102787959999999</v>
      </c>
      <c r="N1088" s="11">
        <f t="shared" ca="1" si="330"/>
        <v>1.0102787959999999</v>
      </c>
      <c r="O1088" s="18">
        <f t="shared" si="331"/>
        <v>0</v>
      </c>
      <c r="P1088" s="2">
        <f t="shared" ca="1" si="332"/>
        <v>0</v>
      </c>
      <c r="Q1088" s="2">
        <f t="shared" si="333"/>
        <v>0</v>
      </c>
      <c r="R1088" s="4" t="str">
        <f t="shared" si="334"/>
        <v>A+J=</v>
      </c>
      <c r="S1088" s="101">
        <f t="shared" si="335"/>
        <v>44218</v>
      </c>
      <c r="T1088" s="9" t="str">
        <f t="shared" si="336"/>
        <v>-</v>
      </c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9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</row>
    <row r="1089" spans="1:198" x14ac:dyDescent="0.15">
      <c r="A1089" s="99">
        <f t="shared" si="319"/>
        <v>44216</v>
      </c>
      <c r="B1089" s="15" t="str">
        <f t="shared" ca="1" si="321"/>
        <v>n.d</v>
      </c>
      <c r="C1089" s="2">
        <f t="shared" si="322"/>
        <v>0</v>
      </c>
      <c r="D1089" s="12">
        <f ca="1">IF(A1089&lt;$B$1,VLOOKUP(A1089,[1]DI!$A$4:$B$15000,2),0)</f>
        <v>0</v>
      </c>
      <c r="E1089" s="13">
        <f t="shared" ca="1" si="323"/>
        <v>1</v>
      </c>
      <c r="F1089" s="13">
        <f ca="1">(TRUNC(PRODUCT($E$12:$E1088),16))</f>
        <v>1.1040661914646399</v>
      </c>
      <c r="G1089" s="13">
        <f t="shared" ca="1" si="324"/>
        <v>1.1040661914646399</v>
      </c>
      <c r="H1089" s="13">
        <f t="shared" ca="1" si="325"/>
        <v>1</v>
      </c>
      <c r="I1089" s="12">
        <f t="shared" si="320"/>
        <v>2.1000000000000001E-2</v>
      </c>
      <c r="J1089" s="101">
        <f t="shared" si="326"/>
        <v>44034</v>
      </c>
      <c r="K1089" s="3">
        <f t="shared" si="327"/>
        <v>125</v>
      </c>
      <c r="L1089" s="18">
        <f t="shared" si="328"/>
        <v>125</v>
      </c>
      <c r="M1089" s="11">
        <f t="shared" si="329"/>
        <v>1.010362118</v>
      </c>
      <c r="N1089" s="11">
        <f t="shared" ca="1" si="330"/>
        <v>1.010362118</v>
      </c>
      <c r="O1089" s="18">
        <f t="shared" si="331"/>
        <v>0</v>
      </c>
      <c r="P1089" s="2">
        <f t="shared" ca="1" si="332"/>
        <v>0</v>
      </c>
      <c r="Q1089" s="2">
        <f t="shared" si="333"/>
        <v>0</v>
      </c>
      <c r="R1089" s="4" t="str">
        <f t="shared" si="334"/>
        <v>A+J=</v>
      </c>
      <c r="S1089" s="101">
        <f t="shared" si="335"/>
        <v>44218</v>
      </c>
      <c r="T1089" s="9" t="str">
        <f t="shared" si="336"/>
        <v>-</v>
      </c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9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</row>
    <row r="1090" spans="1:198" x14ac:dyDescent="0.15">
      <c r="A1090" s="99">
        <f t="shared" si="319"/>
        <v>44217</v>
      </c>
      <c r="B1090" s="15" t="str">
        <f t="shared" ca="1" si="321"/>
        <v>n.d</v>
      </c>
      <c r="C1090" s="2">
        <f t="shared" si="322"/>
        <v>0</v>
      </c>
      <c r="D1090" s="12">
        <f ca="1">IF(A1090&lt;$B$1,VLOOKUP(A1090,[1]DI!$A$4:$B$15000,2),0)</f>
        <v>0</v>
      </c>
      <c r="E1090" s="13">
        <f t="shared" ca="1" si="323"/>
        <v>1</v>
      </c>
      <c r="F1090" s="13">
        <f ca="1">(TRUNC(PRODUCT($E$12:$E1089),16))</f>
        <v>1.1040661914646399</v>
      </c>
      <c r="G1090" s="13">
        <f t="shared" ca="1" si="324"/>
        <v>1.1040661914646399</v>
      </c>
      <c r="H1090" s="13">
        <f t="shared" ca="1" si="325"/>
        <v>1</v>
      </c>
      <c r="I1090" s="12">
        <f t="shared" si="320"/>
        <v>2.1000000000000001E-2</v>
      </c>
      <c r="J1090" s="101">
        <f t="shared" si="326"/>
        <v>44034</v>
      </c>
      <c r="K1090" s="3">
        <f t="shared" si="327"/>
        <v>126</v>
      </c>
      <c r="L1090" s="18">
        <f t="shared" si="328"/>
        <v>126</v>
      </c>
      <c r="M1090" s="11">
        <f t="shared" si="329"/>
        <v>1.0104454460000001</v>
      </c>
      <c r="N1090" s="11">
        <f t="shared" ca="1" si="330"/>
        <v>1.0104454460000001</v>
      </c>
      <c r="O1090" s="18">
        <f t="shared" si="331"/>
        <v>0</v>
      </c>
      <c r="P1090" s="2">
        <f t="shared" ca="1" si="332"/>
        <v>0</v>
      </c>
      <c r="Q1090" s="2">
        <f t="shared" si="333"/>
        <v>0</v>
      </c>
      <c r="R1090" s="4" t="str">
        <f t="shared" si="334"/>
        <v>A+J=</v>
      </c>
      <c r="S1090" s="101">
        <f t="shared" si="335"/>
        <v>44218</v>
      </c>
      <c r="T1090" s="9" t="str">
        <f t="shared" si="336"/>
        <v>-</v>
      </c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9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</row>
    <row r="1091" spans="1:198" x14ac:dyDescent="0.15">
      <c r="A1091" s="99">
        <f t="shared" si="319"/>
        <v>44218</v>
      </c>
      <c r="B1091" s="15" t="str">
        <f t="shared" ca="1" si="321"/>
        <v>n.d</v>
      </c>
      <c r="C1091" s="2">
        <f t="shared" si="322"/>
        <v>0</v>
      </c>
      <c r="D1091" s="12">
        <f ca="1">IF(A1091&lt;$B$1,VLOOKUP(A1091,[1]DI!$A$4:$B$15000,2),0)</f>
        <v>0</v>
      </c>
      <c r="E1091" s="13">
        <f t="shared" ca="1" si="323"/>
        <v>1</v>
      </c>
      <c r="F1091" s="13">
        <f ca="1">(TRUNC(PRODUCT($E$12:$E1090),16))</f>
        <v>1.1040661914646399</v>
      </c>
      <c r="G1091" s="13">
        <f t="shared" ca="1" si="324"/>
        <v>1.1040661914646399</v>
      </c>
      <c r="H1091" s="13">
        <f t="shared" ca="1" si="325"/>
        <v>1</v>
      </c>
      <c r="I1091" s="12">
        <f t="shared" si="320"/>
        <v>2.1000000000000001E-2</v>
      </c>
      <c r="J1091" s="101">
        <f t="shared" si="326"/>
        <v>44034</v>
      </c>
      <c r="K1091" s="3">
        <f t="shared" si="327"/>
        <v>127</v>
      </c>
      <c r="L1091" s="18">
        <f t="shared" si="328"/>
        <v>127</v>
      </c>
      <c r="M1091" s="11">
        <f t="shared" si="329"/>
        <v>1.010528782</v>
      </c>
      <c r="N1091" s="11">
        <f t="shared" ca="1" si="330"/>
        <v>1.010528782</v>
      </c>
      <c r="O1091" s="18">
        <f t="shared" si="331"/>
        <v>6</v>
      </c>
      <c r="P1091" s="2">
        <f t="shared" ca="1" si="332"/>
        <v>0</v>
      </c>
      <c r="Q1091" s="2">
        <f t="shared" si="333"/>
        <v>0</v>
      </c>
      <c r="R1091" s="4" t="str">
        <f t="shared" si="334"/>
        <v>A+J=</v>
      </c>
      <c r="S1091" s="101">
        <f t="shared" si="335"/>
        <v>44218</v>
      </c>
      <c r="T1091" s="9">
        <f t="shared" ca="1" si="336"/>
        <v>0</v>
      </c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9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</row>
    <row r="1092" spans="1:198" x14ac:dyDescent="0.15">
      <c r="A1092" s="99"/>
      <c r="B1092" s="15"/>
      <c r="C1092" s="2"/>
      <c r="D1092" s="12"/>
      <c r="E1092" s="13"/>
      <c r="F1092" s="13"/>
      <c r="G1092" s="13"/>
      <c r="H1092" s="13"/>
      <c r="I1092" s="12"/>
      <c r="J1092" s="101"/>
      <c r="K1092" s="3"/>
      <c r="L1092" s="18"/>
      <c r="M1092" s="11"/>
      <c r="N1092" s="11"/>
      <c r="O1092" s="18"/>
      <c r="P1092" s="2"/>
      <c r="Q1092" s="2"/>
      <c r="R1092" s="4"/>
      <c r="S1092" s="101"/>
      <c r="T1092" s="9"/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9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</row>
    <row r="1093" spans="1:198" x14ac:dyDescent="0.15">
      <c r="A1093" s="99"/>
      <c r="B1093" s="15"/>
      <c r="C1093" s="2"/>
      <c r="D1093" s="12"/>
      <c r="E1093" s="13"/>
      <c r="F1093" s="13"/>
      <c r="G1093" s="13"/>
      <c r="H1093" s="13"/>
      <c r="I1093" s="12"/>
      <c r="J1093" s="101"/>
      <c r="K1093" s="3"/>
      <c r="L1093" s="18"/>
      <c r="M1093" s="11"/>
      <c r="N1093" s="11"/>
      <c r="O1093" s="18"/>
      <c r="P1093" s="2"/>
      <c r="Q1093" s="2"/>
      <c r="R1093" s="4"/>
      <c r="S1093" s="101"/>
      <c r="T1093" s="9"/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9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</row>
    <row r="1094" spans="1:198" x14ac:dyDescent="0.15">
      <c r="A1094" s="99"/>
      <c r="B1094" s="15"/>
      <c r="C1094" s="2"/>
      <c r="D1094" s="12"/>
      <c r="E1094" s="13"/>
      <c r="F1094" s="13"/>
      <c r="G1094" s="13"/>
      <c r="H1094" s="13"/>
      <c r="I1094" s="12"/>
      <c r="J1094" s="101"/>
      <c r="K1094" s="3"/>
      <c r="L1094" s="18"/>
      <c r="M1094" s="11"/>
      <c r="N1094" s="11"/>
      <c r="O1094" s="18"/>
      <c r="P1094" s="2"/>
      <c r="Q1094" s="2"/>
      <c r="R1094" s="4"/>
      <c r="S1094" s="101"/>
      <c r="T1094" s="9"/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9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</row>
    <row r="1095" spans="1:198" x14ac:dyDescent="0.15">
      <c r="A1095" s="99"/>
      <c r="B1095" s="15"/>
      <c r="C1095" s="2"/>
      <c r="D1095" s="12"/>
      <c r="E1095" s="13"/>
      <c r="F1095" s="13"/>
      <c r="G1095" s="13"/>
      <c r="H1095" s="13"/>
      <c r="I1095" s="12"/>
      <c r="J1095" s="101"/>
      <c r="K1095" s="3"/>
      <c r="L1095" s="18"/>
      <c r="M1095" s="11"/>
      <c r="N1095" s="11"/>
      <c r="O1095" s="18"/>
      <c r="P1095" s="2"/>
      <c r="Q1095" s="2"/>
      <c r="R1095" s="4"/>
      <c r="S1095" s="101"/>
      <c r="T1095" s="9"/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9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</row>
    <row r="1096" spans="1:198" x14ac:dyDescent="0.15">
      <c r="A1096" s="99"/>
      <c r="B1096" s="15"/>
      <c r="C1096" s="2"/>
      <c r="D1096" s="12"/>
      <c r="E1096" s="13"/>
      <c r="F1096" s="13"/>
      <c r="G1096" s="13"/>
      <c r="H1096" s="13"/>
      <c r="I1096" s="12"/>
      <c r="J1096" s="101"/>
      <c r="K1096" s="3"/>
      <c r="L1096" s="18"/>
      <c r="M1096" s="11"/>
      <c r="N1096" s="11"/>
      <c r="O1096" s="18"/>
      <c r="P1096" s="2"/>
      <c r="Q1096" s="2"/>
      <c r="R1096" s="4"/>
      <c r="S1096" s="101"/>
      <c r="T1096" s="9"/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9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</row>
    <row r="1097" spans="1:198" x14ac:dyDescent="0.15">
      <c r="A1097" s="99"/>
      <c r="B1097" s="15"/>
      <c r="C1097" s="2"/>
      <c r="D1097" s="12"/>
      <c r="E1097" s="13"/>
      <c r="F1097" s="13"/>
      <c r="G1097" s="13"/>
      <c r="H1097" s="13"/>
      <c r="I1097" s="12"/>
      <c r="J1097" s="101"/>
      <c r="K1097" s="3"/>
      <c r="L1097" s="18"/>
      <c r="M1097" s="11"/>
      <c r="N1097" s="11"/>
      <c r="O1097" s="18"/>
      <c r="P1097" s="2"/>
      <c r="Q1097" s="2"/>
      <c r="R1097" s="4"/>
      <c r="S1097" s="101"/>
      <c r="T1097" s="9"/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9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</row>
    <row r="1098" spans="1:198" x14ac:dyDescent="0.15">
      <c r="A1098" s="99"/>
      <c r="B1098" s="15"/>
      <c r="C1098" s="2"/>
      <c r="D1098" s="12"/>
      <c r="E1098" s="13"/>
      <c r="F1098" s="13"/>
      <c r="G1098" s="13"/>
      <c r="H1098" s="13"/>
      <c r="I1098" s="12"/>
      <c r="J1098" s="101"/>
      <c r="K1098" s="3"/>
      <c r="L1098" s="18"/>
      <c r="M1098" s="11"/>
      <c r="N1098" s="11"/>
      <c r="O1098" s="18"/>
      <c r="P1098" s="2"/>
      <c r="Q1098" s="2"/>
      <c r="R1098" s="4"/>
      <c r="S1098" s="101"/>
      <c r="T1098" s="9"/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9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</row>
    <row r="1099" spans="1:198" x14ac:dyDescent="0.15">
      <c r="A1099" s="99"/>
      <c r="B1099" s="15"/>
      <c r="C1099" s="2"/>
      <c r="D1099" s="12"/>
      <c r="E1099" s="13"/>
      <c r="F1099" s="13"/>
      <c r="G1099" s="13"/>
      <c r="H1099" s="13"/>
      <c r="I1099" s="12"/>
      <c r="J1099" s="101"/>
      <c r="K1099" s="3"/>
      <c r="L1099" s="18"/>
      <c r="M1099" s="11"/>
      <c r="N1099" s="11"/>
      <c r="O1099" s="18"/>
      <c r="P1099" s="2"/>
      <c r="Q1099" s="2"/>
      <c r="R1099" s="4"/>
      <c r="S1099" s="101"/>
      <c r="T1099" s="9"/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9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</row>
    <row r="1100" spans="1:198" x14ac:dyDescent="0.15">
      <c r="A1100" s="99"/>
      <c r="B1100" s="15"/>
      <c r="C1100" s="2"/>
      <c r="D1100" s="12"/>
      <c r="E1100" s="13"/>
      <c r="F1100" s="13"/>
      <c r="G1100" s="13"/>
      <c r="H1100" s="13"/>
      <c r="I1100" s="12"/>
      <c r="J1100" s="101"/>
      <c r="K1100" s="3"/>
      <c r="L1100" s="18"/>
      <c r="M1100" s="11"/>
      <c r="N1100" s="11"/>
      <c r="O1100" s="18"/>
      <c r="P1100" s="2"/>
      <c r="Q1100" s="2"/>
      <c r="R1100" s="4"/>
      <c r="S1100" s="101"/>
      <c r="T1100" s="9"/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9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</row>
    <row r="1101" spans="1:198" x14ac:dyDescent="0.15">
      <c r="A1101" s="99"/>
      <c r="B1101" s="15"/>
      <c r="C1101" s="2"/>
      <c r="D1101" s="12"/>
      <c r="E1101" s="13"/>
      <c r="F1101" s="13"/>
      <c r="G1101" s="13"/>
      <c r="H1101" s="13"/>
      <c r="I1101" s="12"/>
      <c r="J1101" s="101"/>
      <c r="K1101" s="3"/>
      <c r="L1101" s="18"/>
      <c r="M1101" s="11"/>
      <c r="N1101" s="11"/>
      <c r="O1101" s="18"/>
      <c r="P1101" s="2"/>
      <c r="Q1101" s="2"/>
      <c r="R1101" s="4"/>
      <c r="S1101" s="101"/>
      <c r="T1101" s="9"/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9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</row>
    <row r="1102" spans="1:198" x14ac:dyDescent="0.15">
      <c r="A1102" s="99"/>
      <c r="B1102" s="15"/>
      <c r="C1102" s="2"/>
      <c r="D1102" s="12"/>
      <c r="E1102" s="13"/>
      <c r="F1102" s="13"/>
      <c r="G1102" s="13"/>
      <c r="H1102" s="13"/>
      <c r="I1102" s="12"/>
      <c r="J1102" s="101"/>
      <c r="K1102" s="3"/>
      <c r="L1102" s="18"/>
      <c r="M1102" s="11"/>
      <c r="N1102" s="11"/>
      <c r="O1102" s="18"/>
      <c r="P1102" s="2"/>
      <c r="Q1102" s="2"/>
      <c r="R1102" s="4"/>
      <c r="S1102" s="101"/>
      <c r="T1102" s="9"/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9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</row>
    <row r="1103" spans="1:198" x14ac:dyDescent="0.15">
      <c r="A1103" s="99"/>
      <c r="B1103" s="15"/>
      <c r="C1103" s="2"/>
      <c r="D1103" s="12"/>
      <c r="E1103" s="13"/>
      <c r="F1103" s="13"/>
      <c r="G1103" s="13"/>
      <c r="H1103" s="13"/>
      <c r="I1103" s="12"/>
      <c r="J1103" s="101"/>
      <c r="K1103" s="3"/>
      <c r="L1103" s="18"/>
      <c r="M1103" s="11"/>
      <c r="N1103" s="11"/>
      <c r="O1103" s="18"/>
      <c r="P1103" s="2"/>
      <c r="Q1103" s="2"/>
      <c r="R1103" s="4"/>
      <c r="S1103" s="101"/>
      <c r="T1103" s="9"/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9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</row>
    <row r="1104" spans="1:198" x14ac:dyDescent="0.15">
      <c r="A1104" s="99"/>
      <c r="B1104" s="15"/>
      <c r="C1104" s="2"/>
      <c r="D1104" s="12"/>
      <c r="E1104" s="13"/>
      <c r="F1104" s="13"/>
      <c r="G1104" s="13"/>
      <c r="H1104" s="13"/>
      <c r="I1104" s="12"/>
      <c r="J1104" s="101"/>
      <c r="K1104" s="3"/>
      <c r="L1104" s="18"/>
      <c r="M1104" s="11"/>
      <c r="N1104" s="11"/>
      <c r="O1104" s="18"/>
      <c r="P1104" s="2"/>
      <c r="Q1104" s="2"/>
      <c r="R1104" s="4"/>
      <c r="S1104" s="101"/>
      <c r="T1104" s="9"/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9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</row>
    <row r="1105" spans="1:198" x14ac:dyDescent="0.15">
      <c r="A1105" s="99"/>
      <c r="B1105" s="15"/>
      <c r="C1105" s="2"/>
      <c r="D1105" s="12"/>
      <c r="E1105" s="13"/>
      <c r="F1105" s="13"/>
      <c r="G1105" s="13"/>
      <c r="H1105" s="13"/>
      <c r="I1105" s="12"/>
      <c r="J1105" s="101"/>
      <c r="K1105" s="3"/>
      <c r="L1105" s="18"/>
      <c r="M1105" s="11"/>
      <c r="N1105" s="11"/>
      <c r="O1105" s="18"/>
      <c r="P1105" s="2"/>
      <c r="Q1105" s="2"/>
      <c r="R1105" s="4"/>
      <c r="S1105" s="101"/>
      <c r="T1105" s="9"/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9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</row>
    <row r="1106" spans="1:198" x14ac:dyDescent="0.15">
      <c r="A1106" s="99"/>
      <c r="B1106" s="15"/>
      <c r="C1106" s="2"/>
      <c r="D1106" s="12"/>
      <c r="E1106" s="13"/>
      <c r="F1106" s="13"/>
      <c r="G1106" s="13"/>
      <c r="H1106" s="13"/>
      <c r="I1106" s="12"/>
      <c r="J1106" s="101"/>
      <c r="K1106" s="3"/>
      <c r="L1106" s="18"/>
      <c r="M1106" s="11"/>
      <c r="N1106" s="11"/>
      <c r="O1106" s="18"/>
      <c r="P1106" s="2"/>
      <c r="Q1106" s="2"/>
      <c r="R1106" s="4"/>
      <c r="S1106" s="101"/>
      <c r="T1106" s="9"/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9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</row>
    <row r="1107" spans="1:198" x14ac:dyDescent="0.15">
      <c r="A1107" s="99"/>
      <c r="B1107" s="15"/>
      <c r="C1107" s="2"/>
      <c r="D1107" s="12"/>
      <c r="E1107" s="13"/>
      <c r="F1107" s="13"/>
      <c r="G1107" s="13"/>
      <c r="H1107" s="13"/>
      <c r="I1107" s="12"/>
      <c r="J1107" s="101"/>
      <c r="K1107" s="3"/>
      <c r="L1107" s="18"/>
      <c r="M1107" s="11"/>
      <c r="N1107" s="11"/>
      <c r="O1107" s="18"/>
      <c r="P1107" s="2"/>
      <c r="Q1107" s="2"/>
      <c r="R1107" s="4"/>
      <c r="S1107" s="101"/>
      <c r="T1107" s="9"/>
      <c r="U1107" s="29"/>
      <c r="V1107" s="29"/>
      <c r="W1107" s="29"/>
      <c r="X1107" s="29"/>
      <c r="Y1107" s="31"/>
      <c r="Z1107" s="29"/>
      <c r="AA1107" s="29"/>
      <c r="AB1107" s="29"/>
      <c r="AC1107" s="29"/>
      <c r="AD1107" s="29"/>
      <c r="AE1107" s="33"/>
      <c r="AF1107" s="29"/>
      <c r="AG1107" s="29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0"/>
      <c r="CQ1107" s="30"/>
      <c r="CR1107" s="30"/>
      <c r="CS1107" s="30"/>
      <c r="CT1107" s="30"/>
      <c r="CU1107" s="30"/>
      <c r="CV1107" s="30"/>
      <c r="CW1107" s="30"/>
      <c r="CX1107" s="30"/>
      <c r="CY1107" s="30"/>
      <c r="CZ1107" s="30"/>
      <c r="DA1107" s="30"/>
      <c r="DB1107" s="30"/>
      <c r="DC1107" s="30"/>
      <c r="DD1107" s="30"/>
      <c r="DE1107" s="30"/>
      <c r="DF1107" s="30"/>
      <c r="DG1107" s="30"/>
      <c r="DH1107" s="30"/>
      <c r="DI1107" s="30"/>
      <c r="DJ1107" s="30"/>
      <c r="DK1107" s="30"/>
      <c r="DL1107" s="30"/>
      <c r="DM1107" s="30"/>
      <c r="DN1107" s="30"/>
      <c r="DO1107" s="30"/>
      <c r="DP1107" s="30"/>
      <c r="DQ1107" s="30"/>
      <c r="DR1107" s="30"/>
      <c r="DS1107" s="30"/>
      <c r="DT1107" s="30"/>
      <c r="DU1107" s="30"/>
      <c r="DV1107" s="30"/>
      <c r="DW1107" s="30"/>
      <c r="DX1107" s="30"/>
      <c r="DY1107" s="30"/>
      <c r="DZ1107" s="30"/>
      <c r="EA1107" s="30"/>
      <c r="EB1107" s="30"/>
      <c r="EC1107" s="30"/>
      <c r="ED1107" s="30"/>
      <c r="EE1107" s="30"/>
      <c r="EF1107" s="30"/>
      <c r="EG1107" s="30"/>
      <c r="EH1107" s="30"/>
      <c r="EI1107" s="30"/>
      <c r="EJ1107" s="30"/>
      <c r="EK1107" s="30"/>
      <c r="EL1107" s="30"/>
      <c r="EM1107" s="30"/>
      <c r="EN1107" s="30"/>
      <c r="EO1107" s="30"/>
      <c r="EP1107" s="30"/>
      <c r="EQ1107" s="30"/>
      <c r="ER1107" s="30"/>
      <c r="ES1107" s="30"/>
      <c r="ET1107" s="30"/>
      <c r="EU1107" s="30"/>
      <c r="EV1107" s="30"/>
      <c r="EW1107" s="30"/>
      <c r="EX1107" s="30"/>
      <c r="EY1107" s="30"/>
      <c r="EZ1107" s="30"/>
      <c r="FA1107" s="30"/>
      <c r="FB1107" s="30"/>
      <c r="FC1107" s="30"/>
      <c r="FD1107" s="30"/>
      <c r="FE1107" s="30"/>
      <c r="FF1107" s="30"/>
      <c r="FG1107" s="30"/>
      <c r="FH1107" s="30"/>
      <c r="FI1107" s="30"/>
      <c r="FJ1107" s="30"/>
      <c r="FK1107" s="30"/>
      <c r="FL1107" s="30"/>
      <c r="FM1107" s="30"/>
      <c r="FN1107" s="30"/>
      <c r="FO1107" s="30"/>
      <c r="FP1107" s="30"/>
      <c r="FQ1107" s="30"/>
      <c r="FR1107" s="30"/>
      <c r="FS1107" s="30"/>
      <c r="FT1107" s="30"/>
      <c r="FU1107" s="30"/>
      <c r="FV1107" s="30"/>
      <c r="FW1107" s="30"/>
      <c r="FX1107" s="31"/>
      <c r="FY1107" s="31"/>
      <c r="FZ1107" s="31"/>
      <c r="GA1107" s="31"/>
      <c r="GB1107" s="31"/>
      <c r="GC1107" s="31"/>
      <c r="GD1107" s="31"/>
      <c r="GE1107" s="31"/>
      <c r="GF1107" s="31"/>
      <c r="GG1107" s="31"/>
      <c r="GH1107" s="31"/>
      <c r="GI1107" s="31"/>
      <c r="GJ1107" s="31"/>
      <c r="GK1107" s="31"/>
      <c r="GL1107" s="31"/>
      <c r="GM1107" s="31"/>
      <c r="GN1107" s="31"/>
      <c r="GO1107" s="31"/>
      <c r="GP1107" s="31"/>
    </row>
    <row r="1108" spans="1:198" x14ac:dyDescent="0.15">
      <c r="A1108" s="99"/>
      <c r="B1108" s="15"/>
      <c r="C1108" s="2"/>
      <c r="D1108" s="12"/>
      <c r="E1108" s="13"/>
      <c r="F1108" s="13"/>
      <c r="G1108" s="13"/>
      <c r="H1108" s="13"/>
      <c r="I1108" s="12"/>
      <c r="J1108" s="101"/>
      <c r="K1108" s="3"/>
      <c r="L1108" s="18"/>
      <c r="M1108" s="11"/>
      <c r="N1108" s="11"/>
      <c r="O1108" s="18"/>
      <c r="P1108" s="2"/>
      <c r="Q1108" s="2"/>
      <c r="R1108" s="4"/>
      <c r="S1108" s="101"/>
      <c r="T1108" s="9"/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8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</row>
    <row r="1109" spans="1:198" x14ac:dyDescent="0.15">
      <c r="A1109" s="98"/>
      <c r="B1109" s="34"/>
      <c r="C1109" s="16"/>
      <c r="D1109" s="17"/>
      <c r="E1109" s="35"/>
      <c r="F1109" s="35"/>
      <c r="G1109" s="35"/>
      <c r="H1109" s="35"/>
      <c r="I1109" s="17"/>
      <c r="J1109" s="14"/>
      <c r="K1109" s="32"/>
      <c r="L1109" s="36"/>
      <c r="M1109" s="37"/>
      <c r="N1109" s="37"/>
      <c r="O1109" s="36"/>
      <c r="P1109" s="16"/>
      <c r="Q1109" s="16"/>
      <c r="R1109" s="28"/>
      <c r="S1109" s="14"/>
      <c r="T1109" s="9"/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8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</row>
    <row r="1110" spans="1:198" x14ac:dyDescent="0.15">
      <c r="A1110" s="99"/>
      <c r="B1110" s="15"/>
      <c r="C1110" s="2"/>
      <c r="D1110" s="12"/>
      <c r="E1110" s="13"/>
      <c r="F1110" s="13"/>
      <c r="G1110" s="13"/>
      <c r="H1110" s="13"/>
      <c r="I1110" s="12"/>
      <c r="J1110" s="5"/>
      <c r="K1110" s="26"/>
      <c r="L1110" s="18"/>
      <c r="M1110" s="11"/>
      <c r="N1110" s="11"/>
      <c r="O1110" s="18"/>
      <c r="P1110" s="2"/>
      <c r="Q1110" s="2"/>
      <c r="R1110" s="4"/>
      <c r="S1110" s="5"/>
      <c r="T1110" s="9"/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8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</row>
    <row r="1111" spans="1:198" x14ac:dyDescent="0.15">
      <c r="A1111" s="99"/>
      <c r="B1111" s="15"/>
      <c r="C1111" s="2"/>
      <c r="D1111" s="12"/>
      <c r="E1111" s="13"/>
      <c r="F1111" s="13"/>
      <c r="G1111" s="13"/>
      <c r="H1111" s="13"/>
      <c r="I1111" s="12"/>
      <c r="J1111" s="5"/>
      <c r="K1111" s="26"/>
      <c r="L1111" s="18"/>
      <c r="M1111" s="11"/>
      <c r="N1111" s="11"/>
      <c r="O1111" s="18"/>
      <c r="P1111" s="2"/>
      <c r="Q1111" s="2"/>
      <c r="R1111" s="4"/>
      <c r="S1111" s="5"/>
      <c r="T1111" s="9"/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8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</row>
    <row r="1112" spans="1:198" x14ac:dyDescent="0.15">
      <c r="A1112" s="99"/>
      <c r="B1112" s="15"/>
      <c r="C1112" s="2"/>
      <c r="D1112" s="12"/>
      <c r="E1112" s="13"/>
      <c r="F1112" s="13"/>
      <c r="G1112" s="13"/>
      <c r="H1112" s="13"/>
      <c r="I1112" s="12"/>
      <c r="J1112" s="5"/>
      <c r="K1112" s="26"/>
      <c r="L1112" s="18"/>
      <c r="M1112" s="11"/>
      <c r="N1112" s="11"/>
      <c r="O1112" s="18"/>
      <c r="P1112" s="2"/>
      <c r="Q1112" s="2"/>
      <c r="R1112" s="4"/>
      <c r="S1112" s="5"/>
      <c r="T1112" s="9"/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8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</row>
    <row r="1113" spans="1:198" x14ac:dyDescent="0.15">
      <c r="A1113" s="99"/>
      <c r="B1113" s="15"/>
      <c r="C1113" s="2"/>
      <c r="D1113" s="12"/>
      <c r="E1113" s="13"/>
      <c r="F1113" s="13"/>
      <c r="G1113" s="13"/>
      <c r="H1113" s="13"/>
      <c r="I1113" s="12"/>
      <c r="J1113" s="5"/>
      <c r="K1113" s="26"/>
      <c r="L1113" s="18"/>
      <c r="M1113" s="11"/>
      <c r="N1113" s="11"/>
      <c r="O1113" s="18"/>
      <c r="P1113" s="2"/>
      <c r="Q1113" s="2"/>
      <c r="R1113" s="4"/>
      <c r="S1113" s="5"/>
      <c r="T1113" s="9"/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8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</row>
    <row r="1114" spans="1:198" x14ac:dyDescent="0.15">
      <c r="A1114" s="99"/>
      <c r="B1114" s="15"/>
      <c r="C1114" s="2"/>
      <c r="D1114" s="12"/>
      <c r="E1114" s="13"/>
      <c r="F1114" s="13"/>
      <c r="G1114" s="13"/>
      <c r="H1114" s="13"/>
      <c r="I1114" s="12"/>
      <c r="J1114" s="5"/>
      <c r="K1114" s="26"/>
      <c r="L1114" s="18"/>
      <c r="M1114" s="11"/>
      <c r="N1114" s="11"/>
      <c r="O1114" s="18"/>
      <c r="P1114" s="2"/>
      <c r="Q1114" s="2"/>
      <c r="R1114" s="4"/>
      <c r="S1114" s="5"/>
      <c r="T1114" s="9"/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8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</row>
    <row r="1115" spans="1:198" x14ac:dyDescent="0.15">
      <c r="A1115" s="99"/>
      <c r="B1115" s="15"/>
      <c r="C1115" s="2"/>
      <c r="D1115" s="12"/>
      <c r="E1115" s="13"/>
      <c r="F1115" s="13"/>
      <c r="G1115" s="13"/>
      <c r="H1115" s="13"/>
      <c r="I1115" s="12"/>
      <c r="J1115" s="5"/>
      <c r="K1115" s="26"/>
      <c r="L1115" s="18"/>
      <c r="M1115" s="11"/>
      <c r="N1115" s="11"/>
      <c r="O1115" s="18"/>
      <c r="P1115" s="2"/>
      <c r="Q1115" s="2"/>
      <c r="R1115" s="4"/>
      <c r="S1115" s="5"/>
      <c r="T1115" s="9"/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8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</row>
    <row r="1116" spans="1:198" x14ac:dyDescent="0.15">
      <c r="A1116" s="99"/>
      <c r="B1116" s="15"/>
      <c r="C1116" s="2"/>
      <c r="D1116" s="12"/>
      <c r="E1116" s="13"/>
      <c r="F1116" s="13"/>
      <c r="G1116" s="13"/>
      <c r="H1116" s="13"/>
      <c r="I1116" s="12"/>
      <c r="J1116" s="5"/>
      <c r="K1116" s="26"/>
      <c r="L1116" s="18"/>
      <c r="M1116" s="11"/>
      <c r="N1116" s="11"/>
      <c r="O1116" s="18"/>
      <c r="P1116" s="2"/>
      <c r="Q1116" s="2"/>
      <c r="R1116" s="4"/>
      <c r="S1116" s="5"/>
      <c r="T1116" s="9"/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8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</row>
    <row r="1117" spans="1:198" x14ac:dyDescent="0.15">
      <c r="A1117" s="99"/>
      <c r="B1117" s="15"/>
      <c r="C1117" s="2"/>
      <c r="D1117" s="12"/>
      <c r="E1117" s="13"/>
      <c r="F1117" s="13"/>
      <c r="G1117" s="13"/>
      <c r="H1117" s="13"/>
      <c r="I1117" s="12"/>
      <c r="J1117" s="5"/>
      <c r="K1117" s="26"/>
      <c r="L1117" s="18"/>
      <c r="M1117" s="11"/>
      <c r="N1117" s="11"/>
      <c r="O1117" s="18"/>
      <c r="P1117" s="2"/>
      <c r="Q1117" s="2"/>
      <c r="R1117" s="4"/>
      <c r="S1117" s="5"/>
      <c r="T1117" s="9"/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8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</row>
    <row r="1118" spans="1:198" x14ac:dyDescent="0.15">
      <c r="A1118" s="99"/>
      <c r="B1118" s="15"/>
      <c r="C1118" s="2"/>
      <c r="D1118" s="12"/>
      <c r="E1118" s="13"/>
      <c r="F1118" s="13"/>
      <c r="G1118" s="13"/>
      <c r="H1118" s="13"/>
      <c r="I1118" s="12"/>
      <c r="J1118" s="5"/>
      <c r="K1118" s="26"/>
      <c r="L1118" s="18"/>
      <c r="M1118" s="11"/>
      <c r="N1118" s="11"/>
      <c r="O1118" s="18"/>
      <c r="P1118" s="2"/>
      <c r="Q1118" s="2"/>
      <c r="R1118" s="4"/>
      <c r="S1118" s="5"/>
      <c r="T1118" s="9"/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8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</row>
    <row r="1119" spans="1:198" x14ac:dyDescent="0.15">
      <c r="A1119" s="99"/>
      <c r="B1119" s="15"/>
      <c r="C1119" s="2"/>
      <c r="D1119" s="12"/>
      <c r="E1119" s="13"/>
      <c r="F1119" s="13"/>
      <c r="G1119" s="13"/>
      <c r="H1119" s="13"/>
      <c r="I1119" s="12"/>
      <c r="J1119" s="5"/>
      <c r="K1119" s="26"/>
      <c r="L1119" s="18"/>
      <c r="M1119" s="11"/>
      <c r="N1119" s="11"/>
      <c r="O1119" s="18"/>
      <c r="P1119" s="2"/>
      <c r="Q1119" s="2"/>
      <c r="R1119" s="4"/>
      <c r="S1119" s="5"/>
      <c r="T1119" s="9"/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8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</row>
    <row r="1120" spans="1:198" x14ac:dyDescent="0.15">
      <c r="A1120" s="99"/>
      <c r="B1120" s="15"/>
      <c r="C1120" s="2"/>
      <c r="D1120" s="12"/>
      <c r="E1120" s="13"/>
      <c r="F1120" s="13"/>
      <c r="G1120" s="13"/>
      <c r="H1120" s="13"/>
      <c r="I1120" s="12"/>
      <c r="J1120" s="5"/>
      <c r="K1120" s="26"/>
      <c r="L1120" s="18"/>
      <c r="M1120" s="11"/>
      <c r="N1120" s="11"/>
      <c r="O1120" s="18"/>
      <c r="P1120" s="2"/>
      <c r="Q1120" s="2"/>
      <c r="R1120" s="4"/>
      <c r="S1120" s="5"/>
      <c r="T1120" s="9"/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8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</row>
    <row r="1121" spans="1:198" x14ac:dyDescent="0.15">
      <c r="A1121" s="99"/>
      <c r="B1121" s="15"/>
      <c r="C1121" s="2"/>
      <c r="D1121" s="12"/>
      <c r="E1121" s="13"/>
      <c r="F1121" s="13"/>
      <c r="G1121" s="13"/>
      <c r="H1121" s="13"/>
      <c r="I1121" s="12"/>
      <c r="J1121" s="5"/>
      <c r="K1121" s="26"/>
      <c r="L1121" s="18"/>
      <c r="M1121" s="11"/>
      <c r="N1121" s="11"/>
      <c r="O1121" s="18"/>
      <c r="P1121" s="2"/>
      <c r="Q1121" s="2"/>
      <c r="R1121" s="4"/>
      <c r="S1121" s="5"/>
      <c r="T1121" s="9"/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8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</row>
    <row r="1122" spans="1:198" x14ac:dyDescent="0.15">
      <c r="A1122" s="99"/>
      <c r="B1122" s="15"/>
      <c r="C1122" s="2"/>
      <c r="D1122" s="12"/>
      <c r="E1122" s="13"/>
      <c r="F1122" s="13"/>
      <c r="G1122" s="13"/>
      <c r="H1122" s="13"/>
      <c r="I1122" s="12"/>
      <c r="J1122" s="5"/>
      <c r="K1122" s="26"/>
      <c r="L1122" s="18"/>
      <c r="M1122" s="11"/>
      <c r="N1122" s="11"/>
      <c r="O1122" s="18"/>
      <c r="P1122" s="2"/>
      <c r="Q1122" s="2"/>
      <c r="R1122" s="4"/>
      <c r="S1122" s="5"/>
      <c r="T1122" s="9"/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8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</row>
    <row r="1123" spans="1:198" x14ac:dyDescent="0.15">
      <c r="A1123" s="99"/>
      <c r="B1123" s="15"/>
      <c r="C1123" s="2"/>
      <c r="D1123" s="12"/>
      <c r="E1123" s="13"/>
      <c r="F1123" s="13"/>
      <c r="G1123" s="13"/>
      <c r="H1123" s="13"/>
      <c r="I1123" s="12"/>
      <c r="J1123" s="5"/>
      <c r="K1123" s="26"/>
      <c r="L1123" s="18"/>
      <c r="M1123" s="11"/>
      <c r="N1123" s="11"/>
      <c r="O1123" s="18"/>
      <c r="P1123" s="2"/>
      <c r="Q1123" s="2"/>
      <c r="R1123" s="4"/>
      <c r="S1123" s="5"/>
      <c r="T1123" s="9"/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8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</row>
    <row r="1124" spans="1:198" x14ac:dyDescent="0.15">
      <c r="A1124" s="99"/>
      <c r="B1124" s="15"/>
      <c r="C1124" s="2"/>
      <c r="D1124" s="12"/>
      <c r="E1124" s="13"/>
      <c r="F1124" s="13"/>
      <c r="G1124" s="13"/>
      <c r="H1124" s="13"/>
      <c r="I1124" s="12"/>
      <c r="J1124" s="5"/>
      <c r="K1124" s="26"/>
      <c r="L1124" s="18"/>
      <c r="M1124" s="11"/>
      <c r="N1124" s="11"/>
      <c r="O1124" s="18"/>
      <c r="P1124" s="2"/>
      <c r="Q1124" s="2"/>
      <c r="R1124" s="4"/>
      <c r="S1124" s="5"/>
      <c r="T1124" s="9"/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8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</row>
    <row r="1125" spans="1:198" x14ac:dyDescent="0.15">
      <c r="A1125" s="99"/>
      <c r="B1125" s="15"/>
      <c r="C1125" s="2"/>
      <c r="D1125" s="12"/>
      <c r="E1125" s="13"/>
      <c r="F1125" s="13"/>
      <c r="G1125" s="13"/>
      <c r="H1125" s="13"/>
      <c r="I1125" s="12"/>
      <c r="J1125" s="5"/>
      <c r="K1125" s="26"/>
      <c r="L1125" s="18"/>
      <c r="M1125" s="11"/>
      <c r="N1125" s="11"/>
      <c r="O1125" s="18"/>
      <c r="P1125" s="2"/>
      <c r="Q1125" s="2"/>
      <c r="R1125" s="4"/>
      <c r="S1125" s="5"/>
      <c r="T1125" s="9"/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8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</row>
    <row r="1126" spans="1:198" x14ac:dyDescent="0.15">
      <c r="A1126" s="99"/>
      <c r="B1126" s="15"/>
      <c r="C1126" s="2"/>
      <c r="D1126" s="12"/>
      <c r="E1126" s="13"/>
      <c r="F1126" s="13"/>
      <c r="G1126" s="13"/>
      <c r="H1126" s="13"/>
      <c r="I1126" s="12"/>
      <c r="J1126" s="5"/>
      <c r="K1126" s="26"/>
      <c r="L1126" s="18"/>
      <c r="M1126" s="11"/>
      <c r="N1126" s="11"/>
      <c r="O1126" s="18"/>
      <c r="P1126" s="2"/>
      <c r="Q1126" s="2"/>
      <c r="R1126" s="4"/>
      <c r="S1126" s="5"/>
      <c r="T1126" s="9"/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8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</row>
    <row r="1127" spans="1:198" x14ac:dyDescent="0.15">
      <c r="A1127" s="99"/>
      <c r="B1127" s="15"/>
      <c r="C1127" s="2"/>
      <c r="D1127" s="12"/>
      <c r="E1127" s="13"/>
      <c r="F1127" s="13"/>
      <c r="G1127" s="13"/>
      <c r="H1127" s="13"/>
      <c r="I1127" s="12"/>
      <c r="J1127" s="5"/>
      <c r="K1127" s="26"/>
      <c r="L1127" s="18"/>
      <c r="M1127" s="11"/>
      <c r="N1127" s="11"/>
      <c r="O1127" s="18"/>
      <c r="P1127" s="2"/>
      <c r="Q1127" s="2"/>
      <c r="R1127" s="4"/>
      <c r="S1127" s="5"/>
      <c r="T1127" s="9"/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8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</row>
    <row r="1128" spans="1:198" x14ac:dyDescent="0.15">
      <c r="A1128" s="99"/>
      <c r="B1128" s="15"/>
      <c r="C1128" s="2"/>
      <c r="D1128" s="12"/>
      <c r="E1128" s="13"/>
      <c r="F1128" s="13"/>
      <c r="G1128" s="13"/>
      <c r="H1128" s="13"/>
      <c r="I1128" s="12"/>
      <c r="J1128" s="5"/>
      <c r="K1128" s="26"/>
      <c r="L1128" s="18"/>
      <c r="M1128" s="11"/>
      <c r="N1128" s="11"/>
      <c r="O1128" s="18"/>
      <c r="P1128" s="2"/>
      <c r="Q1128" s="2"/>
      <c r="R1128" s="4"/>
      <c r="S1128" s="5"/>
      <c r="T1128" s="9"/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8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</row>
    <row r="1129" spans="1:198" x14ac:dyDescent="0.15">
      <c r="A1129" s="99"/>
      <c r="B1129" s="15"/>
      <c r="C1129" s="2"/>
      <c r="D1129" s="12"/>
      <c r="E1129" s="13"/>
      <c r="F1129" s="13"/>
      <c r="G1129" s="13"/>
      <c r="H1129" s="13"/>
      <c r="I1129" s="12"/>
      <c r="J1129" s="5"/>
      <c r="K1129" s="26"/>
      <c r="L1129" s="18"/>
      <c r="M1129" s="11"/>
      <c r="N1129" s="11"/>
      <c r="O1129" s="18"/>
      <c r="P1129" s="2"/>
      <c r="Q1129" s="2"/>
      <c r="R1129" s="4"/>
      <c r="S1129" s="5"/>
      <c r="T1129" s="9"/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8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</row>
    <row r="1130" spans="1:198" x14ac:dyDescent="0.15">
      <c r="A1130" s="99"/>
      <c r="B1130" s="15"/>
      <c r="C1130" s="2"/>
      <c r="D1130" s="12"/>
      <c r="E1130" s="13"/>
      <c r="F1130" s="13"/>
      <c r="G1130" s="13"/>
      <c r="H1130" s="13"/>
      <c r="I1130" s="12"/>
      <c r="J1130" s="5"/>
      <c r="K1130" s="26"/>
      <c r="L1130" s="18"/>
      <c r="M1130" s="11"/>
      <c r="N1130" s="11"/>
      <c r="O1130" s="18"/>
      <c r="P1130" s="2"/>
      <c r="Q1130" s="2"/>
      <c r="R1130" s="4"/>
      <c r="S1130" s="5"/>
      <c r="T1130" s="9"/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8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</row>
    <row r="1131" spans="1:198" x14ac:dyDescent="0.15">
      <c r="A1131" s="99"/>
      <c r="B1131" s="15"/>
      <c r="C1131" s="2"/>
      <c r="D1131" s="12"/>
      <c r="E1131" s="13"/>
      <c r="F1131" s="13"/>
      <c r="G1131" s="13"/>
      <c r="H1131" s="13"/>
      <c r="I1131" s="12"/>
      <c r="J1131" s="5"/>
      <c r="K1131" s="26"/>
      <c r="L1131" s="18"/>
      <c r="M1131" s="11"/>
      <c r="N1131" s="11"/>
      <c r="O1131" s="18"/>
      <c r="P1131" s="2"/>
      <c r="Q1131" s="2"/>
      <c r="R1131" s="4"/>
      <c r="S1131" s="5"/>
      <c r="T1131" s="9"/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8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</row>
    <row r="1132" spans="1:198" x14ac:dyDescent="0.15">
      <c r="A1132" s="99"/>
      <c r="B1132" s="15"/>
      <c r="C1132" s="2"/>
      <c r="D1132" s="12"/>
      <c r="E1132" s="13"/>
      <c r="F1132" s="13"/>
      <c r="G1132" s="13"/>
      <c r="H1132" s="13"/>
      <c r="I1132" s="12"/>
      <c r="J1132" s="5"/>
      <c r="K1132" s="26"/>
      <c r="L1132" s="18"/>
      <c r="M1132" s="11"/>
      <c r="N1132" s="11"/>
      <c r="O1132" s="18"/>
      <c r="P1132" s="2"/>
      <c r="Q1132" s="2"/>
      <c r="R1132" s="4"/>
      <c r="S1132" s="5"/>
      <c r="T1132" s="9"/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8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</row>
    <row r="1133" spans="1:198" x14ac:dyDescent="0.15">
      <c r="A1133" s="99"/>
      <c r="B1133" s="15"/>
      <c r="C1133" s="2"/>
      <c r="D1133" s="12"/>
      <c r="E1133" s="13"/>
      <c r="F1133" s="13"/>
      <c r="G1133" s="13"/>
      <c r="H1133" s="13"/>
      <c r="I1133" s="12"/>
      <c r="J1133" s="5"/>
      <c r="K1133" s="26"/>
      <c r="L1133" s="18"/>
      <c r="M1133" s="11"/>
      <c r="N1133" s="11"/>
      <c r="O1133" s="18"/>
      <c r="P1133" s="2"/>
      <c r="Q1133" s="2"/>
      <c r="R1133" s="4"/>
      <c r="S1133" s="5"/>
      <c r="T1133" s="9"/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8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</row>
    <row r="1134" spans="1:198" x14ac:dyDescent="0.15">
      <c r="A1134" s="99"/>
      <c r="B1134" s="15"/>
      <c r="C1134" s="2"/>
      <c r="D1134" s="12"/>
      <c r="E1134" s="13"/>
      <c r="F1134" s="13"/>
      <c r="G1134" s="13"/>
      <c r="H1134" s="13"/>
      <c r="I1134" s="12"/>
      <c r="J1134" s="5"/>
      <c r="K1134" s="26"/>
      <c r="L1134" s="18"/>
      <c r="M1134" s="11"/>
      <c r="N1134" s="11"/>
      <c r="O1134" s="18"/>
      <c r="P1134" s="2"/>
      <c r="Q1134" s="2"/>
      <c r="R1134" s="4"/>
      <c r="S1134" s="5"/>
      <c r="T1134" s="9"/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8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</row>
    <row r="1135" spans="1:198" x14ac:dyDescent="0.15">
      <c r="A1135" s="99"/>
      <c r="B1135" s="15"/>
      <c r="C1135" s="2"/>
      <c r="D1135" s="12"/>
      <c r="E1135" s="13"/>
      <c r="F1135" s="13"/>
      <c r="G1135" s="13"/>
      <c r="H1135" s="13"/>
      <c r="I1135" s="12"/>
      <c r="J1135" s="5"/>
      <c r="K1135" s="26"/>
      <c r="L1135" s="18"/>
      <c r="M1135" s="11"/>
      <c r="N1135" s="11"/>
      <c r="O1135" s="18"/>
      <c r="P1135" s="2"/>
      <c r="Q1135" s="2"/>
      <c r="R1135" s="4"/>
      <c r="S1135" s="5"/>
      <c r="T1135" s="9"/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8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</row>
    <row r="1136" spans="1:198" x14ac:dyDescent="0.15">
      <c r="A1136" s="99"/>
      <c r="B1136" s="15"/>
      <c r="C1136" s="2"/>
      <c r="D1136" s="12"/>
      <c r="E1136" s="13"/>
      <c r="F1136" s="13"/>
      <c r="G1136" s="13"/>
      <c r="H1136" s="13"/>
      <c r="I1136" s="12"/>
      <c r="J1136" s="5"/>
      <c r="K1136" s="26"/>
      <c r="L1136" s="18"/>
      <c r="M1136" s="11"/>
      <c r="N1136" s="11"/>
      <c r="O1136" s="18"/>
      <c r="P1136" s="2"/>
      <c r="Q1136" s="2"/>
      <c r="R1136" s="4"/>
      <c r="S1136" s="5"/>
      <c r="T1136" s="9"/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8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</row>
    <row r="1137" spans="1:198" x14ac:dyDescent="0.15">
      <c r="A1137" s="99"/>
      <c r="B1137" s="15"/>
      <c r="C1137" s="2"/>
      <c r="D1137" s="12"/>
      <c r="E1137" s="13"/>
      <c r="F1137" s="13"/>
      <c r="G1137" s="13"/>
      <c r="H1137" s="13"/>
      <c r="I1137" s="12"/>
      <c r="J1137" s="5"/>
      <c r="K1137" s="26"/>
      <c r="L1137" s="18"/>
      <c r="M1137" s="11"/>
      <c r="N1137" s="11"/>
      <c r="O1137" s="18"/>
      <c r="P1137" s="2"/>
      <c r="Q1137" s="2"/>
      <c r="R1137" s="4"/>
      <c r="S1137" s="5"/>
      <c r="T1137" s="9"/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8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</row>
    <row r="1138" spans="1:198" x14ac:dyDescent="0.15">
      <c r="A1138" s="99"/>
      <c r="B1138" s="15"/>
      <c r="C1138" s="2"/>
      <c r="D1138" s="12"/>
      <c r="E1138" s="13"/>
      <c r="F1138" s="13"/>
      <c r="G1138" s="13"/>
      <c r="H1138" s="13"/>
      <c r="I1138" s="12"/>
      <c r="J1138" s="5"/>
      <c r="K1138" s="26"/>
      <c r="L1138" s="18"/>
      <c r="M1138" s="11"/>
      <c r="N1138" s="11"/>
      <c r="O1138" s="18"/>
      <c r="P1138" s="2"/>
      <c r="Q1138" s="2"/>
      <c r="R1138" s="4"/>
      <c r="S1138" s="5"/>
      <c r="T1138" s="9"/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8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</row>
    <row r="1139" spans="1:198" x14ac:dyDescent="0.15">
      <c r="A1139" s="99"/>
      <c r="B1139" s="15"/>
      <c r="C1139" s="2"/>
      <c r="D1139" s="12"/>
      <c r="E1139" s="13"/>
      <c r="F1139" s="13"/>
      <c r="G1139" s="13"/>
      <c r="H1139" s="13"/>
      <c r="I1139" s="12"/>
      <c r="J1139" s="5"/>
      <c r="K1139" s="26"/>
      <c r="L1139" s="18"/>
      <c r="M1139" s="11"/>
      <c r="N1139" s="11"/>
      <c r="O1139" s="18"/>
      <c r="P1139" s="2"/>
      <c r="Q1139" s="2"/>
      <c r="R1139" s="4"/>
      <c r="S1139" s="5"/>
      <c r="T1139" s="9"/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8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</row>
    <row r="1140" spans="1:198" x14ac:dyDescent="0.15">
      <c r="A1140" s="99"/>
      <c r="B1140" s="15"/>
      <c r="C1140" s="2"/>
      <c r="D1140" s="12"/>
      <c r="E1140" s="13"/>
      <c r="F1140" s="13"/>
      <c r="G1140" s="13"/>
      <c r="H1140" s="13"/>
      <c r="I1140" s="12"/>
      <c r="J1140" s="5"/>
      <c r="K1140" s="26"/>
      <c r="L1140" s="18"/>
      <c r="M1140" s="11"/>
      <c r="N1140" s="11"/>
      <c r="O1140" s="18"/>
      <c r="P1140" s="2"/>
      <c r="Q1140" s="2"/>
      <c r="R1140" s="4"/>
      <c r="S1140" s="5"/>
      <c r="T1140" s="9"/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8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</row>
    <row r="1141" spans="1:198" x14ac:dyDescent="0.15">
      <c r="A1141" s="99"/>
      <c r="B1141" s="15"/>
      <c r="C1141" s="2"/>
      <c r="D1141" s="12"/>
      <c r="E1141" s="13"/>
      <c r="F1141" s="13"/>
      <c r="G1141" s="13"/>
      <c r="H1141" s="13"/>
      <c r="I1141" s="12"/>
      <c r="J1141" s="5"/>
      <c r="K1141" s="26"/>
      <c r="L1141" s="18"/>
      <c r="M1141" s="11"/>
      <c r="N1141" s="11"/>
      <c r="O1141" s="18"/>
      <c r="P1141" s="2"/>
      <c r="Q1141" s="2"/>
      <c r="R1141" s="4"/>
      <c r="S1141" s="5"/>
      <c r="T1141" s="9"/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8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</row>
    <row r="1142" spans="1:198" x14ac:dyDescent="0.15">
      <c r="A1142" s="99"/>
      <c r="B1142" s="15"/>
      <c r="C1142" s="2"/>
      <c r="D1142" s="12"/>
      <c r="E1142" s="13"/>
      <c r="F1142" s="13"/>
      <c r="G1142" s="13"/>
      <c r="H1142" s="13"/>
      <c r="I1142" s="12"/>
      <c r="J1142" s="5"/>
      <c r="K1142" s="26"/>
      <c r="L1142" s="18"/>
      <c r="M1142" s="11"/>
      <c r="N1142" s="11"/>
      <c r="O1142" s="18"/>
      <c r="P1142" s="2"/>
      <c r="Q1142" s="2"/>
      <c r="R1142" s="4"/>
      <c r="S1142" s="5"/>
      <c r="T1142" s="9"/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8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</row>
    <row r="1143" spans="1:198" x14ac:dyDescent="0.15">
      <c r="A1143" s="99"/>
      <c r="B1143" s="15"/>
      <c r="C1143" s="2"/>
      <c r="D1143" s="12"/>
      <c r="E1143" s="13"/>
      <c r="F1143" s="13"/>
      <c r="G1143" s="13"/>
      <c r="H1143" s="13"/>
      <c r="I1143" s="12"/>
      <c r="J1143" s="5"/>
      <c r="K1143" s="26"/>
      <c r="L1143" s="18"/>
      <c r="M1143" s="11"/>
      <c r="N1143" s="11"/>
      <c r="O1143" s="18"/>
      <c r="P1143" s="2"/>
      <c r="Q1143" s="2"/>
      <c r="R1143" s="4"/>
      <c r="S1143" s="5"/>
      <c r="T1143" s="9"/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8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</row>
    <row r="1144" spans="1:198" x14ac:dyDescent="0.15">
      <c r="A1144" s="99"/>
      <c r="B1144" s="15"/>
      <c r="C1144" s="2"/>
      <c r="D1144" s="12"/>
      <c r="E1144" s="13"/>
      <c r="F1144" s="13"/>
      <c r="G1144" s="13"/>
      <c r="H1144" s="13"/>
      <c r="I1144" s="12"/>
      <c r="J1144" s="5"/>
      <c r="K1144" s="26"/>
      <c r="L1144" s="18"/>
      <c r="M1144" s="11"/>
      <c r="N1144" s="11"/>
      <c r="O1144" s="18"/>
      <c r="P1144" s="2"/>
      <c r="Q1144" s="2"/>
      <c r="R1144" s="4"/>
      <c r="S1144" s="5"/>
      <c r="T1144" s="9"/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8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</row>
    <row r="1145" spans="1:198" x14ac:dyDescent="0.15">
      <c r="A1145" s="99"/>
      <c r="B1145" s="15"/>
      <c r="C1145" s="2"/>
      <c r="D1145" s="12"/>
      <c r="E1145" s="13"/>
      <c r="F1145" s="13"/>
      <c r="G1145" s="13"/>
      <c r="H1145" s="13"/>
      <c r="I1145" s="12"/>
      <c r="J1145" s="5"/>
      <c r="K1145" s="26"/>
      <c r="L1145" s="18"/>
      <c r="M1145" s="11"/>
      <c r="N1145" s="11"/>
      <c r="O1145" s="18"/>
      <c r="P1145" s="2"/>
      <c r="Q1145" s="2"/>
      <c r="R1145" s="4"/>
      <c r="S1145" s="5"/>
      <c r="T1145" s="9"/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8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</row>
    <row r="1146" spans="1:198" x14ac:dyDescent="0.15">
      <c r="A1146" s="99"/>
      <c r="B1146" s="15"/>
      <c r="C1146" s="2"/>
      <c r="D1146" s="12"/>
      <c r="E1146" s="13"/>
      <c r="F1146" s="13"/>
      <c r="G1146" s="13"/>
      <c r="H1146" s="13"/>
      <c r="I1146" s="12"/>
      <c r="J1146" s="5"/>
      <c r="K1146" s="26"/>
      <c r="L1146" s="18"/>
      <c r="M1146" s="11"/>
      <c r="N1146" s="11"/>
      <c r="O1146" s="18"/>
      <c r="P1146" s="2"/>
      <c r="Q1146" s="2"/>
      <c r="R1146" s="4"/>
      <c r="S1146" s="5"/>
      <c r="T1146" s="9"/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8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</row>
    <row r="1147" spans="1:198" x14ac:dyDescent="0.15">
      <c r="A1147" s="99"/>
      <c r="B1147" s="15"/>
      <c r="C1147" s="2"/>
      <c r="D1147" s="12"/>
      <c r="E1147" s="13"/>
      <c r="F1147" s="13"/>
      <c r="G1147" s="13"/>
      <c r="H1147" s="13"/>
      <c r="I1147" s="12"/>
      <c r="J1147" s="5"/>
      <c r="K1147" s="26"/>
      <c r="L1147" s="18"/>
      <c r="M1147" s="11"/>
      <c r="N1147" s="11"/>
      <c r="O1147" s="18"/>
      <c r="P1147" s="2"/>
      <c r="Q1147" s="2"/>
      <c r="R1147" s="4"/>
      <c r="S1147" s="5"/>
      <c r="T1147" s="9"/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8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</row>
    <row r="1148" spans="1:198" x14ac:dyDescent="0.15">
      <c r="A1148" s="99"/>
      <c r="B1148" s="15"/>
      <c r="C1148" s="2"/>
      <c r="D1148" s="12"/>
      <c r="E1148" s="13"/>
      <c r="F1148" s="13"/>
      <c r="G1148" s="13"/>
      <c r="H1148" s="13"/>
      <c r="I1148" s="12"/>
      <c r="J1148" s="5"/>
      <c r="K1148" s="26"/>
      <c r="L1148" s="18"/>
      <c r="M1148" s="11"/>
      <c r="N1148" s="11"/>
      <c r="O1148" s="18"/>
      <c r="P1148" s="2"/>
      <c r="Q1148" s="2"/>
      <c r="R1148" s="4"/>
      <c r="S1148" s="5"/>
      <c r="T1148" s="9"/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8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</row>
    <row r="1149" spans="1:198" x14ac:dyDescent="0.15">
      <c r="A1149" s="99"/>
      <c r="B1149" s="15"/>
      <c r="C1149" s="2"/>
      <c r="D1149" s="12"/>
      <c r="E1149" s="13"/>
      <c r="F1149" s="13"/>
      <c r="G1149" s="13"/>
      <c r="H1149" s="13"/>
      <c r="I1149" s="12"/>
      <c r="J1149" s="5"/>
      <c r="K1149" s="26"/>
      <c r="L1149" s="18"/>
      <c r="M1149" s="11"/>
      <c r="N1149" s="11"/>
      <c r="O1149" s="18"/>
      <c r="P1149" s="2"/>
      <c r="Q1149" s="2"/>
      <c r="R1149" s="4"/>
      <c r="S1149" s="5"/>
      <c r="T1149" s="9"/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8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</row>
    <row r="1150" spans="1:198" x14ac:dyDescent="0.15">
      <c r="A1150" s="99"/>
      <c r="B1150" s="15"/>
      <c r="C1150" s="2"/>
      <c r="D1150" s="12"/>
      <c r="E1150" s="13"/>
      <c r="F1150" s="13"/>
      <c r="G1150" s="13"/>
      <c r="H1150" s="13"/>
      <c r="I1150" s="12"/>
      <c r="J1150" s="5"/>
      <c r="K1150" s="26"/>
      <c r="L1150" s="18"/>
      <c r="M1150" s="11"/>
      <c r="N1150" s="11"/>
      <c r="O1150" s="18"/>
      <c r="P1150" s="2"/>
      <c r="Q1150" s="2"/>
      <c r="R1150" s="4"/>
      <c r="S1150" s="5"/>
      <c r="T1150" s="9"/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8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</row>
  </sheetData>
  <mergeCells count="1">
    <mergeCell ref="V51:W51"/>
  </mergeCells>
  <conditionalFormatting sqref="A12:T377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2019-09-18T17:26:38Z</dcterms:modified>
</cp:coreProperties>
</file>