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A177F8D-81F1-4DCB-9F47-C12C8509AF7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" l="1"/>
  <c r="Z36" i="1" s="1"/>
  <c r="U13" i="1" s="1"/>
  <c r="X35" i="1"/>
  <c r="I11" i="1"/>
  <c r="J10" i="1"/>
  <c r="K10" i="1" s="1"/>
  <c r="M10" i="1"/>
  <c r="N10" i="1" s="1"/>
  <c r="C11" i="1" s="1"/>
  <c r="B1" i="1"/>
  <c r="Y35" i="1"/>
  <c r="Z35" i="1" s="1"/>
  <c r="U12" i="1" s="1"/>
  <c r="T13" i="1"/>
  <c r="AB13" i="1" s="1"/>
  <c r="AB12" i="1"/>
  <c r="V12" i="1"/>
  <c r="Y13" i="1" s="1"/>
  <c r="V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A10" i="1"/>
  <c r="A11" i="1" s="1"/>
  <c r="A12" i="1" s="1"/>
  <c r="A13" i="1" s="1"/>
  <c r="AD13" i="1"/>
  <c r="P11" i="1"/>
  <c r="B10" i="1" l="1"/>
  <c r="O10" i="1"/>
  <c r="W13" i="1"/>
  <c r="X13" i="1" s="1"/>
  <c r="L11" i="1"/>
  <c r="L12" i="1"/>
  <c r="AD12" i="1"/>
  <c r="Q10" i="1" s="1"/>
  <c r="Q11" i="1" s="1"/>
  <c r="A14" i="1"/>
  <c r="D14" i="1" s="1"/>
  <c r="L13" i="1"/>
  <c r="D11" i="1"/>
  <c r="E11" i="1" s="1"/>
  <c r="G11" i="1" s="1"/>
  <c r="D13" i="1"/>
  <c r="D12" i="1"/>
  <c r="D10" i="1"/>
  <c r="M13" i="1" l="1"/>
  <c r="N13" i="1" s="1"/>
  <c r="I12" i="1"/>
  <c r="I13" i="1" s="1"/>
  <c r="I14" i="1" s="1"/>
  <c r="P12" i="1"/>
  <c r="P13" i="1" s="1"/>
  <c r="P14" i="1" s="1"/>
  <c r="M11" i="1"/>
  <c r="N11" i="1" s="1"/>
  <c r="C12" i="1" s="1"/>
  <c r="Q12" i="1"/>
  <c r="Q13" i="1" s="1"/>
  <c r="Q14" i="1" s="1"/>
  <c r="A15" i="1"/>
  <c r="L14" i="1"/>
  <c r="M12" i="1"/>
  <c r="N12" i="1" s="1"/>
  <c r="E14" i="1"/>
  <c r="E13" i="1"/>
  <c r="E10" i="1"/>
  <c r="E12" i="1"/>
  <c r="C13" i="1" l="1"/>
  <c r="C14" i="1" s="1"/>
  <c r="P15" i="1"/>
  <c r="Q15" i="1"/>
  <c r="I15" i="1"/>
  <c r="M14" i="1"/>
  <c r="N14" i="1" s="1"/>
  <c r="L15" i="1"/>
  <c r="A16" i="1"/>
  <c r="D15" i="1"/>
  <c r="E15" i="1" s="1"/>
  <c r="G15" i="1" s="1"/>
  <c r="G13" i="1"/>
  <c r="G12" i="1"/>
  <c r="G10" i="1"/>
  <c r="G14" i="1"/>
  <c r="L16" i="1" l="1"/>
  <c r="A17" i="1"/>
  <c r="D16" i="1"/>
  <c r="E16" i="1" s="1"/>
  <c r="G16" i="1" s="1"/>
  <c r="Q16" i="1"/>
  <c r="P16" i="1"/>
  <c r="I16" i="1"/>
  <c r="M15" i="1"/>
  <c r="N15" i="1" s="1"/>
  <c r="C15" i="1"/>
  <c r="H15" i="1"/>
  <c r="J15" i="1" s="1"/>
  <c r="H12" i="1"/>
  <c r="J12" i="1" s="1"/>
  <c r="H16" i="1"/>
  <c r="H11" i="1"/>
  <c r="J11" i="1" s="1"/>
  <c r="H13" i="1"/>
  <c r="J13" i="1" s="1"/>
  <c r="H14" i="1"/>
  <c r="J14" i="1" s="1"/>
  <c r="J16" i="1" l="1"/>
  <c r="H17" i="1"/>
  <c r="C16" i="1"/>
  <c r="A18" i="1"/>
  <c r="L17" i="1"/>
  <c r="D17" i="1"/>
  <c r="E17" i="1" s="1"/>
  <c r="G17" i="1" s="1"/>
  <c r="I17" i="1"/>
  <c r="M16" i="1"/>
  <c r="N16" i="1" s="1"/>
  <c r="Q17" i="1"/>
  <c r="P17" i="1"/>
  <c r="K12" i="1"/>
  <c r="K14" i="1"/>
  <c r="K15" i="1"/>
  <c r="K13" i="1"/>
  <c r="K11" i="1"/>
  <c r="K16" i="1" l="1"/>
  <c r="O16" i="1" s="1"/>
  <c r="C17" i="1"/>
  <c r="H18" i="1"/>
  <c r="M17" i="1"/>
  <c r="N17" i="1" s="1"/>
  <c r="P18" i="1"/>
  <c r="Q18" i="1"/>
  <c r="I18" i="1"/>
  <c r="A19" i="1"/>
  <c r="L18" i="1"/>
  <c r="D18" i="1"/>
  <c r="E18" i="1" s="1"/>
  <c r="G18" i="1" s="1"/>
  <c r="J17" i="1"/>
  <c r="B11" i="1"/>
  <c r="O11" i="1"/>
  <c r="B15" i="1"/>
  <c r="O15" i="1"/>
  <c r="B14" i="1"/>
  <c r="O14" i="1"/>
  <c r="O13" i="1"/>
  <c r="B13" i="1"/>
  <c r="B12" i="1"/>
  <c r="O12" i="1"/>
  <c r="B16" i="1" l="1"/>
  <c r="C18" i="1"/>
  <c r="K17" i="1"/>
  <c r="H19" i="1"/>
  <c r="L19" i="1"/>
  <c r="A20" i="1"/>
  <c r="D19" i="1"/>
  <c r="E19" i="1" s="1"/>
  <c r="G19" i="1" s="1"/>
  <c r="M18" i="1"/>
  <c r="N18" i="1" s="1"/>
  <c r="I19" i="1"/>
  <c r="Q19" i="1"/>
  <c r="P19" i="1"/>
  <c r="J18" i="1"/>
  <c r="K18" i="1" l="1"/>
  <c r="B18" i="1" s="1"/>
  <c r="C19" i="1"/>
  <c r="O17" i="1"/>
  <c r="B17" i="1"/>
  <c r="O18" i="1"/>
  <c r="H20" i="1"/>
  <c r="J19" i="1"/>
  <c r="L20" i="1"/>
  <c r="A21" i="1"/>
  <c r="D20" i="1"/>
  <c r="E20" i="1" s="1"/>
  <c r="G20" i="1" s="1"/>
  <c r="Q20" i="1"/>
  <c r="I20" i="1"/>
  <c r="M19" i="1"/>
  <c r="N19" i="1" s="1"/>
  <c r="P20" i="1"/>
  <c r="K19" i="1" l="1"/>
  <c r="O19" i="1" s="1"/>
  <c r="C20" i="1"/>
  <c r="L21" i="1"/>
  <c r="A22" i="1"/>
  <c r="D21" i="1"/>
  <c r="E21" i="1" s="1"/>
  <c r="G21" i="1" s="1"/>
  <c r="P21" i="1"/>
  <c r="I21" i="1"/>
  <c r="M20" i="1"/>
  <c r="N20" i="1" s="1"/>
  <c r="Q21" i="1"/>
  <c r="J20" i="1"/>
  <c r="K20" i="1" s="1"/>
  <c r="H21" i="1"/>
  <c r="C21" i="1" l="1"/>
  <c r="B19" i="1"/>
  <c r="O20" i="1"/>
  <c r="B20" i="1"/>
  <c r="H22" i="1"/>
  <c r="M21" i="1"/>
  <c r="N21" i="1" s="1"/>
  <c r="C22" i="1" s="1"/>
  <c r="P22" i="1"/>
  <c r="Q22" i="1"/>
  <c r="I22" i="1"/>
  <c r="J21" i="1"/>
  <c r="K21" i="1" s="1"/>
  <c r="L22" i="1"/>
  <c r="A23" i="1"/>
  <c r="D22" i="1"/>
  <c r="E22" i="1" s="1"/>
  <c r="G22" i="1" s="1"/>
  <c r="H23" i="1" s="1"/>
  <c r="O21" i="1" l="1"/>
  <c r="B21" i="1"/>
  <c r="L23" i="1"/>
  <c r="A24" i="1"/>
  <c r="D23" i="1"/>
  <c r="E23" i="1" s="1"/>
  <c r="G23" i="1" s="1"/>
  <c r="H24" i="1" s="1"/>
  <c r="J22" i="1"/>
  <c r="K22" i="1" s="1"/>
  <c r="M22" i="1"/>
  <c r="N22" i="1" s="1"/>
  <c r="C23" i="1" s="1"/>
  <c r="P23" i="1"/>
  <c r="Q23" i="1"/>
  <c r="I23" i="1"/>
  <c r="J23" i="1" s="1"/>
  <c r="O22" i="1" l="1"/>
  <c r="B22" i="1"/>
  <c r="K23" i="1"/>
  <c r="P24" i="1"/>
  <c r="Q24" i="1"/>
  <c r="I24" i="1"/>
  <c r="J24" i="1" s="1"/>
  <c r="M23" i="1"/>
  <c r="N23" i="1" s="1"/>
  <c r="C24" i="1" s="1"/>
  <c r="L24" i="1"/>
  <c r="A25" i="1"/>
  <c r="D24" i="1"/>
  <c r="E24" i="1" s="1"/>
  <c r="G24" i="1" s="1"/>
  <c r="H25" i="1" s="1"/>
  <c r="O23" i="1" l="1"/>
  <c r="K24" i="1"/>
  <c r="B24" i="1" s="1"/>
  <c r="P25" i="1"/>
  <c r="I25" i="1"/>
  <c r="J25" i="1" s="1"/>
  <c r="M24" i="1"/>
  <c r="N24" i="1" s="1"/>
  <c r="C25" i="1" s="1"/>
  <c r="Q25" i="1"/>
  <c r="L25" i="1"/>
  <c r="A26" i="1"/>
  <c r="D25" i="1"/>
  <c r="E25" i="1" s="1"/>
  <c r="G25" i="1" s="1"/>
  <c r="H26" i="1" s="1"/>
  <c r="B23" i="1"/>
  <c r="K25" i="1" l="1"/>
  <c r="B25" i="1" s="1"/>
  <c r="M25" i="1"/>
  <c r="N25" i="1" s="1"/>
  <c r="C26" i="1" s="1"/>
  <c r="P26" i="1"/>
  <c r="Q26" i="1"/>
  <c r="I26" i="1"/>
  <c r="J26" i="1" s="1"/>
  <c r="L26" i="1"/>
  <c r="A27" i="1"/>
  <c r="D26" i="1"/>
  <c r="E26" i="1" s="1"/>
  <c r="G26" i="1" s="1"/>
  <c r="H27" i="1" s="1"/>
  <c r="O24" i="1"/>
  <c r="K26" i="1" l="1"/>
  <c r="B26" i="1" s="1"/>
  <c r="L27" i="1"/>
  <c r="A28" i="1"/>
  <c r="D27" i="1"/>
  <c r="E27" i="1" s="1"/>
  <c r="G27" i="1" s="1"/>
  <c r="H28" i="1" s="1"/>
  <c r="P27" i="1"/>
  <c r="Q27" i="1"/>
  <c r="I27" i="1"/>
  <c r="J27" i="1" s="1"/>
  <c r="M26" i="1"/>
  <c r="N26" i="1" s="1"/>
  <c r="C27" i="1" s="1"/>
  <c r="O25" i="1"/>
  <c r="K27" i="1" l="1"/>
  <c r="B27" i="1" s="1"/>
  <c r="L28" i="1"/>
  <c r="A29" i="1"/>
  <c r="D28" i="1"/>
  <c r="E28" i="1" s="1"/>
  <c r="G28" i="1" s="1"/>
  <c r="H29" i="1" s="1"/>
  <c r="Q28" i="1"/>
  <c r="M27" i="1"/>
  <c r="N27" i="1" s="1"/>
  <c r="C28" i="1" s="1"/>
  <c r="I28" i="1"/>
  <c r="J28" i="1" s="1"/>
  <c r="P28" i="1"/>
  <c r="O26" i="1"/>
  <c r="K28" i="1" l="1"/>
  <c r="B28" i="1" s="1"/>
  <c r="D29" i="1"/>
  <c r="E29" i="1" s="1"/>
  <c r="G29" i="1" s="1"/>
  <c r="H30" i="1" s="1"/>
  <c r="A30" i="1"/>
  <c r="L29" i="1"/>
  <c r="O27" i="1"/>
  <c r="M28" i="1"/>
  <c r="N28" i="1" s="1"/>
  <c r="C29" i="1" s="1"/>
  <c r="P29" i="1"/>
  <c r="Q29" i="1"/>
  <c r="I29" i="1"/>
  <c r="J29" i="1" s="1"/>
  <c r="K29" i="1" l="1"/>
  <c r="B29" i="1" s="1"/>
  <c r="L30" i="1"/>
  <c r="A31" i="1"/>
  <c r="D30" i="1"/>
  <c r="E30" i="1" s="1"/>
  <c r="G30" i="1" s="1"/>
  <c r="H31" i="1" s="1"/>
  <c r="O28" i="1"/>
  <c r="M29" i="1"/>
  <c r="N29" i="1" s="1"/>
  <c r="C30" i="1" s="1"/>
  <c r="Q30" i="1"/>
  <c r="I30" i="1"/>
  <c r="J30" i="1" s="1"/>
  <c r="P30" i="1"/>
  <c r="K30" i="1" l="1"/>
  <c r="B30" i="1" s="1"/>
  <c r="A32" i="1"/>
  <c r="L31" i="1"/>
  <c r="D31" i="1"/>
  <c r="E31" i="1" s="1"/>
  <c r="G31" i="1" s="1"/>
  <c r="H32" i="1" s="1"/>
  <c r="O29" i="1"/>
  <c r="M30" i="1"/>
  <c r="N30" i="1" s="1"/>
  <c r="C31" i="1" s="1"/>
  <c r="P31" i="1"/>
  <c r="I31" i="1"/>
  <c r="J31" i="1" s="1"/>
  <c r="Q31" i="1"/>
  <c r="K31" i="1" l="1"/>
  <c r="B31" i="1" s="1"/>
  <c r="A33" i="1"/>
  <c r="L32" i="1"/>
  <c r="D32" i="1"/>
  <c r="E32" i="1" s="1"/>
  <c r="G32" i="1" s="1"/>
  <c r="H33" i="1" s="1"/>
  <c r="O30" i="1"/>
  <c r="M31" i="1"/>
  <c r="N31" i="1" s="1"/>
  <c r="C32" i="1" s="1"/>
  <c r="P32" i="1"/>
  <c r="Q32" i="1"/>
  <c r="I32" i="1"/>
  <c r="J32" i="1" s="1"/>
  <c r="K32" i="1" l="1"/>
  <c r="B32" i="1" s="1"/>
  <c r="Q33" i="1"/>
  <c r="M32" i="1"/>
  <c r="N32" i="1" s="1"/>
  <c r="C33" i="1" s="1"/>
  <c r="I33" i="1"/>
  <c r="J33" i="1" s="1"/>
  <c r="P33" i="1"/>
  <c r="O31" i="1"/>
  <c r="L33" i="1"/>
  <c r="A34" i="1"/>
  <c r="D33" i="1"/>
  <c r="E33" i="1" s="1"/>
  <c r="G33" i="1" s="1"/>
  <c r="H34" i="1" s="1"/>
  <c r="K33" i="1" l="1"/>
  <c r="B33" i="1" s="1"/>
  <c r="P34" i="1"/>
  <c r="I34" i="1"/>
  <c r="J34" i="1" s="1"/>
  <c r="M33" i="1"/>
  <c r="N33" i="1" s="1"/>
  <c r="C34" i="1" s="1"/>
  <c r="Q34" i="1"/>
  <c r="O32" i="1"/>
  <c r="L34" i="1"/>
  <c r="A35" i="1"/>
  <c r="D34" i="1"/>
  <c r="E34" i="1" s="1"/>
  <c r="G34" i="1" s="1"/>
  <c r="H35" i="1" s="1"/>
  <c r="K34" i="1" l="1"/>
  <c r="B34" i="1" s="1"/>
  <c r="O33" i="1"/>
  <c r="M34" i="1"/>
  <c r="N34" i="1" s="1"/>
  <c r="C35" i="1" s="1"/>
  <c r="P35" i="1"/>
  <c r="I35" i="1"/>
  <c r="J35" i="1" s="1"/>
  <c r="Q35" i="1"/>
  <c r="A36" i="1"/>
  <c r="L35" i="1"/>
  <c r="D35" i="1"/>
  <c r="E35" i="1" s="1"/>
  <c r="G35" i="1" s="1"/>
  <c r="H36" i="1" s="1"/>
  <c r="K35" i="1" l="1"/>
  <c r="B35" i="1" s="1"/>
  <c r="O34" i="1"/>
  <c r="A37" i="1"/>
  <c r="L36" i="1"/>
  <c r="D36" i="1"/>
  <c r="E36" i="1" s="1"/>
  <c r="G36" i="1" s="1"/>
  <c r="H37" i="1" s="1"/>
  <c r="P36" i="1"/>
  <c r="I36" i="1"/>
  <c r="J36" i="1" s="1"/>
  <c r="M35" i="1"/>
  <c r="N35" i="1" s="1"/>
  <c r="C36" i="1" s="1"/>
  <c r="Q36" i="1"/>
  <c r="K36" i="1" l="1"/>
  <c r="B36" i="1" s="1"/>
  <c r="L37" i="1"/>
  <c r="A38" i="1"/>
  <c r="D37" i="1"/>
  <c r="E37" i="1" s="1"/>
  <c r="G37" i="1" s="1"/>
  <c r="H38" i="1" s="1"/>
  <c r="O35" i="1"/>
  <c r="Q37" i="1"/>
  <c r="P37" i="1"/>
  <c r="I37" i="1"/>
  <c r="J37" i="1" s="1"/>
  <c r="M36" i="1"/>
  <c r="N36" i="1" s="1"/>
  <c r="C37" i="1" s="1"/>
  <c r="K37" i="1" l="1"/>
  <c r="B37" i="1" s="1"/>
  <c r="P38" i="1"/>
  <c r="Q38" i="1"/>
  <c r="I38" i="1"/>
  <c r="J38" i="1" s="1"/>
  <c r="M37" i="1"/>
  <c r="N37" i="1" s="1"/>
  <c r="C38" i="1" s="1"/>
  <c r="O36" i="1"/>
  <c r="A39" i="1"/>
  <c r="L38" i="1"/>
  <c r="D38" i="1"/>
  <c r="E38" i="1" s="1"/>
  <c r="G38" i="1" s="1"/>
  <c r="H39" i="1" s="1"/>
  <c r="K38" i="1" l="1"/>
  <c r="B38" i="1" s="1"/>
  <c r="A40" i="1"/>
  <c r="L39" i="1"/>
  <c r="D39" i="1"/>
  <c r="E39" i="1" s="1"/>
  <c r="G39" i="1" s="1"/>
  <c r="H40" i="1" s="1"/>
  <c r="O37" i="1"/>
  <c r="M38" i="1"/>
  <c r="N38" i="1" s="1"/>
  <c r="C39" i="1" s="1"/>
  <c r="P39" i="1"/>
  <c r="Q39" i="1"/>
  <c r="I39" i="1"/>
  <c r="J39" i="1" s="1"/>
  <c r="K39" i="1" l="1"/>
  <c r="B39" i="1" s="1"/>
  <c r="L40" i="1"/>
  <c r="A41" i="1"/>
  <c r="D40" i="1"/>
  <c r="E40" i="1" s="1"/>
  <c r="G40" i="1" s="1"/>
  <c r="H41" i="1" s="1"/>
  <c r="O38" i="1"/>
  <c r="M39" i="1"/>
  <c r="N39" i="1" s="1"/>
  <c r="C40" i="1" s="1"/>
  <c r="I40" i="1"/>
  <c r="J40" i="1" s="1"/>
  <c r="Q40" i="1"/>
  <c r="P40" i="1"/>
  <c r="K40" i="1" l="1"/>
  <c r="Q41" i="1"/>
  <c r="M40" i="1"/>
  <c r="N40" i="1" s="1"/>
  <c r="C41" i="1" s="1"/>
  <c r="P41" i="1"/>
  <c r="I41" i="1"/>
  <c r="J41" i="1" s="1"/>
  <c r="O39" i="1"/>
  <c r="L41" i="1"/>
  <c r="D41" i="1"/>
  <c r="E41" i="1" s="1"/>
  <c r="G41" i="1" s="1"/>
  <c r="H42" i="1" s="1"/>
  <c r="A42" i="1"/>
  <c r="O40" i="1" l="1"/>
  <c r="B40" i="1"/>
  <c r="K41" i="1"/>
  <c r="B41" i="1" s="1"/>
  <c r="M41" i="1"/>
  <c r="N41" i="1" s="1"/>
  <c r="C42" i="1" s="1"/>
  <c r="Q42" i="1"/>
  <c r="I42" i="1"/>
  <c r="J42" i="1" s="1"/>
  <c r="P42" i="1"/>
  <c r="D42" i="1"/>
  <c r="E42" i="1" s="1"/>
  <c r="G42" i="1" s="1"/>
  <c r="H43" i="1" s="1"/>
  <c r="L42" i="1"/>
  <c r="A43" i="1"/>
  <c r="K42" i="1" l="1"/>
  <c r="B42" i="1" s="1"/>
  <c r="L43" i="1"/>
  <c r="A44" i="1"/>
  <c r="D43" i="1"/>
  <c r="E43" i="1" s="1"/>
  <c r="G43" i="1" s="1"/>
  <c r="H44" i="1" s="1"/>
  <c r="O41" i="1"/>
  <c r="M42" i="1"/>
  <c r="N42" i="1" s="1"/>
  <c r="C43" i="1" s="1"/>
  <c r="Q43" i="1"/>
  <c r="I43" i="1"/>
  <c r="J43" i="1" s="1"/>
  <c r="P43" i="1"/>
  <c r="K43" i="1" l="1"/>
  <c r="B43" i="1" s="1"/>
  <c r="A45" i="1"/>
  <c r="L44" i="1"/>
  <c r="D44" i="1"/>
  <c r="E44" i="1" s="1"/>
  <c r="G44" i="1" s="1"/>
  <c r="H45" i="1" s="1"/>
  <c r="M43" i="1"/>
  <c r="N43" i="1" s="1"/>
  <c r="C44" i="1" s="1"/>
  <c r="Q44" i="1"/>
  <c r="I44" i="1"/>
  <c r="J44" i="1" s="1"/>
  <c r="P44" i="1"/>
  <c r="O42" i="1"/>
  <c r="K44" i="1" l="1"/>
  <c r="B44" i="1" s="1"/>
  <c r="L45" i="1"/>
  <c r="A46" i="1"/>
  <c r="D45" i="1"/>
  <c r="E45" i="1" s="1"/>
  <c r="G45" i="1" s="1"/>
  <c r="H46" i="1" s="1"/>
  <c r="O43" i="1"/>
  <c r="Q45" i="1"/>
  <c r="P45" i="1"/>
  <c r="M44" i="1"/>
  <c r="N44" i="1" s="1"/>
  <c r="C45" i="1" s="1"/>
  <c r="I45" i="1"/>
  <c r="J45" i="1" s="1"/>
  <c r="K45" i="1" l="1"/>
  <c r="B45" i="1" s="1"/>
  <c r="O44" i="1"/>
  <c r="L46" i="1"/>
  <c r="A47" i="1"/>
  <c r="D46" i="1"/>
  <c r="E46" i="1" s="1"/>
  <c r="G46" i="1" s="1"/>
  <c r="H47" i="1" s="1"/>
  <c r="P46" i="1"/>
  <c r="Q46" i="1"/>
  <c r="I46" i="1"/>
  <c r="J46" i="1" s="1"/>
  <c r="M45" i="1"/>
  <c r="N45" i="1" s="1"/>
  <c r="C46" i="1" s="1"/>
  <c r="K46" i="1" l="1"/>
  <c r="B46" i="1" s="1"/>
  <c r="O45" i="1"/>
  <c r="I47" i="1"/>
  <c r="J47" i="1" s="1"/>
  <c r="P47" i="1"/>
  <c r="M46" i="1"/>
  <c r="N46" i="1" s="1"/>
  <c r="C47" i="1" s="1"/>
  <c r="Q47" i="1"/>
  <c r="A48" i="1"/>
  <c r="L47" i="1"/>
  <c r="D47" i="1"/>
  <c r="E47" i="1" s="1"/>
  <c r="G47" i="1" s="1"/>
  <c r="H48" i="1" s="1"/>
  <c r="K47" i="1" l="1"/>
  <c r="B47" i="1" s="1"/>
  <c r="O46" i="1"/>
  <c r="A49" i="1"/>
  <c r="L48" i="1"/>
  <c r="D48" i="1"/>
  <c r="E48" i="1" s="1"/>
  <c r="G48" i="1" s="1"/>
  <c r="H49" i="1" s="1"/>
  <c r="M47" i="1"/>
  <c r="N47" i="1" s="1"/>
  <c r="C48" i="1" s="1"/>
  <c r="P48" i="1"/>
  <c r="Q48" i="1"/>
  <c r="I48" i="1"/>
  <c r="J48" i="1" s="1"/>
  <c r="K48" i="1" l="1"/>
  <c r="B48" i="1" s="1"/>
  <c r="A50" i="1"/>
  <c r="L49" i="1"/>
  <c r="D49" i="1"/>
  <c r="E49" i="1" s="1"/>
  <c r="G49" i="1" s="1"/>
  <c r="H50" i="1" s="1"/>
  <c r="O47" i="1"/>
  <c r="M48" i="1"/>
  <c r="N48" i="1" s="1"/>
  <c r="C49" i="1" s="1"/>
  <c r="Q49" i="1"/>
  <c r="I49" i="1"/>
  <c r="J49" i="1" s="1"/>
  <c r="P49" i="1"/>
  <c r="K49" i="1" l="1"/>
  <c r="B49" i="1" s="1"/>
  <c r="L50" i="1"/>
  <c r="A51" i="1"/>
  <c r="D50" i="1"/>
  <c r="E50" i="1" s="1"/>
  <c r="G50" i="1" s="1"/>
  <c r="H51" i="1" s="1"/>
  <c r="O48" i="1"/>
  <c r="M49" i="1"/>
  <c r="N49" i="1" s="1"/>
  <c r="C50" i="1" s="1"/>
  <c r="Q50" i="1"/>
  <c r="I50" i="1"/>
  <c r="J50" i="1" s="1"/>
  <c r="P50" i="1"/>
  <c r="K50" i="1" l="1"/>
  <c r="B50" i="1" s="1"/>
  <c r="P51" i="1"/>
  <c r="I51" i="1"/>
  <c r="J51" i="1" s="1"/>
  <c r="M50" i="1"/>
  <c r="N50" i="1" s="1"/>
  <c r="C51" i="1" s="1"/>
  <c r="Q51" i="1"/>
  <c r="O49" i="1"/>
  <c r="L51" i="1"/>
  <c r="A52" i="1"/>
  <c r="D51" i="1"/>
  <c r="E51" i="1" s="1"/>
  <c r="G51" i="1" s="1"/>
  <c r="H52" i="1" s="1"/>
  <c r="K51" i="1" l="1"/>
  <c r="B51" i="1" s="1"/>
  <c r="M51" i="1"/>
  <c r="N51" i="1" s="1"/>
  <c r="C52" i="1" s="1"/>
  <c r="Q52" i="1"/>
  <c r="P52" i="1"/>
  <c r="I52" i="1"/>
  <c r="J52" i="1" s="1"/>
  <c r="O50" i="1"/>
  <c r="L52" i="1"/>
  <c r="A53" i="1"/>
  <c r="D52" i="1"/>
  <c r="E52" i="1" s="1"/>
  <c r="G52" i="1" s="1"/>
  <c r="H53" i="1" s="1"/>
  <c r="K52" i="1" l="1"/>
  <c r="B52" i="1" s="1"/>
  <c r="O51" i="1"/>
  <c r="L53" i="1"/>
  <c r="A54" i="1"/>
  <c r="D53" i="1"/>
  <c r="E53" i="1" s="1"/>
  <c r="G53" i="1" s="1"/>
  <c r="H54" i="1" s="1"/>
  <c r="P53" i="1"/>
  <c r="M52" i="1"/>
  <c r="N52" i="1" s="1"/>
  <c r="C53" i="1" s="1"/>
  <c r="I53" i="1"/>
  <c r="J53" i="1" s="1"/>
  <c r="Q53" i="1"/>
  <c r="K53" i="1" l="1"/>
  <c r="B53" i="1" s="1"/>
  <c r="Q54" i="1"/>
  <c r="P54" i="1"/>
  <c r="I54" i="1"/>
  <c r="J54" i="1" s="1"/>
  <c r="M53" i="1"/>
  <c r="N53" i="1" s="1"/>
  <c r="C54" i="1" s="1"/>
  <c r="O52" i="1"/>
  <c r="L54" i="1"/>
  <c r="A55" i="1"/>
  <c r="D54" i="1"/>
  <c r="E54" i="1" s="1"/>
  <c r="G54" i="1" s="1"/>
  <c r="H55" i="1" s="1"/>
  <c r="K54" i="1" l="1"/>
  <c r="B54" i="1" s="1"/>
  <c r="A56" i="1"/>
  <c r="L55" i="1"/>
  <c r="D55" i="1"/>
  <c r="E55" i="1" s="1"/>
  <c r="G55" i="1" s="1"/>
  <c r="H56" i="1" s="1"/>
  <c r="P55" i="1"/>
  <c r="I55" i="1"/>
  <c r="J55" i="1" s="1"/>
  <c r="Q55" i="1"/>
  <c r="M54" i="1"/>
  <c r="N54" i="1" s="1"/>
  <c r="C55" i="1" s="1"/>
  <c r="O53" i="1"/>
  <c r="K55" i="1" l="1"/>
  <c r="B55" i="1" s="1"/>
  <c r="O54" i="1"/>
  <c r="M55" i="1"/>
  <c r="N55" i="1" s="1"/>
  <c r="C56" i="1" s="1"/>
  <c r="I56" i="1"/>
  <c r="J56" i="1" s="1"/>
  <c r="P56" i="1"/>
  <c r="Q56" i="1"/>
  <c r="A57" i="1"/>
  <c r="L56" i="1"/>
  <c r="D56" i="1"/>
  <c r="E56" i="1" s="1"/>
  <c r="G56" i="1" s="1"/>
  <c r="H57" i="1" s="1"/>
  <c r="K56" i="1" l="1"/>
  <c r="B56" i="1" s="1"/>
  <c r="A58" i="1"/>
  <c r="L57" i="1"/>
  <c r="D57" i="1"/>
  <c r="E57" i="1" s="1"/>
  <c r="G57" i="1" s="1"/>
  <c r="H58" i="1" s="1"/>
  <c r="O55" i="1"/>
  <c r="Q57" i="1"/>
  <c r="I57" i="1"/>
  <c r="J57" i="1" s="1"/>
  <c r="P57" i="1"/>
  <c r="M56" i="1"/>
  <c r="N56" i="1" s="1"/>
  <c r="C57" i="1" s="1"/>
  <c r="K57" i="1" l="1"/>
  <c r="B57" i="1" s="1"/>
  <c r="L58" i="1"/>
  <c r="A59" i="1"/>
  <c r="D58" i="1"/>
  <c r="E58" i="1" s="1"/>
  <c r="G58" i="1" s="1"/>
  <c r="H59" i="1" s="1"/>
  <c r="O56" i="1"/>
  <c r="P58" i="1"/>
  <c r="I58" i="1"/>
  <c r="J58" i="1" s="1"/>
  <c r="M57" i="1"/>
  <c r="N57" i="1" s="1"/>
  <c r="C58" i="1" s="1"/>
  <c r="Q58" i="1"/>
  <c r="K58" i="1" l="1"/>
  <c r="B58" i="1" s="1"/>
  <c r="O57" i="1"/>
  <c r="L59" i="1"/>
  <c r="A60" i="1"/>
  <c r="D59" i="1"/>
  <c r="E59" i="1" s="1"/>
  <c r="G59" i="1" s="1"/>
  <c r="H60" i="1" s="1"/>
  <c r="Q59" i="1"/>
  <c r="I59" i="1"/>
  <c r="J59" i="1" s="1"/>
  <c r="P59" i="1"/>
  <c r="M58" i="1"/>
  <c r="N58" i="1" s="1"/>
  <c r="C59" i="1" s="1"/>
  <c r="K59" i="1" l="1"/>
  <c r="A61" i="1"/>
  <c r="L60" i="1"/>
  <c r="D60" i="1"/>
  <c r="E60" i="1" s="1"/>
  <c r="G60" i="1" s="1"/>
  <c r="H61" i="1" s="1"/>
  <c r="M59" i="1"/>
  <c r="N59" i="1" s="1"/>
  <c r="C60" i="1" s="1"/>
  <c r="Q60" i="1"/>
  <c r="I60" i="1"/>
  <c r="J60" i="1" s="1"/>
  <c r="P60" i="1"/>
  <c r="O58" i="1"/>
  <c r="O59" i="1" l="1"/>
  <c r="K60" i="1"/>
  <c r="B60" i="1" s="1"/>
  <c r="B59" i="1"/>
  <c r="Q61" i="1"/>
  <c r="P61" i="1"/>
  <c r="M60" i="1"/>
  <c r="N60" i="1" s="1"/>
  <c r="C61" i="1" s="1"/>
  <c r="I61" i="1"/>
  <c r="J61" i="1" s="1"/>
  <c r="L61" i="1"/>
  <c r="A62" i="1"/>
  <c r="D61" i="1"/>
  <c r="E61" i="1" s="1"/>
  <c r="G61" i="1" s="1"/>
  <c r="H62" i="1" s="1"/>
  <c r="K61" i="1" l="1"/>
  <c r="B61" i="1" s="1"/>
  <c r="P62" i="1"/>
  <c r="I62" i="1"/>
  <c r="J62" i="1" s="1"/>
  <c r="M61" i="1"/>
  <c r="N61" i="1" s="1"/>
  <c r="C62" i="1" s="1"/>
  <c r="Q62" i="1"/>
  <c r="L62" i="1"/>
  <c r="A63" i="1"/>
  <c r="D62" i="1"/>
  <c r="E62" i="1" s="1"/>
  <c r="G62" i="1" s="1"/>
  <c r="H63" i="1" s="1"/>
  <c r="O60" i="1"/>
  <c r="K62" i="1" l="1"/>
  <c r="B62" i="1" s="1"/>
  <c r="A64" i="1"/>
  <c r="L63" i="1"/>
  <c r="D63" i="1"/>
  <c r="E63" i="1" s="1"/>
  <c r="G63" i="1" s="1"/>
  <c r="H64" i="1" s="1"/>
  <c r="P63" i="1"/>
  <c r="I63" i="1"/>
  <c r="J63" i="1" s="1"/>
  <c r="Q63" i="1"/>
  <c r="M62" i="1"/>
  <c r="N62" i="1" s="1"/>
  <c r="C63" i="1" s="1"/>
  <c r="O61" i="1"/>
  <c r="K63" i="1" l="1"/>
  <c r="B63" i="1" s="1"/>
  <c r="M63" i="1"/>
  <c r="N63" i="1" s="1"/>
  <c r="C64" i="1" s="1"/>
  <c r="Q64" i="1"/>
  <c r="I64" i="1"/>
  <c r="J64" i="1" s="1"/>
  <c r="P64" i="1"/>
  <c r="A65" i="1"/>
  <c r="L64" i="1"/>
  <c r="D64" i="1"/>
  <c r="E64" i="1" s="1"/>
  <c r="G64" i="1" s="1"/>
  <c r="H65" i="1" s="1"/>
  <c r="O62" i="1"/>
  <c r="K64" i="1" l="1"/>
  <c r="B64" i="1" s="1"/>
  <c r="M64" i="1"/>
  <c r="N64" i="1" s="1"/>
  <c r="C65" i="1" s="1"/>
  <c r="P65" i="1"/>
  <c r="Q65" i="1"/>
  <c r="I65" i="1"/>
  <c r="J65" i="1" s="1"/>
  <c r="L65" i="1"/>
  <c r="A66" i="1"/>
  <c r="D65" i="1"/>
  <c r="E65" i="1" s="1"/>
  <c r="G65" i="1" s="1"/>
  <c r="H66" i="1" s="1"/>
  <c r="O63" i="1"/>
  <c r="K65" i="1" l="1"/>
  <c r="B65" i="1" s="1"/>
  <c r="P66" i="1"/>
  <c r="M65" i="1"/>
  <c r="N65" i="1" s="1"/>
  <c r="C66" i="1" s="1"/>
  <c r="Q66" i="1"/>
  <c r="I66" i="1"/>
  <c r="J66" i="1" s="1"/>
  <c r="O64" i="1"/>
  <c r="L66" i="1"/>
  <c r="A67" i="1"/>
  <c r="D66" i="1"/>
  <c r="E66" i="1" s="1"/>
  <c r="G66" i="1" s="1"/>
  <c r="H67" i="1" s="1"/>
  <c r="K66" i="1" l="1"/>
  <c r="B66" i="1" s="1"/>
  <c r="Q67" i="1"/>
  <c r="I67" i="1"/>
  <c r="J67" i="1" s="1"/>
  <c r="M66" i="1"/>
  <c r="N66" i="1" s="1"/>
  <c r="C67" i="1" s="1"/>
  <c r="P67" i="1"/>
  <c r="O65" i="1"/>
  <c r="L67" i="1"/>
  <c r="A68" i="1"/>
  <c r="D67" i="1"/>
  <c r="E67" i="1" s="1"/>
  <c r="G67" i="1" s="1"/>
  <c r="H68" i="1" s="1"/>
  <c r="K67" i="1" l="1"/>
  <c r="B67" i="1" s="1"/>
  <c r="O66" i="1"/>
  <c r="M67" i="1"/>
  <c r="N67" i="1" s="1"/>
  <c r="C68" i="1" s="1"/>
  <c r="Q68" i="1"/>
  <c r="P68" i="1"/>
  <c r="I68" i="1"/>
  <c r="J68" i="1" s="1"/>
  <c r="A69" i="1"/>
  <c r="L68" i="1"/>
  <c r="D68" i="1"/>
  <c r="E68" i="1" s="1"/>
  <c r="G68" i="1" s="1"/>
  <c r="H69" i="1" s="1"/>
  <c r="K68" i="1" l="1"/>
  <c r="B68" i="1" s="1"/>
  <c r="L69" i="1"/>
  <c r="A70" i="1"/>
  <c r="D69" i="1"/>
  <c r="E69" i="1" s="1"/>
  <c r="G69" i="1" s="1"/>
  <c r="H70" i="1" s="1"/>
  <c r="O67" i="1"/>
  <c r="Q69" i="1"/>
  <c r="M68" i="1"/>
  <c r="N68" i="1" s="1"/>
  <c r="C69" i="1" s="1"/>
  <c r="I69" i="1"/>
  <c r="J69" i="1" s="1"/>
  <c r="P69" i="1"/>
  <c r="K69" i="1" l="1"/>
  <c r="O68" i="1"/>
  <c r="P70" i="1"/>
  <c r="Q70" i="1"/>
  <c r="M69" i="1"/>
  <c r="N69" i="1" s="1"/>
  <c r="C70" i="1" s="1"/>
  <c r="I70" i="1"/>
  <c r="J70" i="1" s="1"/>
  <c r="L70" i="1"/>
  <c r="A71" i="1"/>
  <c r="D70" i="1"/>
  <c r="E70" i="1" s="1"/>
  <c r="G70" i="1" s="1"/>
  <c r="H71" i="1" s="1"/>
  <c r="O69" i="1" l="1"/>
  <c r="B69" i="1"/>
  <c r="K70" i="1"/>
  <c r="B70" i="1" s="1"/>
  <c r="A72" i="1"/>
  <c r="L71" i="1"/>
  <c r="D71" i="1"/>
  <c r="E71" i="1" s="1"/>
  <c r="G71" i="1" s="1"/>
  <c r="H72" i="1" s="1"/>
  <c r="I71" i="1"/>
  <c r="J71" i="1" s="1"/>
  <c r="M70" i="1"/>
  <c r="N70" i="1" s="1"/>
  <c r="C71" i="1" s="1"/>
  <c r="Q71" i="1"/>
  <c r="P71" i="1"/>
  <c r="K71" i="1" l="1"/>
  <c r="B71" i="1" s="1"/>
  <c r="M71" i="1"/>
  <c r="N71" i="1" s="1"/>
  <c r="C72" i="1" s="1"/>
  <c r="Q72" i="1"/>
  <c r="P72" i="1"/>
  <c r="I72" i="1"/>
  <c r="J72" i="1" s="1"/>
  <c r="O70" i="1"/>
  <c r="A73" i="1"/>
  <c r="L72" i="1"/>
  <c r="D72" i="1"/>
  <c r="E72" i="1" s="1"/>
  <c r="G72" i="1" s="1"/>
  <c r="H73" i="1" s="1"/>
  <c r="K72" i="1" l="1"/>
  <c r="B72" i="1" s="1"/>
  <c r="A74" i="1"/>
  <c r="L73" i="1"/>
  <c r="D73" i="1"/>
  <c r="E73" i="1" s="1"/>
  <c r="G73" i="1" s="1"/>
  <c r="H74" i="1" s="1"/>
  <c r="O71" i="1"/>
  <c r="Q73" i="1"/>
  <c r="I73" i="1"/>
  <c r="J73" i="1" s="1"/>
  <c r="M72" i="1"/>
  <c r="N72" i="1" s="1"/>
  <c r="C73" i="1" s="1"/>
  <c r="P73" i="1"/>
  <c r="K73" i="1" l="1"/>
  <c r="B73" i="1" s="1"/>
  <c r="L74" i="1"/>
  <c r="A75" i="1"/>
  <c r="D74" i="1"/>
  <c r="E74" i="1" s="1"/>
  <c r="G74" i="1" s="1"/>
  <c r="H75" i="1" s="1"/>
  <c r="O72" i="1"/>
  <c r="P74" i="1"/>
  <c r="Q74" i="1"/>
  <c r="I74" i="1"/>
  <c r="J74" i="1" s="1"/>
  <c r="M73" i="1"/>
  <c r="N73" i="1" s="1"/>
  <c r="C74" i="1" s="1"/>
  <c r="K74" i="1" l="1"/>
  <c r="B74" i="1" s="1"/>
  <c r="A76" i="1"/>
  <c r="L75" i="1"/>
  <c r="D75" i="1"/>
  <c r="E75" i="1" s="1"/>
  <c r="G75" i="1" s="1"/>
  <c r="H76" i="1" s="1"/>
  <c r="O73" i="1"/>
  <c r="Q75" i="1"/>
  <c r="I75" i="1"/>
  <c r="J75" i="1" s="1"/>
  <c r="P75" i="1"/>
  <c r="M74" i="1"/>
  <c r="N74" i="1" s="1"/>
  <c r="C75" i="1" s="1"/>
  <c r="K75" i="1" l="1"/>
  <c r="B75" i="1" s="1"/>
  <c r="M75" i="1"/>
  <c r="N75" i="1" s="1"/>
  <c r="C76" i="1" s="1"/>
  <c r="P76" i="1"/>
  <c r="Q76" i="1"/>
  <c r="I76" i="1"/>
  <c r="J76" i="1" s="1"/>
  <c r="A77" i="1"/>
  <c r="L76" i="1"/>
  <c r="D76" i="1"/>
  <c r="E76" i="1" s="1"/>
  <c r="G76" i="1" s="1"/>
  <c r="H77" i="1" s="1"/>
  <c r="O74" i="1"/>
  <c r="K76" i="1" l="1"/>
  <c r="B76" i="1" s="1"/>
  <c r="P77" i="1"/>
  <c r="Q77" i="1"/>
  <c r="I77" i="1"/>
  <c r="J77" i="1" s="1"/>
  <c r="M76" i="1"/>
  <c r="N76" i="1" s="1"/>
  <c r="C77" i="1" s="1"/>
  <c r="A78" i="1"/>
  <c r="L77" i="1"/>
  <c r="D77" i="1"/>
  <c r="E77" i="1" s="1"/>
  <c r="G77" i="1" s="1"/>
  <c r="H78" i="1" s="1"/>
  <c r="O75" i="1"/>
  <c r="K77" i="1" l="1"/>
  <c r="P78" i="1"/>
  <c r="M77" i="1"/>
  <c r="N77" i="1" s="1"/>
  <c r="C78" i="1" s="1"/>
  <c r="Q78" i="1"/>
  <c r="I78" i="1"/>
  <c r="J78" i="1" s="1"/>
  <c r="L78" i="1"/>
  <c r="A79" i="1"/>
  <c r="D78" i="1"/>
  <c r="E78" i="1" s="1"/>
  <c r="G78" i="1" s="1"/>
  <c r="H79" i="1" s="1"/>
  <c r="O76" i="1"/>
  <c r="O77" i="1" l="1"/>
  <c r="B77" i="1"/>
  <c r="K78" i="1"/>
  <c r="B78" i="1" s="1"/>
  <c r="Q79" i="1"/>
  <c r="I79" i="1"/>
  <c r="J79" i="1" s="1"/>
  <c r="P79" i="1"/>
  <c r="M78" i="1"/>
  <c r="N78" i="1" s="1"/>
  <c r="C79" i="1" s="1"/>
  <c r="L79" i="1"/>
  <c r="A80" i="1"/>
  <c r="D79" i="1"/>
  <c r="E79" i="1" s="1"/>
  <c r="G79" i="1" s="1"/>
  <c r="H80" i="1" s="1"/>
  <c r="K79" i="1" l="1"/>
  <c r="B79" i="1" s="1"/>
  <c r="M79" i="1"/>
  <c r="N79" i="1" s="1"/>
  <c r="C80" i="1" s="1"/>
  <c r="I80" i="1"/>
  <c r="J80" i="1" s="1"/>
  <c r="Q80" i="1"/>
  <c r="P80" i="1"/>
  <c r="O78" i="1"/>
  <c r="A81" i="1"/>
  <c r="L80" i="1"/>
  <c r="D80" i="1"/>
  <c r="E80" i="1" s="1"/>
  <c r="G80" i="1" s="1"/>
  <c r="H81" i="1" s="1"/>
  <c r="K80" i="1" l="1"/>
  <c r="B80" i="1" s="1"/>
  <c r="L81" i="1"/>
  <c r="A82" i="1"/>
  <c r="D81" i="1"/>
  <c r="E81" i="1" s="1"/>
  <c r="G81" i="1" s="1"/>
  <c r="H82" i="1" s="1"/>
  <c r="O79" i="1"/>
  <c r="Q81" i="1"/>
  <c r="M80" i="1"/>
  <c r="N80" i="1" s="1"/>
  <c r="C81" i="1" s="1"/>
  <c r="P81" i="1"/>
  <c r="I81" i="1"/>
  <c r="J81" i="1" s="1"/>
  <c r="K81" i="1" l="1"/>
  <c r="B81" i="1" s="1"/>
  <c r="Q82" i="1"/>
  <c r="M81" i="1"/>
  <c r="N81" i="1" s="1"/>
  <c r="C82" i="1" s="1"/>
  <c r="P82" i="1"/>
  <c r="I82" i="1"/>
  <c r="J82" i="1" s="1"/>
  <c r="O80" i="1"/>
  <c r="L82" i="1"/>
  <c r="A83" i="1"/>
  <c r="D82" i="1"/>
  <c r="E82" i="1" s="1"/>
  <c r="G82" i="1" s="1"/>
  <c r="H83" i="1" s="1"/>
  <c r="K82" i="1" l="1"/>
  <c r="L83" i="1"/>
  <c r="A84" i="1"/>
  <c r="D83" i="1"/>
  <c r="E83" i="1" s="1"/>
  <c r="G83" i="1" s="1"/>
  <c r="H84" i="1" s="1"/>
  <c r="O81" i="1"/>
  <c r="M82" i="1"/>
  <c r="N82" i="1" s="1"/>
  <c r="C83" i="1" s="1"/>
  <c r="Q83" i="1"/>
  <c r="P83" i="1"/>
  <c r="I83" i="1"/>
  <c r="J83" i="1" s="1"/>
  <c r="O82" i="1" l="1"/>
  <c r="B82" i="1"/>
  <c r="K83" i="1"/>
  <c r="B83" i="1" s="1"/>
  <c r="M83" i="1"/>
  <c r="N83" i="1" s="1"/>
  <c r="C84" i="1" s="1"/>
  <c r="I84" i="1"/>
  <c r="J84" i="1" s="1"/>
  <c r="P84" i="1"/>
  <c r="Q84" i="1"/>
  <c r="L84" i="1"/>
  <c r="A85" i="1"/>
  <c r="D84" i="1"/>
  <c r="E84" i="1" s="1"/>
  <c r="G84" i="1" s="1"/>
  <c r="H85" i="1" s="1"/>
  <c r="K84" i="1" l="1"/>
  <c r="B84" i="1" s="1"/>
  <c r="A86" i="1"/>
  <c r="L85" i="1"/>
  <c r="D85" i="1"/>
  <c r="E85" i="1" s="1"/>
  <c r="G85" i="1" s="1"/>
  <c r="H86" i="1" s="1"/>
  <c r="Q85" i="1"/>
  <c r="I85" i="1"/>
  <c r="J85" i="1" s="1"/>
  <c r="P85" i="1"/>
  <c r="M84" i="1"/>
  <c r="N84" i="1" s="1"/>
  <c r="C85" i="1" s="1"/>
  <c r="O83" i="1"/>
  <c r="K85" i="1" l="1"/>
  <c r="B85" i="1" s="1"/>
  <c r="L86" i="1"/>
  <c r="A87" i="1"/>
  <c r="D86" i="1"/>
  <c r="E86" i="1" s="1"/>
  <c r="O84" i="1"/>
  <c r="M85" i="1"/>
  <c r="N85" i="1" s="1"/>
  <c r="C86" i="1" s="1"/>
  <c r="Q86" i="1"/>
  <c r="P86" i="1"/>
  <c r="I86" i="1"/>
  <c r="J86" i="1" s="1"/>
  <c r="K86" i="1" l="1"/>
  <c r="B86" i="1" s="1"/>
  <c r="M86" i="1"/>
  <c r="N86" i="1" s="1"/>
  <c r="C87" i="1" s="1"/>
  <c r="P87" i="1"/>
  <c r="I87" i="1"/>
  <c r="Q87" i="1"/>
  <c r="G86" i="1"/>
  <c r="H87" i="1" s="1"/>
  <c r="O85" i="1"/>
  <c r="A88" i="1"/>
  <c r="L87" i="1"/>
  <c r="D87" i="1"/>
  <c r="E87" i="1" s="1"/>
  <c r="G87" i="1" s="1"/>
  <c r="H88" i="1" l="1"/>
  <c r="J87" i="1"/>
  <c r="K87" i="1" s="1"/>
  <c r="M87" i="1"/>
  <c r="N87" i="1" s="1"/>
  <c r="C88" i="1" s="1"/>
  <c r="Q88" i="1"/>
  <c r="P88" i="1"/>
  <c r="I88" i="1"/>
  <c r="O86" i="1"/>
  <c r="L88" i="1"/>
  <c r="A89" i="1"/>
  <c r="D88" i="1"/>
  <c r="E88" i="1" s="1"/>
  <c r="G88" i="1" s="1"/>
  <c r="H89" i="1" s="1"/>
  <c r="J88" i="1" l="1"/>
  <c r="K88" i="1" s="1"/>
  <c r="B88" i="1" s="1"/>
  <c r="O87" i="1"/>
  <c r="B87" i="1"/>
  <c r="L89" i="1"/>
  <c r="A90" i="1"/>
  <c r="D89" i="1"/>
  <c r="E89" i="1" s="1"/>
  <c r="G89" i="1" s="1"/>
  <c r="H90" i="1" s="1"/>
  <c r="Q89" i="1"/>
  <c r="I89" i="1"/>
  <c r="J89" i="1" s="1"/>
  <c r="M88" i="1"/>
  <c r="N88" i="1" s="1"/>
  <c r="C89" i="1" s="1"/>
  <c r="P89" i="1"/>
  <c r="K89" i="1" l="1"/>
  <c r="B89" i="1" s="1"/>
  <c r="L90" i="1"/>
  <c r="A91" i="1"/>
  <c r="D90" i="1"/>
  <c r="E90" i="1" s="1"/>
  <c r="G90" i="1" s="1"/>
  <c r="H91" i="1" s="1"/>
  <c r="M89" i="1"/>
  <c r="N89" i="1" s="1"/>
  <c r="C90" i="1" s="1"/>
  <c r="P90" i="1"/>
  <c r="Q90" i="1"/>
  <c r="I90" i="1"/>
  <c r="J90" i="1" s="1"/>
  <c r="O88" i="1"/>
  <c r="K90" i="1" l="1"/>
  <c r="Q91" i="1"/>
  <c r="M90" i="1"/>
  <c r="N90" i="1" s="1"/>
  <c r="C91" i="1" s="1"/>
  <c r="P91" i="1"/>
  <c r="I91" i="1"/>
  <c r="J91" i="1" s="1"/>
  <c r="O89" i="1"/>
  <c r="L91" i="1"/>
  <c r="A92" i="1"/>
  <c r="D91" i="1"/>
  <c r="E91" i="1" s="1"/>
  <c r="G91" i="1" s="1"/>
  <c r="H92" i="1" s="1"/>
  <c r="O90" i="1" l="1"/>
  <c r="B90" i="1"/>
  <c r="K91" i="1"/>
  <c r="B91" i="1" s="1"/>
  <c r="L92" i="1"/>
  <c r="A93" i="1"/>
  <c r="D92" i="1"/>
  <c r="E92" i="1" s="1"/>
  <c r="G92" i="1" s="1"/>
  <c r="H93" i="1" s="1"/>
  <c r="Q92" i="1"/>
  <c r="P92" i="1"/>
  <c r="M91" i="1"/>
  <c r="N91" i="1" s="1"/>
  <c r="C92" i="1" s="1"/>
  <c r="I92" i="1"/>
  <c r="J92" i="1" s="1"/>
  <c r="K92" i="1" l="1"/>
  <c r="B92" i="1" s="1"/>
  <c r="A94" i="1"/>
  <c r="L93" i="1"/>
  <c r="D93" i="1"/>
  <c r="E93" i="1" s="1"/>
  <c r="G93" i="1" s="1"/>
  <c r="H94" i="1" s="1"/>
  <c r="O91" i="1"/>
  <c r="P93" i="1"/>
  <c r="I93" i="1"/>
  <c r="J93" i="1" s="1"/>
  <c r="M92" i="1"/>
  <c r="N92" i="1" s="1"/>
  <c r="C93" i="1" s="1"/>
  <c r="Q93" i="1"/>
  <c r="K93" i="1" l="1"/>
  <c r="M93" i="1"/>
  <c r="N93" i="1" s="1"/>
  <c r="C94" i="1" s="1"/>
  <c r="P94" i="1"/>
  <c r="I94" i="1"/>
  <c r="J94" i="1" s="1"/>
  <c r="Q94" i="1"/>
  <c r="A95" i="1"/>
  <c r="L94" i="1"/>
  <c r="D94" i="1"/>
  <c r="E94" i="1" s="1"/>
  <c r="G94" i="1" s="1"/>
  <c r="H95" i="1" s="1"/>
  <c r="O92" i="1"/>
  <c r="O93" i="1" l="1"/>
  <c r="B93" i="1"/>
  <c r="K94" i="1"/>
  <c r="B94" i="1" s="1"/>
  <c r="Q95" i="1"/>
  <c r="I95" i="1"/>
  <c r="J95" i="1" s="1"/>
  <c r="P95" i="1"/>
  <c r="M94" i="1"/>
  <c r="N94" i="1" s="1"/>
  <c r="C95" i="1" s="1"/>
  <c r="L95" i="1"/>
  <c r="A96" i="1"/>
  <c r="D95" i="1"/>
  <c r="E95" i="1" s="1"/>
  <c r="G95" i="1" s="1"/>
  <c r="H96" i="1" s="1"/>
  <c r="K95" i="1" l="1"/>
  <c r="B95" i="1" s="1"/>
  <c r="L96" i="1"/>
  <c r="A97" i="1"/>
  <c r="D96" i="1"/>
  <c r="E96" i="1" s="1"/>
  <c r="G96" i="1" s="1"/>
  <c r="H97" i="1" s="1"/>
  <c r="O94" i="1"/>
  <c r="Q96" i="1"/>
  <c r="I96" i="1"/>
  <c r="J96" i="1" s="1"/>
  <c r="P96" i="1"/>
  <c r="M95" i="1"/>
  <c r="N95" i="1" s="1"/>
  <c r="C96" i="1" s="1"/>
  <c r="K96" i="1" l="1"/>
  <c r="B96" i="1" s="1"/>
  <c r="L97" i="1"/>
  <c r="A98" i="1"/>
  <c r="D97" i="1"/>
  <c r="E97" i="1" s="1"/>
  <c r="G97" i="1" s="1"/>
  <c r="H98" i="1" s="1"/>
  <c r="Q97" i="1"/>
  <c r="I97" i="1"/>
  <c r="J97" i="1" s="1"/>
  <c r="P97" i="1"/>
  <c r="M96" i="1"/>
  <c r="N96" i="1" s="1"/>
  <c r="C97" i="1" s="1"/>
  <c r="O95" i="1"/>
  <c r="K97" i="1" l="1"/>
  <c r="B97" i="1" s="1"/>
  <c r="A99" i="1"/>
  <c r="L98" i="1"/>
  <c r="D98" i="1"/>
  <c r="E98" i="1" s="1"/>
  <c r="G98" i="1" s="1"/>
  <c r="H99" i="1" s="1"/>
  <c r="O96" i="1"/>
  <c r="M97" i="1"/>
  <c r="N97" i="1" s="1"/>
  <c r="C98" i="1" s="1"/>
  <c r="I98" i="1"/>
  <c r="J98" i="1" s="1"/>
  <c r="Q98" i="1"/>
  <c r="P98" i="1"/>
  <c r="K98" i="1" l="1"/>
  <c r="B98" i="1" s="1"/>
  <c r="A100" i="1"/>
  <c r="L99" i="1"/>
  <c r="D99" i="1"/>
  <c r="E99" i="1" s="1"/>
  <c r="G99" i="1" s="1"/>
  <c r="H100" i="1" s="1"/>
  <c r="O97" i="1"/>
  <c r="Q99" i="1"/>
  <c r="I99" i="1"/>
  <c r="J99" i="1" s="1"/>
  <c r="P99" i="1"/>
  <c r="M98" i="1"/>
  <c r="N98" i="1" s="1"/>
  <c r="C99" i="1" s="1"/>
  <c r="K99" i="1" l="1"/>
  <c r="O98" i="1"/>
  <c r="I100" i="1"/>
  <c r="J100" i="1" s="1"/>
  <c r="P100" i="1"/>
  <c r="M99" i="1"/>
  <c r="N99" i="1" s="1"/>
  <c r="C100" i="1" s="1"/>
  <c r="Q100" i="1"/>
  <c r="L100" i="1"/>
  <c r="D100" i="1"/>
  <c r="E100" i="1" s="1"/>
  <c r="G100" i="1" s="1"/>
  <c r="H101" i="1" s="1"/>
  <c r="A101" i="1"/>
  <c r="O99" i="1" l="1"/>
  <c r="K100" i="1"/>
  <c r="B100" i="1" s="1"/>
  <c r="I101" i="1"/>
  <c r="J101" i="1" s="1"/>
  <c r="M100" i="1"/>
  <c r="N100" i="1" s="1"/>
  <c r="C101" i="1" s="1"/>
  <c r="P101" i="1"/>
  <c r="Q101" i="1"/>
  <c r="B99" i="1"/>
  <c r="L101" i="1"/>
  <c r="A102" i="1"/>
  <c r="D101" i="1"/>
  <c r="E101" i="1" s="1"/>
  <c r="G101" i="1" s="1"/>
  <c r="H102" i="1" s="1"/>
  <c r="K101" i="1" l="1"/>
  <c r="Q102" i="1"/>
  <c r="I102" i="1"/>
  <c r="J102" i="1" s="1"/>
  <c r="M101" i="1"/>
  <c r="N101" i="1" s="1"/>
  <c r="C102" i="1" s="1"/>
  <c r="P102" i="1"/>
  <c r="O100" i="1"/>
  <c r="L102" i="1"/>
  <c r="A103" i="1"/>
  <c r="D102" i="1"/>
  <c r="E102" i="1" s="1"/>
  <c r="G102" i="1" s="1"/>
  <c r="H103" i="1" s="1"/>
  <c r="O101" i="1" l="1"/>
  <c r="K102" i="1"/>
  <c r="B101" i="1"/>
  <c r="L103" i="1"/>
  <c r="D103" i="1"/>
  <c r="E103" i="1" s="1"/>
  <c r="G103" i="1" s="1"/>
  <c r="H104" i="1" s="1"/>
  <c r="A104" i="1"/>
  <c r="P103" i="1"/>
  <c r="I103" i="1"/>
  <c r="J103" i="1" s="1"/>
  <c r="M102" i="1"/>
  <c r="N102" i="1" s="1"/>
  <c r="C103" i="1" s="1"/>
  <c r="Q103" i="1"/>
  <c r="O102" i="1" l="1"/>
  <c r="K103" i="1"/>
  <c r="B103" i="1" s="1"/>
  <c r="L104" i="1"/>
  <c r="D104" i="1"/>
  <c r="E104" i="1" s="1"/>
  <c r="G104" i="1" s="1"/>
  <c r="H105" i="1" s="1"/>
  <c r="A105" i="1"/>
  <c r="B102" i="1"/>
  <c r="Q104" i="1"/>
  <c r="I104" i="1"/>
  <c r="J104" i="1" s="1"/>
  <c r="P104" i="1"/>
  <c r="M103" i="1"/>
  <c r="N103" i="1" s="1"/>
  <c r="C104" i="1" s="1"/>
  <c r="K104" i="1" l="1"/>
  <c r="B104" i="1" s="1"/>
  <c r="I105" i="1"/>
  <c r="J105" i="1" s="1"/>
  <c r="Q105" i="1"/>
  <c r="P105" i="1"/>
  <c r="M104" i="1"/>
  <c r="N104" i="1" s="1"/>
  <c r="C105" i="1" s="1"/>
  <c r="L105" i="1"/>
  <c r="A106" i="1"/>
  <c r="D105" i="1"/>
  <c r="E105" i="1" s="1"/>
  <c r="G105" i="1" s="1"/>
  <c r="H106" i="1" s="1"/>
  <c r="O103" i="1"/>
  <c r="K105" i="1" l="1"/>
  <c r="I106" i="1"/>
  <c r="J106" i="1" s="1"/>
  <c r="M105" i="1"/>
  <c r="N105" i="1" s="1"/>
  <c r="C106" i="1" s="1"/>
  <c r="Q106" i="1"/>
  <c r="P106" i="1"/>
  <c r="O104" i="1"/>
  <c r="L106" i="1"/>
  <c r="A107" i="1"/>
  <c r="D106" i="1"/>
  <c r="E106" i="1" s="1"/>
  <c r="G106" i="1" s="1"/>
  <c r="H107" i="1" s="1"/>
  <c r="O105" i="1" l="1"/>
  <c r="K106" i="1"/>
  <c r="B106" i="1" s="1"/>
  <c r="L107" i="1"/>
  <c r="D107" i="1"/>
  <c r="E107" i="1" s="1"/>
  <c r="G107" i="1" s="1"/>
  <c r="H108" i="1" s="1"/>
  <c r="A108" i="1"/>
  <c r="I107" i="1"/>
  <c r="J107" i="1" s="1"/>
  <c r="M106" i="1"/>
  <c r="N106" i="1" s="1"/>
  <c r="C107" i="1" s="1"/>
  <c r="Q107" i="1"/>
  <c r="P107" i="1"/>
  <c r="B105" i="1"/>
  <c r="K107" i="1" l="1"/>
  <c r="B107" i="1" s="1"/>
  <c r="L108" i="1"/>
  <c r="D108" i="1"/>
  <c r="E108" i="1" s="1"/>
  <c r="G108" i="1" s="1"/>
  <c r="H109" i="1" s="1"/>
  <c r="A109" i="1"/>
  <c r="O106" i="1"/>
  <c r="Q108" i="1"/>
  <c r="I108" i="1"/>
  <c r="J108" i="1" s="1"/>
  <c r="P108" i="1"/>
  <c r="M107" i="1"/>
  <c r="N107" i="1" s="1"/>
  <c r="C108" i="1" s="1"/>
  <c r="K108" i="1" l="1"/>
  <c r="B108" i="1" s="1"/>
  <c r="L109" i="1"/>
  <c r="A110" i="1"/>
  <c r="D109" i="1"/>
  <c r="E109" i="1" s="1"/>
  <c r="G109" i="1" s="1"/>
  <c r="H110" i="1" s="1"/>
  <c r="O107" i="1"/>
  <c r="P109" i="1"/>
  <c r="I109" i="1"/>
  <c r="J109" i="1" s="1"/>
  <c r="Q109" i="1"/>
  <c r="M108" i="1"/>
  <c r="N108" i="1" s="1"/>
  <c r="C109" i="1" s="1"/>
  <c r="K109" i="1" l="1"/>
  <c r="B109" i="1" s="1"/>
  <c r="L110" i="1"/>
  <c r="A111" i="1"/>
  <c r="D110" i="1"/>
  <c r="E110" i="1" s="1"/>
  <c r="G110" i="1" s="1"/>
  <c r="H111" i="1" s="1"/>
  <c r="P110" i="1"/>
  <c r="I110" i="1"/>
  <c r="J110" i="1" s="1"/>
  <c r="M109" i="1"/>
  <c r="N109" i="1" s="1"/>
  <c r="C110" i="1" s="1"/>
  <c r="Q110" i="1"/>
  <c r="O108" i="1"/>
  <c r="K110" i="1" l="1"/>
  <c r="B110" i="1" s="1"/>
  <c r="L111" i="1"/>
  <c r="D111" i="1"/>
  <c r="E111" i="1" s="1"/>
  <c r="G111" i="1" s="1"/>
  <c r="H112" i="1" s="1"/>
  <c r="A112" i="1"/>
  <c r="P111" i="1"/>
  <c r="I111" i="1"/>
  <c r="J111" i="1" s="1"/>
  <c r="M110" i="1"/>
  <c r="N110" i="1" s="1"/>
  <c r="C111" i="1" s="1"/>
  <c r="Q111" i="1"/>
  <c r="O109" i="1"/>
  <c r="K111" i="1" l="1"/>
  <c r="B111" i="1" s="1"/>
  <c r="L112" i="1"/>
  <c r="D112" i="1"/>
  <c r="E112" i="1" s="1"/>
  <c r="G112" i="1" s="1"/>
  <c r="H113" i="1" s="1"/>
  <c r="A113" i="1"/>
  <c r="O110" i="1"/>
  <c r="I112" i="1"/>
  <c r="J112" i="1" s="1"/>
  <c r="P112" i="1"/>
  <c r="Q112" i="1"/>
  <c r="M111" i="1"/>
  <c r="N111" i="1" s="1"/>
  <c r="C112" i="1" s="1"/>
  <c r="K112" i="1" l="1"/>
  <c r="B112" i="1" s="1"/>
  <c r="L113" i="1"/>
  <c r="A114" i="1"/>
  <c r="D113" i="1"/>
  <c r="E113" i="1" s="1"/>
  <c r="G113" i="1" s="1"/>
  <c r="H114" i="1" s="1"/>
  <c r="O111" i="1"/>
  <c r="I113" i="1"/>
  <c r="J113" i="1" s="1"/>
  <c r="P113" i="1"/>
  <c r="Q113" i="1"/>
  <c r="M112" i="1"/>
  <c r="N112" i="1" s="1"/>
  <c r="C113" i="1" s="1"/>
  <c r="K113" i="1" l="1"/>
  <c r="L114" i="1"/>
  <c r="A115" i="1"/>
  <c r="D114" i="1"/>
  <c r="E114" i="1" s="1"/>
  <c r="G114" i="1" s="1"/>
  <c r="H115" i="1" s="1"/>
  <c r="O112" i="1"/>
  <c r="I114" i="1"/>
  <c r="J114" i="1" s="1"/>
  <c r="M113" i="1"/>
  <c r="N113" i="1" s="1"/>
  <c r="C114" i="1" s="1"/>
  <c r="P114" i="1"/>
  <c r="Q114" i="1"/>
  <c r="K114" i="1" l="1"/>
  <c r="B114" i="1" s="1"/>
  <c r="Q115" i="1"/>
  <c r="I115" i="1"/>
  <c r="J115" i="1" s="1"/>
  <c r="P115" i="1"/>
  <c r="M114" i="1"/>
  <c r="N114" i="1" s="1"/>
  <c r="C115" i="1" s="1"/>
  <c r="B113" i="1"/>
  <c r="O113" i="1"/>
  <c r="L115" i="1"/>
  <c r="D115" i="1"/>
  <c r="E115" i="1" s="1"/>
  <c r="G115" i="1" s="1"/>
  <c r="H116" i="1" s="1"/>
  <c r="A116" i="1"/>
  <c r="K115" i="1" l="1"/>
  <c r="B115" i="1" s="1"/>
  <c r="O114" i="1"/>
  <c r="L116" i="1"/>
  <c r="D116" i="1"/>
  <c r="E116" i="1" s="1"/>
  <c r="G116" i="1" s="1"/>
  <c r="H117" i="1" s="1"/>
  <c r="A117" i="1"/>
  <c r="I116" i="1"/>
  <c r="J116" i="1" s="1"/>
  <c r="M115" i="1"/>
  <c r="N115" i="1" s="1"/>
  <c r="C116" i="1" s="1"/>
  <c r="Q116" i="1"/>
  <c r="P116" i="1"/>
  <c r="K116" i="1" l="1"/>
  <c r="B116" i="1" s="1"/>
  <c r="P117" i="1"/>
  <c r="I117" i="1"/>
  <c r="J117" i="1" s="1"/>
  <c r="M116" i="1"/>
  <c r="N116" i="1" s="1"/>
  <c r="C117" i="1" s="1"/>
  <c r="Q117" i="1"/>
  <c r="O115" i="1"/>
  <c r="L117" i="1"/>
  <c r="A118" i="1"/>
  <c r="D117" i="1"/>
  <c r="E117" i="1" s="1"/>
  <c r="G117" i="1" s="1"/>
  <c r="H118" i="1" s="1"/>
  <c r="K117" i="1" l="1"/>
  <c r="B117" i="1" s="1"/>
  <c r="M117" i="1"/>
  <c r="N117" i="1" s="1"/>
  <c r="C118" i="1" s="1"/>
  <c r="P118" i="1"/>
  <c r="I118" i="1"/>
  <c r="J118" i="1" s="1"/>
  <c r="Q118" i="1"/>
  <c r="O116" i="1"/>
  <c r="L118" i="1"/>
  <c r="A119" i="1"/>
  <c r="D118" i="1"/>
  <c r="E118" i="1" s="1"/>
  <c r="G118" i="1" s="1"/>
  <c r="H119" i="1" s="1"/>
  <c r="K118" i="1" l="1"/>
  <c r="B118" i="1" s="1"/>
  <c r="D119" i="1"/>
  <c r="E119" i="1" s="1"/>
  <c r="G119" i="1" s="1"/>
  <c r="H120" i="1" s="1"/>
  <c r="A120" i="1"/>
  <c r="L119" i="1"/>
  <c r="O117" i="1"/>
  <c r="I119" i="1"/>
  <c r="J119" i="1" s="1"/>
  <c r="M118" i="1"/>
  <c r="N118" i="1" s="1"/>
  <c r="C119" i="1" s="1"/>
  <c r="Q119" i="1"/>
  <c r="P119" i="1"/>
  <c r="K119" i="1" l="1"/>
  <c r="B119" i="1" s="1"/>
  <c r="Q120" i="1"/>
  <c r="P120" i="1"/>
  <c r="M119" i="1"/>
  <c r="N119" i="1" s="1"/>
  <c r="C120" i="1" s="1"/>
  <c r="I120" i="1"/>
  <c r="J120" i="1" s="1"/>
  <c r="L120" i="1"/>
  <c r="A121" i="1"/>
  <c r="D120" i="1"/>
  <c r="E120" i="1" s="1"/>
  <c r="G120" i="1" s="1"/>
  <c r="H121" i="1" s="1"/>
  <c r="O118" i="1"/>
  <c r="O119" i="1" l="1"/>
  <c r="K120" i="1"/>
  <c r="B120" i="1" s="1"/>
  <c r="L121" i="1"/>
  <c r="D121" i="1"/>
  <c r="E121" i="1" s="1"/>
  <c r="G121" i="1" s="1"/>
  <c r="H122" i="1" s="1"/>
  <c r="A122" i="1"/>
  <c r="M120" i="1"/>
  <c r="N120" i="1" s="1"/>
  <c r="C121" i="1" s="1"/>
  <c r="I121" i="1"/>
  <c r="J121" i="1" s="1"/>
  <c r="P121" i="1"/>
  <c r="Q121" i="1"/>
  <c r="K121" i="1" l="1"/>
  <c r="B121" i="1" s="1"/>
  <c r="D122" i="1"/>
  <c r="E122" i="1" s="1"/>
  <c r="G122" i="1" s="1"/>
  <c r="H123" i="1" s="1"/>
  <c r="L122" i="1"/>
  <c r="A123" i="1"/>
  <c r="O120" i="1"/>
  <c r="Q122" i="1"/>
  <c r="P122" i="1"/>
  <c r="M121" i="1"/>
  <c r="N121" i="1" s="1"/>
  <c r="C122" i="1" s="1"/>
  <c r="I122" i="1"/>
  <c r="J122" i="1" s="1"/>
  <c r="K122" i="1" l="1"/>
  <c r="B122" i="1" s="1"/>
  <c r="I123" i="1"/>
  <c r="J123" i="1" s="1"/>
  <c r="Q123" i="1"/>
  <c r="M122" i="1"/>
  <c r="N122" i="1" s="1"/>
  <c r="C123" i="1" s="1"/>
  <c r="P123" i="1"/>
  <c r="D123" i="1"/>
  <c r="E123" i="1" s="1"/>
  <c r="G123" i="1" s="1"/>
  <c r="H124" i="1" s="1"/>
  <c r="L123" i="1"/>
  <c r="A124" i="1"/>
  <c r="O121" i="1"/>
  <c r="K123" i="1" l="1"/>
  <c r="B123" i="1" s="1"/>
  <c r="L124" i="1"/>
  <c r="A125" i="1"/>
  <c r="D124" i="1"/>
  <c r="E124" i="1" s="1"/>
  <c r="G124" i="1" s="1"/>
  <c r="H125" i="1" s="1"/>
  <c r="P124" i="1"/>
  <c r="M123" i="1"/>
  <c r="N123" i="1" s="1"/>
  <c r="C124" i="1" s="1"/>
  <c r="I124" i="1"/>
  <c r="J124" i="1" s="1"/>
  <c r="Q124" i="1"/>
  <c r="O122" i="1"/>
  <c r="K124" i="1" l="1"/>
  <c r="B124" i="1" s="1"/>
  <c r="M124" i="1"/>
  <c r="N124" i="1" s="1"/>
  <c r="C125" i="1" s="1"/>
  <c r="P125" i="1"/>
  <c r="Q125" i="1"/>
  <c r="I125" i="1"/>
  <c r="J125" i="1" s="1"/>
  <c r="O123" i="1"/>
  <c r="L125" i="1"/>
  <c r="D125" i="1"/>
  <c r="E125" i="1" s="1"/>
  <c r="G125" i="1" s="1"/>
  <c r="H126" i="1" s="1"/>
  <c r="A126" i="1"/>
  <c r="K125" i="1" l="1"/>
  <c r="B125" i="1" s="1"/>
  <c r="Q126" i="1"/>
  <c r="I126" i="1"/>
  <c r="J126" i="1" s="1"/>
  <c r="P126" i="1"/>
  <c r="M125" i="1"/>
  <c r="N125" i="1" s="1"/>
  <c r="C126" i="1" s="1"/>
  <c r="O124" i="1"/>
  <c r="L126" i="1"/>
  <c r="A127" i="1"/>
  <c r="D126" i="1"/>
  <c r="E126" i="1" s="1"/>
  <c r="G126" i="1" s="1"/>
  <c r="H127" i="1" s="1"/>
  <c r="K126" i="1" l="1"/>
  <c r="B126" i="1" s="1"/>
  <c r="D127" i="1"/>
  <c r="E127" i="1" s="1"/>
  <c r="G127" i="1" s="1"/>
  <c r="H128" i="1" s="1"/>
  <c r="A128" i="1"/>
  <c r="L127" i="1"/>
  <c r="O125" i="1"/>
  <c r="Q127" i="1"/>
  <c r="P127" i="1"/>
  <c r="I127" i="1"/>
  <c r="J127" i="1" s="1"/>
  <c r="M126" i="1"/>
  <c r="N126" i="1" s="1"/>
  <c r="C127" i="1" s="1"/>
  <c r="K127" i="1" l="1"/>
  <c r="B127" i="1" s="1"/>
  <c r="M127" i="1"/>
  <c r="N127" i="1" s="1"/>
  <c r="C128" i="1" s="1"/>
  <c r="Q128" i="1"/>
  <c r="P128" i="1"/>
  <c r="I128" i="1"/>
  <c r="J128" i="1" s="1"/>
  <c r="L128" i="1"/>
  <c r="A129" i="1"/>
  <c r="D128" i="1"/>
  <c r="E128" i="1" s="1"/>
  <c r="G128" i="1" s="1"/>
  <c r="H129" i="1" s="1"/>
  <c r="O126" i="1"/>
  <c r="K128" i="1" l="1"/>
  <c r="B128" i="1" s="1"/>
  <c r="D129" i="1"/>
  <c r="E129" i="1" s="1"/>
  <c r="G129" i="1" s="1"/>
  <c r="H130" i="1" s="1"/>
  <c r="A130" i="1"/>
  <c r="L129" i="1"/>
  <c r="O127" i="1"/>
  <c r="M128" i="1"/>
  <c r="N128" i="1" s="1"/>
  <c r="C129" i="1" s="1"/>
  <c r="I129" i="1"/>
  <c r="J129" i="1" s="1"/>
  <c r="P129" i="1"/>
  <c r="Q129" i="1"/>
  <c r="K129" i="1" l="1"/>
  <c r="B129" i="1" s="1"/>
  <c r="Q130" i="1"/>
  <c r="I130" i="1"/>
  <c r="J130" i="1" s="1"/>
  <c r="P130" i="1"/>
  <c r="M129" i="1"/>
  <c r="N129" i="1" s="1"/>
  <c r="C130" i="1" s="1"/>
  <c r="O128" i="1"/>
  <c r="D130" i="1"/>
  <c r="E130" i="1" s="1"/>
  <c r="G130" i="1" s="1"/>
  <c r="H131" i="1" s="1"/>
  <c r="L130" i="1"/>
  <c r="A131" i="1"/>
  <c r="K130" i="1" l="1"/>
  <c r="B130" i="1" s="1"/>
  <c r="M130" i="1"/>
  <c r="N130" i="1" s="1"/>
  <c r="C131" i="1" s="1"/>
  <c r="P131" i="1"/>
  <c r="I131" i="1"/>
  <c r="J131" i="1" s="1"/>
  <c r="Q131" i="1"/>
  <c r="O129" i="1"/>
  <c r="A132" i="1"/>
  <c r="L131" i="1"/>
  <c r="D131" i="1"/>
  <c r="E131" i="1" s="1"/>
  <c r="G131" i="1" s="1"/>
  <c r="H132" i="1" s="1"/>
  <c r="K131" i="1" l="1"/>
  <c r="B131" i="1" s="1"/>
  <c r="L132" i="1"/>
  <c r="D132" i="1"/>
  <c r="E132" i="1" s="1"/>
  <c r="G132" i="1" s="1"/>
  <c r="H133" i="1" s="1"/>
  <c r="A133" i="1"/>
  <c r="M131" i="1"/>
  <c r="N131" i="1" s="1"/>
  <c r="C132" i="1" s="1"/>
  <c r="I132" i="1"/>
  <c r="J132" i="1" s="1"/>
  <c r="P132" i="1"/>
  <c r="Q132" i="1"/>
  <c r="O130" i="1"/>
  <c r="K132" i="1" l="1"/>
  <c r="B132" i="1" s="1"/>
  <c r="D133" i="1"/>
  <c r="E133" i="1" s="1"/>
  <c r="G133" i="1" s="1"/>
  <c r="H134" i="1" s="1"/>
  <c r="L133" i="1"/>
  <c r="A134" i="1"/>
  <c r="O131" i="1"/>
  <c r="Q133" i="1"/>
  <c r="M132" i="1"/>
  <c r="N132" i="1" s="1"/>
  <c r="C133" i="1" s="1"/>
  <c r="I133" i="1"/>
  <c r="J133" i="1" s="1"/>
  <c r="P133" i="1"/>
  <c r="K133" i="1" l="1"/>
  <c r="B133" i="1" s="1"/>
  <c r="P134" i="1"/>
  <c r="M133" i="1"/>
  <c r="N133" i="1" s="1"/>
  <c r="C134" i="1" s="1"/>
  <c r="Q134" i="1"/>
  <c r="I134" i="1"/>
  <c r="J134" i="1" s="1"/>
  <c r="O132" i="1"/>
  <c r="D134" i="1"/>
  <c r="E134" i="1" s="1"/>
  <c r="G134" i="1" s="1"/>
  <c r="H135" i="1" s="1"/>
  <c r="L134" i="1"/>
  <c r="A135" i="1"/>
  <c r="K134" i="1" l="1"/>
  <c r="B134" i="1" s="1"/>
  <c r="Q135" i="1"/>
  <c r="M134" i="1"/>
  <c r="N134" i="1" s="1"/>
  <c r="C135" i="1" s="1"/>
  <c r="P135" i="1"/>
  <c r="I135" i="1"/>
  <c r="J135" i="1" s="1"/>
  <c r="O133" i="1"/>
  <c r="L135" i="1"/>
  <c r="D135" i="1"/>
  <c r="E135" i="1" s="1"/>
  <c r="G135" i="1" s="1"/>
  <c r="H136" i="1" s="1"/>
  <c r="A136" i="1"/>
  <c r="K135" i="1" l="1"/>
  <c r="B135" i="1" s="1"/>
  <c r="M135" i="1"/>
  <c r="N135" i="1" s="1"/>
  <c r="C136" i="1" s="1"/>
  <c r="I136" i="1"/>
  <c r="J136" i="1" s="1"/>
  <c r="Q136" i="1"/>
  <c r="P136" i="1"/>
  <c r="D136" i="1"/>
  <c r="E136" i="1" s="1"/>
  <c r="G136" i="1" s="1"/>
  <c r="H137" i="1" s="1"/>
  <c r="A137" i="1"/>
  <c r="L136" i="1"/>
  <c r="O134" i="1"/>
  <c r="K136" i="1" l="1"/>
  <c r="B136" i="1" s="1"/>
  <c r="L137" i="1"/>
  <c r="D137" i="1"/>
  <c r="E137" i="1" s="1"/>
  <c r="G137" i="1" s="1"/>
  <c r="H138" i="1" s="1"/>
  <c r="A138" i="1"/>
  <c r="Q137" i="1"/>
  <c r="P137" i="1"/>
  <c r="M136" i="1"/>
  <c r="N136" i="1" s="1"/>
  <c r="C137" i="1" s="1"/>
  <c r="I137" i="1"/>
  <c r="J137" i="1" s="1"/>
  <c r="O135" i="1"/>
  <c r="K137" i="1" l="1"/>
  <c r="B137" i="1" s="1"/>
  <c r="M137" i="1"/>
  <c r="N137" i="1" s="1"/>
  <c r="C138" i="1" s="1"/>
  <c r="Q138" i="1"/>
  <c r="I138" i="1"/>
  <c r="J138" i="1" s="1"/>
  <c r="P138" i="1"/>
  <c r="A139" i="1"/>
  <c r="D138" i="1"/>
  <c r="E138" i="1" s="1"/>
  <c r="G138" i="1" s="1"/>
  <c r="H139" i="1" s="1"/>
  <c r="L138" i="1"/>
  <c r="O136" i="1"/>
  <c r="K138" i="1" l="1"/>
  <c r="B138" i="1" s="1"/>
  <c r="M138" i="1"/>
  <c r="N138" i="1" s="1"/>
  <c r="C139" i="1" s="1"/>
  <c r="Q139" i="1"/>
  <c r="I139" i="1"/>
  <c r="J139" i="1" s="1"/>
  <c r="P139" i="1"/>
  <c r="O137" i="1"/>
  <c r="D139" i="1"/>
  <c r="E139" i="1" s="1"/>
  <c r="G139" i="1" s="1"/>
  <c r="H140" i="1" s="1"/>
  <c r="L139" i="1"/>
  <c r="A140" i="1"/>
  <c r="K139" i="1" l="1"/>
  <c r="B139" i="1" s="1"/>
  <c r="Q140" i="1"/>
  <c r="I140" i="1"/>
  <c r="J140" i="1" s="1"/>
  <c r="P140" i="1"/>
  <c r="M139" i="1"/>
  <c r="N139" i="1" s="1"/>
  <c r="C140" i="1" s="1"/>
  <c r="O138" i="1"/>
  <c r="D140" i="1"/>
  <c r="E140" i="1" s="1"/>
  <c r="G140" i="1" s="1"/>
  <c r="H141" i="1" s="1"/>
  <c r="L140" i="1"/>
  <c r="A141" i="1"/>
  <c r="K140" i="1" l="1"/>
  <c r="B140" i="1" s="1"/>
  <c r="L141" i="1"/>
  <c r="D141" i="1"/>
  <c r="E141" i="1" s="1"/>
  <c r="G141" i="1" s="1"/>
  <c r="H142" i="1" s="1"/>
  <c r="A142" i="1"/>
  <c r="O139" i="1"/>
  <c r="P141" i="1"/>
  <c r="Q141" i="1"/>
  <c r="M140" i="1"/>
  <c r="N140" i="1" s="1"/>
  <c r="C141" i="1" s="1"/>
  <c r="I141" i="1"/>
  <c r="J141" i="1" s="1"/>
  <c r="K141" i="1" l="1"/>
  <c r="B141" i="1" s="1"/>
  <c r="O140" i="1"/>
  <c r="Q142" i="1"/>
  <c r="P142" i="1"/>
  <c r="I142" i="1"/>
  <c r="J142" i="1" s="1"/>
  <c r="M141" i="1"/>
  <c r="N141" i="1" s="1"/>
  <c r="C142" i="1" s="1"/>
  <c r="D142" i="1"/>
  <c r="E142" i="1" s="1"/>
  <c r="G142" i="1" s="1"/>
  <c r="H143" i="1" s="1"/>
  <c r="A143" i="1"/>
  <c r="L142" i="1"/>
  <c r="K142" i="1" l="1"/>
  <c r="B142" i="1" s="1"/>
  <c r="Q143" i="1"/>
  <c r="I143" i="1"/>
  <c r="J143" i="1" s="1"/>
  <c r="P143" i="1"/>
  <c r="M142" i="1"/>
  <c r="N142" i="1" s="1"/>
  <c r="C143" i="1" s="1"/>
  <c r="L143" i="1"/>
  <c r="A144" i="1"/>
  <c r="D143" i="1"/>
  <c r="E143" i="1" s="1"/>
  <c r="G143" i="1" s="1"/>
  <c r="H144" i="1" s="1"/>
  <c r="O141" i="1"/>
  <c r="K143" i="1" l="1"/>
  <c r="B143" i="1" s="1"/>
  <c r="D144" i="1"/>
  <c r="E144" i="1" s="1"/>
  <c r="G144" i="1" s="1"/>
  <c r="H145" i="1" s="1"/>
  <c r="L144" i="1"/>
  <c r="A145" i="1"/>
  <c r="O142" i="1"/>
  <c r="P144" i="1"/>
  <c r="I144" i="1"/>
  <c r="J144" i="1" s="1"/>
  <c r="M143" i="1"/>
  <c r="N143" i="1" s="1"/>
  <c r="C144" i="1" s="1"/>
  <c r="Q144" i="1"/>
  <c r="K144" i="1" l="1"/>
  <c r="B144" i="1" s="1"/>
  <c r="M144" i="1"/>
  <c r="N144" i="1" s="1"/>
  <c r="C145" i="1" s="1"/>
  <c r="Q145" i="1"/>
  <c r="I145" i="1"/>
  <c r="J145" i="1" s="1"/>
  <c r="P145" i="1"/>
  <c r="O143" i="1"/>
  <c r="L145" i="1"/>
  <c r="D145" i="1"/>
  <c r="E145" i="1" s="1"/>
  <c r="G145" i="1" s="1"/>
  <c r="H146" i="1" s="1"/>
  <c r="A146" i="1"/>
  <c r="K145" i="1" l="1"/>
  <c r="B145" i="1" s="1"/>
  <c r="P146" i="1"/>
  <c r="I146" i="1"/>
  <c r="J146" i="1" s="1"/>
  <c r="M145" i="1"/>
  <c r="N145" i="1" s="1"/>
  <c r="C146" i="1" s="1"/>
  <c r="Q146" i="1"/>
  <c r="D146" i="1"/>
  <c r="E146" i="1" s="1"/>
  <c r="G146" i="1" s="1"/>
  <c r="H147" i="1" s="1"/>
  <c r="A147" i="1"/>
  <c r="L146" i="1"/>
  <c r="O144" i="1"/>
  <c r="K146" i="1" l="1"/>
  <c r="B146" i="1" s="1"/>
  <c r="Q147" i="1"/>
  <c r="I147" i="1"/>
  <c r="J147" i="1" s="1"/>
  <c r="M146" i="1"/>
  <c r="N146" i="1" s="1"/>
  <c r="C147" i="1" s="1"/>
  <c r="P147" i="1"/>
  <c r="L147" i="1"/>
  <c r="D147" i="1"/>
  <c r="E147" i="1" s="1"/>
  <c r="G147" i="1" s="1"/>
  <c r="H148" i="1" s="1"/>
  <c r="A148" i="1"/>
  <c r="O145" i="1"/>
  <c r="O146" i="1" l="1"/>
  <c r="K147" i="1"/>
  <c r="B147" i="1" s="1"/>
  <c r="L148" i="1"/>
  <c r="D148" i="1"/>
  <c r="E148" i="1" s="1"/>
  <c r="G148" i="1" s="1"/>
  <c r="H149" i="1" s="1"/>
  <c r="A149" i="1"/>
  <c r="M147" i="1"/>
  <c r="N147" i="1" s="1"/>
  <c r="C148" i="1" s="1"/>
  <c r="I148" i="1"/>
  <c r="J148" i="1" s="1"/>
  <c r="Q148" i="1"/>
  <c r="P148" i="1"/>
  <c r="K148" i="1" l="1"/>
  <c r="B148" i="1" s="1"/>
  <c r="Q149" i="1"/>
  <c r="M148" i="1"/>
  <c r="N148" i="1" s="1"/>
  <c r="C149" i="1" s="1"/>
  <c r="P149" i="1"/>
  <c r="I149" i="1"/>
  <c r="J149" i="1" s="1"/>
  <c r="O147" i="1"/>
  <c r="D149" i="1"/>
  <c r="E149" i="1" s="1"/>
  <c r="G149" i="1" s="1"/>
  <c r="H150" i="1" s="1"/>
  <c r="L149" i="1"/>
  <c r="A150" i="1"/>
  <c r="K149" i="1" l="1"/>
  <c r="B149" i="1" s="1"/>
  <c r="L150" i="1"/>
  <c r="D150" i="1"/>
  <c r="E150" i="1" s="1"/>
  <c r="G150" i="1" s="1"/>
  <c r="H151" i="1" s="1"/>
  <c r="A151" i="1"/>
  <c r="O148" i="1"/>
  <c r="Q150" i="1"/>
  <c r="I150" i="1"/>
  <c r="J150" i="1" s="1"/>
  <c r="M149" i="1"/>
  <c r="N149" i="1" s="1"/>
  <c r="C150" i="1" s="1"/>
  <c r="P150" i="1"/>
  <c r="K150" i="1" l="1"/>
  <c r="B150" i="1" s="1"/>
  <c r="P151" i="1"/>
  <c r="I151" i="1"/>
  <c r="J151" i="1" s="1"/>
  <c r="M150" i="1"/>
  <c r="N150" i="1" s="1"/>
  <c r="C151" i="1" s="1"/>
  <c r="Q151" i="1"/>
  <c r="O149" i="1"/>
  <c r="D151" i="1"/>
  <c r="E151" i="1" s="1"/>
  <c r="G151" i="1" s="1"/>
  <c r="H152" i="1" s="1"/>
  <c r="L151" i="1"/>
  <c r="A152" i="1"/>
  <c r="K151" i="1" l="1"/>
  <c r="B151" i="1" s="1"/>
  <c r="L152" i="1"/>
  <c r="D152" i="1"/>
  <c r="E152" i="1" s="1"/>
  <c r="G152" i="1" s="1"/>
  <c r="H153" i="1" s="1"/>
  <c r="A153" i="1"/>
  <c r="O150" i="1"/>
  <c r="M151" i="1"/>
  <c r="N151" i="1" s="1"/>
  <c r="C152" i="1" s="1"/>
  <c r="P152" i="1"/>
  <c r="Q152" i="1"/>
  <c r="I152" i="1"/>
  <c r="J152" i="1" s="1"/>
  <c r="K152" i="1" l="1"/>
  <c r="B152" i="1" s="1"/>
  <c r="O151" i="1"/>
  <c r="Q153" i="1"/>
  <c r="M152" i="1"/>
  <c r="N152" i="1" s="1"/>
  <c r="C153" i="1" s="1"/>
  <c r="P153" i="1"/>
  <c r="I153" i="1"/>
  <c r="J153" i="1" s="1"/>
  <c r="L153" i="1"/>
  <c r="A154" i="1"/>
  <c r="D153" i="1"/>
  <c r="E153" i="1" s="1"/>
  <c r="G153" i="1" s="1"/>
  <c r="H154" i="1" s="1"/>
  <c r="K153" i="1" l="1"/>
  <c r="B153" i="1" s="1"/>
  <c r="D154" i="1"/>
  <c r="E154" i="1" s="1"/>
  <c r="G154" i="1" s="1"/>
  <c r="H155" i="1" s="1"/>
  <c r="L154" i="1"/>
  <c r="A155" i="1"/>
  <c r="P154" i="1"/>
  <c r="Q154" i="1"/>
  <c r="I154" i="1"/>
  <c r="J154" i="1" s="1"/>
  <c r="M153" i="1"/>
  <c r="N153" i="1" s="1"/>
  <c r="C154" i="1" s="1"/>
  <c r="O152" i="1"/>
  <c r="K154" i="1" l="1"/>
  <c r="B154" i="1" s="1"/>
  <c r="M154" i="1"/>
  <c r="N154" i="1" s="1"/>
  <c r="C155" i="1" s="1"/>
  <c r="I155" i="1"/>
  <c r="J155" i="1" s="1"/>
  <c r="Q155" i="1"/>
  <c r="P155" i="1"/>
  <c r="O153" i="1"/>
  <c r="D155" i="1"/>
  <c r="E155" i="1" s="1"/>
  <c r="G155" i="1" s="1"/>
  <c r="H156" i="1" s="1"/>
  <c r="L155" i="1"/>
  <c r="A156" i="1"/>
  <c r="O154" i="1" l="1"/>
  <c r="K155" i="1"/>
  <c r="B155" i="1" s="1"/>
  <c r="D156" i="1"/>
  <c r="E156" i="1" s="1"/>
  <c r="G156" i="1" s="1"/>
  <c r="H157" i="1" s="1"/>
  <c r="L156" i="1"/>
  <c r="A157" i="1"/>
  <c r="Q156" i="1"/>
  <c r="M155" i="1"/>
  <c r="N155" i="1" s="1"/>
  <c r="C156" i="1" s="1"/>
  <c r="P156" i="1"/>
  <c r="I156" i="1"/>
  <c r="J156" i="1" s="1"/>
  <c r="K156" i="1" l="1"/>
  <c r="B156" i="1" s="1"/>
  <c r="D157" i="1"/>
  <c r="E157" i="1" s="1"/>
  <c r="G157" i="1" s="1"/>
  <c r="H158" i="1" s="1"/>
  <c r="A158" i="1"/>
  <c r="L157" i="1"/>
  <c r="I157" i="1"/>
  <c r="J157" i="1" s="1"/>
  <c r="Q157" i="1"/>
  <c r="M156" i="1"/>
  <c r="N156" i="1" s="1"/>
  <c r="C157" i="1" s="1"/>
  <c r="P157" i="1"/>
  <c r="O155" i="1"/>
  <c r="K157" i="1" l="1"/>
  <c r="B157" i="1" s="1"/>
  <c r="L158" i="1"/>
  <c r="D158" i="1"/>
  <c r="E158" i="1" s="1"/>
  <c r="G158" i="1" s="1"/>
  <c r="H159" i="1" s="1"/>
  <c r="A159" i="1"/>
  <c r="O156" i="1"/>
  <c r="P158" i="1"/>
  <c r="M157" i="1"/>
  <c r="N157" i="1" s="1"/>
  <c r="C158" i="1" s="1"/>
  <c r="Q158" i="1"/>
  <c r="I158" i="1"/>
  <c r="J158" i="1" s="1"/>
  <c r="K158" i="1" l="1"/>
  <c r="B158" i="1" s="1"/>
  <c r="L159" i="1"/>
  <c r="D159" i="1"/>
  <c r="E159" i="1" s="1"/>
  <c r="G159" i="1" s="1"/>
  <c r="H160" i="1" s="1"/>
  <c r="A160" i="1"/>
  <c r="O157" i="1"/>
  <c r="M158" i="1"/>
  <c r="N158" i="1" s="1"/>
  <c r="C159" i="1" s="1"/>
  <c r="I159" i="1"/>
  <c r="J159" i="1" s="1"/>
  <c r="P159" i="1"/>
  <c r="Q159" i="1"/>
  <c r="K159" i="1" l="1"/>
  <c r="B159" i="1" s="1"/>
  <c r="M159" i="1"/>
  <c r="N159" i="1" s="1"/>
  <c r="C160" i="1" s="1"/>
  <c r="Q160" i="1"/>
  <c r="I160" i="1"/>
  <c r="J160" i="1" s="1"/>
  <c r="P160" i="1"/>
  <c r="D160" i="1"/>
  <c r="E160" i="1" s="1"/>
  <c r="G160" i="1" s="1"/>
  <c r="H161" i="1" s="1"/>
  <c r="A161" i="1"/>
  <c r="L160" i="1"/>
  <c r="O158" i="1"/>
  <c r="K160" i="1" l="1"/>
  <c r="B160" i="1" s="1"/>
  <c r="I161" i="1"/>
  <c r="J161" i="1" s="1"/>
  <c r="M160" i="1"/>
  <c r="N160" i="1" s="1"/>
  <c r="C161" i="1" s="1"/>
  <c r="P161" i="1"/>
  <c r="Q161" i="1"/>
  <c r="L161" i="1"/>
  <c r="A162" i="1"/>
  <c r="D161" i="1"/>
  <c r="E161" i="1" s="1"/>
  <c r="G161" i="1" s="1"/>
  <c r="H162" i="1" s="1"/>
  <c r="O159" i="1"/>
  <c r="K161" i="1" l="1"/>
  <c r="B161" i="1" s="1"/>
  <c r="D162" i="1"/>
  <c r="E162" i="1" s="1"/>
  <c r="G162" i="1" s="1"/>
  <c r="H163" i="1" s="1"/>
  <c r="L162" i="1"/>
  <c r="A163" i="1"/>
  <c r="O160" i="1"/>
  <c r="I162" i="1"/>
  <c r="J162" i="1" s="1"/>
  <c r="P162" i="1"/>
  <c r="Q162" i="1"/>
  <c r="M161" i="1"/>
  <c r="N161" i="1" s="1"/>
  <c r="C162" i="1" s="1"/>
  <c r="K162" i="1" l="1"/>
  <c r="B162" i="1" s="1"/>
  <c r="M162" i="1"/>
  <c r="N162" i="1" s="1"/>
  <c r="C163" i="1" s="1"/>
  <c r="Q163" i="1"/>
  <c r="P163" i="1"/>
  <c r="I163" i="1"/>
  <c r="J163" i="1" s="1"/>
  <c r="O161" i="1"/>
  <c r="L163" i="1"/>
  <c r="D163" i="1"/>
  <c r="E163" i="1" s="1"/>
  <c r="G163" i="1" s="1"/>
  <c r="H164" i="1" s="1"/>
  <c r="A164" i="1"/>
  <c r="K163" i="1" l="1"/>
  <c r="B163" i="1" s="1"/>
  <c r="P164" i="1"/>
  <c r="M163" i="1"/>
  <c r="N163" i="1" s="1"/>
  <c r="C164" i="1" s="1"/>
  <c r="I164" i="1"/>
  <c r="J164" i="1" s="1"/>
  <c r="Q164" i="1"/>
  <c r="D164" i="1"/>
  <c r="E164" i="1" s="1"/>
  <c r="G164" i="1" s="1"/>
  <c r="H165" i="1" s="1"/>
  <c r="A165" i="1"/>
  <c r="L164" i="1"/>
  <c r="O162" i="1"/>
  <c r="K164" i="1" l="1"/>
  <c r="B164" i="1" s="1"/>
  <c r="I165" i="1"/>
  <c r="J165" i="1" s="1"/>
  <c r="Q165" i="1"/>
  <c r="M164" i="1"/>
  <c r="N164" i="1" s="1"/>
  <c r="C165" i="1" s="1"/>
  <c r="P165" i="1"/>
  <c r="A166" i="1"/>
  <c r="L165" i="1"/>
  <c r="D165" i="1"/>
  <c r="E165" i="1" s="1"/>
  <c r="G165" i="1" s="1"/>
  <c r="H166" i="1" s="1"/>
  <c r="O163" i="1"/>
  <c r="K165" i="1" l="1"/>
  <c r="B165" i="1" s="1"/>
  <c r="O164" i="1"/>
  <c r="Q166" i="1"/>
  <c r="I166" i="1"/>
  <c r="J166" i="1" s="1"/>
  <c r="M165" i="1"/>
  <c r="N165" i="1" s="1"/>
  <c r="C166" i="1" s="1"/>
  <c r="P166" i="1"/>
  <c r="D166" i="1"/>
  <c r="E166" i="1" s="1"/>
  <c r="G166" i="1" s="1"/>
  <c r="H167" i="1" s="1"/>
  <c r="A167" i="1"/>
  <c r="L166" i="1"/>
  <c r="K166" i="1" l="1"/>
  <c r="B166" i="1" s="1"/>
  <c r="L167" i="1"/>
  <c r="A168" i="1"/>
  <c r="D167" i="1"/>
  <c r="E167" i="1" s="1"/>
  <c r="G167" i="1" s="1"/>
  <c r="H168" i="1" s="1"/>
  <c r="O165" i="1"/>
  <c r="M166" i="1"/>
  <c r="N166" i="1" s="1"/>
  <c r="C167" i="1" s="1"/>
  <c r="P167" i="1"/>
  <c r="Q167" i="1"/>
  <c r="I167" i="1"/>
  <c r="J167" i="1" s="1"/>
  <c r="K167" i="1" l="1"/>
  <c r="B167" i="1" s="1"/>
  <c r="P168" i="1"/>
  <c r="M167" i="1"/>
  <c r="N167" i="1" s="1"/>
  <c r="C168" i="1" s="1"/>
  <c r="I168" i="1"/>
  <c r="J168" i="1" s="1"/>
  <c r="Q168" i="1"/>
  <c r="O166" i="1"/>
  <c r="D168" i="1"/>
  <c r="E168" i="1" s="1"/>
  <c r="G168" i="1" s="1"/>
  <c r="H169" i="1" s="1"/>
  <c r="L168" i="1"/>
  <c r="A169" i="1"/>
  <c r="K168" i="1" l="1"/>
  <c r="B168" i="1" s="1"/>
  <c r="P169" i="1"/>
  <c r="I169" i="1"/>
  <c r="J169" i="1" s="1"/>
  <c r="Q169" i="1"/>
  <c r="M168" i="1"/>
  <c r="N168" i="1" s="1"/>
  <c r="C169" i="1" s="1"/>
  <c r="A170" i="1"/>
  <c r="D169" i="1"/>
  <c r="E169" i="1" s="1"/>
  <c r="G169" i="1" s="1"/>
  <c r="H170" i="1" s="1"/>
  <c r="L169" i="1"/>
  <c r="O167" i="1"/>
  <c r="K169" i="1" l="1"/>
  <c r="B169" i="1" s="1"/>
  <c r="P170" i="1"/>
  <c r="M169" i="1"/>
  <c r="N169" i="1" s="1"/>
  <c r="C170" i="1" s="1"/>
  <c r="Q170" i="1"/>
  <c r="I170" i="1"/>
  <c r="J170" i="1" s="1"/>
  <c r="O168" i="1"/>
  <c r="A171" i="1"/>
  <c r="L170" i="1"/>
  <c r="D170" i="1"/>
  <c r="E170" i="1" s="1"/>
  <c r="G170" i="1" s="1"/>
  <c r="H171" i="1" s="1"/>
  <c r="K170" i="1" l="1"/>
  <c r="B170" i="1" s="1"/>
  <c r="M170" i="1"/>
  <c r="N170" i="1" s="1"/>
  <c r="C171" i="1" s="1"/>
  <c r="Q171" i="1"/>
  <c r="P171" i="1"/>
  <c r="I171" i="1"/>
  <c r="J171" i="1" s="1"/>
  <c r="L171" i="1"/>
  <c r="D171" i="1"/>
  <c r="E171" i="1" s="1"/>
  <c r="G171" i="1" s="1"/>
  <c r="H172" i="1" s="1"/>
  <c r="A172" i="1"/>
  <c r="O169" i="1"/>
  <c r="K171" i="1" l="1"/>
  <c r="B171" i="1" s="1"/>
  <c r="Q172" i="1"/>
  <c r="P172" i="1"/>
  <c r="M171" i="1"/>
  <c r="N171" i="1" s="1"/>
  <c r="C172" i="1" s="1"/>
  <c r="I172" i="1"/>
  <c r="J172" i="1" s="1"/>
  <c r="D172" i="1"/>
  <c r="E172" i="1" s="1"/>
  <c r="G172" i="1" s="1"/>
  <c r="H173" i="1" s="1"/>
  <c r="L172" i="1"/>
  <c r="A173" i="1"/>
  <c r="O170" i="1"/>
  <c r="K172" i="1" l="1"/>
  <c r="B172" i="1" s="1"/>
  <c r="A174" i="1"/>
  <c r="D173" i="1"/>
  <c r="E173" i="1" s="1"/>
  <c r="G173" i="1" s="1"/>
  <c r="H174" i="1" s="1"/>
  <c r="L173" i="1"/>
  <c r="I173" i="1"/>
  <c r="J173" i="1" s="1"/>
  <c r="Q173" i="1"/>
  <c r="M172" i="1"/>
  <c r="N172" i="1" s="1"/>
  <c r="C173" i="1" s="1"/>
  <c r="P173" i="1"/>
  <c r="O171" i="1"/>
  <c r="K173" i="1" l="1"/>
  <c r="B173" i="1" s="1"/>
  <c r="L174" i="1"/>
  <c r="A175" i="1"/>
  <c r="D174" i="1"/>
  <c r="E174" i="1" s="1"/>
  <c r="G174" i="1" s="1"/>
  <c r="H175" i="1" s="1"/>
  <c r="O172" i="1"/>
  <c r="P174" i="1"/>
  <c r="Q174" i="1"/>
  <c r="I174" i="1"/>
  <c r="J174" i="1" s="1"/>
  <c r="M173" i="1"/>
  <c r="N173" i="1" s="1"/>
  <c r="C174" i="1" s="1"/>
  <c r="K174" i="1" l="1"/>
  <c r="B174" i="1" s="1"/>
  <c r="L175" i="1"/>
  <c r="D175" i="1"/>
  <c r="E175" i="1" s="1"/>
  <c r="G175" i="1" s="1"/>
  <c r="H176" i="1" s="1"/>
  <c r="A176" i="1"/>
  <c r="M174" i="1"/>
  <c r="N174" i="1" s="1"/>
  <c r="C175" i="1" s="1"/>
  <c r="I175" i="1"/>
  <c r="J175" i="1" s="1"/>
  <c r="Q175" i="1"/>
  <c r="P175" i="1"/>
  <c r="O173" i="1"/>
  <c r="K175" i="1" l="1"/>
  <c r="B175" i="1" s="1"/>
  <c r="O174" i="1"/>
  <c r="P176" i="1"/>
  <c r="Q176" i="1"/>
  <c r="M175" i="1"/>
  <c r="N175" i="1" s="1"/>
  <c r="C176" i="1" s="1"/>
  <c r="I176" i="1"/>
  <c r="J176" i="1" s="1"/>
  <c r="D176" i="1"/>
  <c r="E176" i="1" s="1"/>
  <c r="G176" i="1" s="1"/>
  <c r="H177" i="1" s="1"/>
  <c r="L176" i="1"/>
  <c r="A177" i="1"/>
  <c r="K176" i="1" l="1"/>
  <c r="B176" i="1" s="1"/>
  <c r="A178" i="1"/>
  <c r="L177" i="1"/>
  <c r="D177" i="1"/>
  <c r="E177" i="1" s="1"/>
  <c r="G177" i="1" s="1"/>
  <c r="H178" i="1" s="1"/>
  <c r="P177" i="1"/>
  <c r="I177" i="1"/>
  <c r="J177" i="1" s="1"/>
  <c r="M176" i="1"/>
  <c r="N176" i="1" s="1"/>
  <c r="C177" i="1" s="1"/>
  <c r="Q177" i="1"/>
  <c r="O175" i="1"/>
  <c r="K177" i="1" l="1"/>
  <c r="B177" i="1" s="1"/>
  <c r="Q178" i="1"/>
  <c r="I178" i="1"/>
  <c r="J178" i="1" s="1"/>
  <c r="P178" i="1"/>
  <c r="M177" i="1"/>
  <c r="N177" i="1" s="1"/>
  <c r="C178" i="1" s="1"/>
  <c r="D178" i="1"/>
  <c r="E178" i="1" s="1"/>
  <c r="G178" i="1" s="1"/>
  <c r="H179" i="1" s="1"/>
  <c r="A179" i="1"/>
  <c r="L178" i="1"/>
  <c r="O176" i="1"/>
  <c r="K178" i="1" l="1"/>
  <c r="B178" i="1" s="1"/>
  <c r="M178" i="1"/>
  <c r="N178" i="1" s="1"/>
  <c r="C179" i="1" s="1"/>
  <c r="P179" i="1"/>
  <c r="Q179" i="1"/>
  <c r="I179" i="1"/>
  <c r="J179" i="1" s="1"/>
  <c r="L179" i="1"/>
  <c r="A180" i="1"/>
  <c r="D179" i="1"/>
  <c r="O177" i="1"/>
  <c r="K179" i="1" l="1"/>
  <c r="B179" i="1" s="1"/>
  <c r="E179" i="1"/>
  <c r="G179" i="1" s="1"/>
  <c r="H180" i="1" s="1"/>
  <c r="D180" i="1"/>
  <c r="E180" i="1" s="1"/>
  <c r="G180" i="1" s="1"/>
  <c r="A181" i="1"/>
  <c r="L180" i="1"/>
  <c r="O178" i="1"/>
  <c r="P180" i="1"/>
  <c r="M179" i="1"/>
  <c r="N179" i="1" s="1"/>
  <c r="C180" i="1" s="1"/>
  <c r="I180" i="1"/>
  <c r="Q180" i="1"/>
  <c r="J180" i="1" l="1"/>
  <c r="K180" i="1" s="1"/>
  <c r="B180" i="1" s="1"/>
  <c r="H181" i="1"/>
  <c r="L181" i="1"/>
  <c r="D181" i="1"/>
  <c r="E181" i="1" s="1"/>
  <c r="G181" i="1" s="1"/>
  <c r="H182" i="1" s="1"/>
  <c r="A182" i="1"/>
  <c r="O179" i="1"/>
  <c r="Q181" i="1"/>
  <c r="I181" i="1"/>
  <c r="P181" i="1"/>
  <c r="M180" i="1"/>
  <c r="N180" i="1" s="1"/>
  <c r="C181" i="1" s="1"/>
  <c r="J181" i="1" l="1"/>
  <c r="K181" i="1" s="1"/>
  <c r="B181" i="1" s="1"/>
  <c r="Q182" i="1"/>
  <c r="I182" i="1"/>
  <c r="J182" i="1" s="1"/>
  <c r="M181" i="1"/>
  <c r="N181" i="1" s="1"/>
  <c r="C182" i="1" s="1"/>
  <c r="P182" i="1"/>
  <c r="A183" i="1"/>
  <c r="D182" i="1"/>
  <c r="E182" i="1" s="1"/>
  <c r="G182" i="1" s="1"/>
  <c r="H183" i="1" s="1"/>
  <c r="L182" i="1"/>
  <c r="O180" i="1"/>
  <c r="K182" i="1" l="1"/>
  <c r="B182" i="1" s="1"/>
  <c r="M182" i="1"/>
  <c r="N182" i="1" s="1"/>
  <c r="C183" i="1" s="1"/>
  <c r="P183" i="1"/>
  <c r="Q183" i="1"/>
  <c r="I183" i="1"/>
  <c r="J183" i="1" s="1"/>
  <c r="L183" i="1"/>
  <c r="A184" i="1"/>
  <c r="D183" i="1"/>
  <c r="E183" i="1" s="1"/>
  <c r="G183" i="1" s="1"/>
  <c r="H184" i="1" s="1"/>
  <c r="O181" i="1"/>
  <c r="K183" i="1" l="1"/>
  <c r="B183" i="1" s="1"/>
  <c r="D184" i="1"/>
  <c r="E184" i="1" s="1"/>
  <c r="G184" i="1" s="1"/>
  <c r="H185" i="1" s="1"/>
  <c r="L184" i="1"/>
  <c r="A185" i="1"/>
  <c r="M183" i="1"/>
  <c r="N183" i="1" s="1"/>
  <c r="C184" i="1" s="1"/>
  <c r="P184" i="1"/>
  <c r="I184" i="1"/>
  <c r="J184" i="1" s="1"/>
  <c r="Q184" i="1"/>
  <c r="O182" i="1"/>
  <c r="K184" i="1" l="1"/>
  <c r="B184" i="1" s="1"/>
  <c r="I185" i="1"/>
  <c r="J185" i="1" s="1"/>
  <c r="Q185" i="1"/>
  <c r="P185" i="1"/>
  <c r="M184" i="1"/>
  <c r="N184" i="1" s="1"/>
  <c r="C185" i="1" s="1"/>
  <c r="O183" i="1"/>
  <c r="D185" i="1"/>
  <c r="E185" i="1" s="1"/>
  <c r="G185" i="1" s="1"/>
  <c r="H186" i="1" s="1"/>
  <c r="L185" i="1"/>
  <c r="A186" i="1"/>
  <c r="K185" i="1" l="1"/>
  <c r="B185" i="1" s="1"/>
  <c r="L186" i="1"/>
  <c r="D186" i="1"/>
  <c r="E186" i="1" s="1"/>
  <c r="G186" i="1" s="1"/>
  <c r="H187" i="1" s="1"/>
  <c r="A187" i="1"/>
  <c r="O184" i="1"/>
  <c r="M185" i="1"/>
  <c r="N185" i="1" s="1"/>
  <c r="C186" i="1" s="1"/>
  <c r="Q186" i="1"/>
  <c r="P186" i="1"/>
  <c r="I186" i="1"/>
  <c r="J186" i="1" s="1"/>
  <c r="K186" i="1" l="1"/>
  <c r="B186" i="1" s="1"/>
  <c r="O185" i="1"/>
  <c r="M186" i="1"/>
  <c r="N186" i="1" s="1"/>
  <c r="C187" i="1" s="1"/>
  <c r="Q187" i="1"/>
  <c r="I187" i="1"/>
  <c r="J187" i="1" s="1"/>
  <c r="P187" i="1"/>
  <c r="L187" i="1"/>
  <c r="D187" i="1"/>
  <c r="E187" i="1" s="1"/>
  <c r="G187" i="1" s="1"/>
  <c r="H188" i="1" s="1"/>
  <c r="A188" i="1"/>
  <c r="O186" i="1" l="1"/>
  <c r="K187" i="1"/>
  <c r="B187" i="1" s="1"/>
  <c r="D188" i="1"/>
  <c r="E188" i="1" s="1"/>
  <c r="G188" i="1" s="1"/>
  <c r="H189" i="1" s="1"/>
  <c r="A189" i="1"/>
  <c r="L188" i="1"/>
  <c r="P188" i="1"/>
  <c r="Q188" i="1"/>
  <c r="M187" i="1"/>
  <c r="N187" i="1" s="1"/>
  <c r="C188" i="1" s="1"/>
  <c r="I188" i="1"/>
  <c r="J188" i="1" s="1"/>
  <c r="K188" i="1" l="1"/>
  <c r="B188" i="1" s="1"/>
  <c r="D189" i="1"/>
  <c r="E189" i="1" s="1"/>
  <c r="G189" i="1" s="1"/>
  <c r="H190" i="1" s="1"/>
  <c r="A190" i="1"/>
  <c r="L189" i="1"/>
  <c r="O187" i="1"/>
  <c r="P189" i="1"/>
  <c r="I189" i="1"/>
  <c r="J189" i="1" s="1"/>
  <c r="M188" i="1"/>
  <c r="N188" i="1" s="1"/>
  <c r="C189" i="1" s="1"/>
  <c r="Q189" i="1"/>
  <c r="K189" i="1" l="1"/>
  <c r="B189" i="1" s="1"/>
  <c r="Q190" i="1"/>
  <c r="P190" i="1"/>
  <c r="M189" i="1"/>
  <c r="N189" i="1" s="1"/>
  <c r="C190" i="1" s="1"/>
  <c r="I190" i="1"/>
  <c r="J190" i="1" s="1"/>
  <c r="L190" i="1"/>
  <c r="A191" i="1"/>
  <c r="D190" i="1"/>
  <c r="E190" i="1" s="1"/>
  <c r="G190" i="1" s="1"/>
  <c r="H191" i="1" s="1"/>
  <c r="O188" i="1"/>
  <c r="O189" i="1" l="1"/>
  <c r="K190" i="1"/>
  <c r="B190" i="1" s="1"/>
  <c r="L191" i="1"/>
  <c r="A192" i="1"/>
  <c r="D191" i="1"/>
  <c r="E191" i="1" s="1"/>
  <c r="G191" i="1" s="1"/>
  <c r="H192" i="1" s="1"/>
  <c r="M190" i="1"/>
  <c r="N190" i="1" s="1"/>
  <c r="C191" i="1" s="1"/>
  <c r="I191" i="1"/>
  <c r="J191" i="1" s="1"/>
  <c r="Q191" i="1"/>
  <c r="P191" i="1"/>
  <c r="K191" i="1" l="1"/>
  <c r="B191" i="1" s="1"/>
  <c r="D192" i="1"/>
  <c r="E192" i="1" s="1"/>
  <c r="G192" i="1" s="1"/>
  <c r="H193" i="1" s="1"/>
  <c r="A193" i="1"/>
  <c r="L192" i="1"/>
  <c r="M191" i="1"/>
  <c r="N191" i="1" s="1"/>
  <c r="C192" i="1" s="1"/>
  <c r="Q192" i="1"/>
  <c r="I192" i="1"/>
  <c r="J192" i="1" s="1"/>
  <c r="P192" i="1"/>
  <c r="O190" i="1"/>
  <c r="K192" i="1" l="1"/>
  <c r="B192" i="1" s="1"/>
  <c r="I193" i="1"/>
  <c r="J193" i="1" s="1"/>
  <c r="M192" i="1"/>
  <c r="N192" i="1" s="1"/>
  <c r="C193" i="1" s="1"/>
  <c r="P193" i="1"/>
  <c r="Q193" i="1"/>
  <c r="A194" i="1"/>
  <c r="L193" i="1"/>
  <c r="D193" i="1"/>
  <c r="E193" i="1" s="1"/>
  <c r="G193" i="1" s="1"/>
  <c r="H194" i="1" s="1"/>
  <c r="O191" i="1"/>
  <c r="K193" i="1" l="1"/>
  <c r="B193" i="1" s="1"/>
  <c r="P194" i="1"/>
  <c r="Q194" i="1"/>
  <c r="I194" i="1"/>
  <c r="J194" i="1" s="1"/>
  <c r="M193" i="1"/>
  <c r="N193" i="1" s="1"/>
  <c r="C194" i="1" s="1"/>
  <c r="O192" i="1"/>
  <c r="D194" i="1"/>
  <c r="E194" i="1" s="1"/>
  <c r="G194" i="1" s="1"/>
  <c r="H195" i="1" s="1"/>
  <c r="L194" i="1"/>
  <c r="A195" i="1"/>
  <c r="K194" i="1" l="1"/>
  <c r="B194" i="1" s="1"/>
  <c r="O193" i="1"/>
  <c r="M194" i="1"/>
  <c r="N194" i="1" s="1"/>
  <c r="C195" i="1" s="1"/>
  <c r="Q195" i="1"/>
  <c r="P195" i="1"/>
  <c r="I195" i="1"/>
  <c r="J195" i="1" s="1"/>
  <c r="L195" i="1"/>
  <c r="A196" i="1"/>
  <c r="D195" i="1"/>
  <c r="E195" i="1" s="1"/>
  <c r="G195" i="1" s="1"/>
  <c r="H196" i="1" s="1"/>
  <c r="K195" i="1" l="1"/>
  <c r="B195" i="1" s="1"/>
  <c r="O194" i="1"/>
  <c r="Q196" i="1"/>
  <c r="M195" i="1"/>
  <c r="N195" i="1" s="1"/>
  <c r="C196" i="1" s="1"/>
  <c r="P196" i="1"/>
  <c r="I196" i="1"/>
  <c r="J196" i="1" s="1"/>
  <c r="D196" i="1"/>
  <c r="E196" i="1" s="1"/>
  <c r="G196" i="1" s="1"/>
  <c r="H197" i="1" s="1"/>
  <c r="L196" i="1"/>
  <c r="A197" i="1"/>
  <c r="K196" i="1" l="1"/>
  <c r="B196" i="1" s="1"/>
  <c r="Q197" i="1"/>
  <c r="I197" i="1"/>
  <c r="J197" i="1" s="1"/>
  <c r="P197" i="1"/>
  <c r="M196" i="1"/>
  <c r="N196" i="1" s="1"/>
  <c r="C197" i="1" s="1"/>
  <c r="O195" i="1"/>
  <c r="L197" i="1"/>
  <c r="A198" i="1"/>
  <c r="D197" i="1"/>
  <c r="E197" i="1" s="1"/>
  <c r="G197" i="1" s="1"/>
  <c r="H198" i="1" s="1"/>
  <c r="K197" i="1" l="1"/>
  <c r="B197" i="1" s="1"/>
  <c r="P198" i="1"/>
  <c r="I198" i="1"/>
  <c r="J198" i="1" s="1"/>
  <c r="M197" i="1"/>
  <c r="N197" i="1" s="1"/>
  <c r="C198" i="1" s="1"/>
  <c r="Q198" i="1"/>
  <c r="O196" i="1"/>
  <c r="L198" i="1"/>
  <c r="D198" i="1"/>
  <c r="E198" i="1" s="1"/>
  <c r="G198" i="1" s="1"/>
  <c r="H199" i="1" s="1"/>
  <c r="A199" i="1"/>
  <c r="K198" i="1" l="1"/>
  <c r="B198" i="1" s="1"/>
  <c r="Q199" i="1"/>
  <c r="M198" i="1"/>
  <c r="N198" i="1" s="1"/>
  <c r="C199" i="1" s="1"/>
  <c r="P199" i="1"/>
  <c r="I199" i="1"/>
  <c r="J199" i="1" s="1"/>
  <c r="O197" i="1"/>
  <c r="L199" i="1"/>
  <c r="A200" i="1"/>
  <c r="D199" i="1"/>
  <c r="E199" i="1" s="1"/>
  <c r="G199" i="1" s="1"/>
  <c r="H200" i="1" s="1"/>
  <c r="O198" i="1" l="1"/>
  <c r="K199" i="1"/>
  <c r="B199" i="1" s="1"/>
  <c r="Q200" i="1"/>
  <c r="M199" i="1"/>
  <c r="N199" i="1" s="1"/>
  <c r="C200" i="1" s="1"/>
  <c r="I200" i="1"/>
  <c r="J200" i="1" s="1"/>
  <c r="P200" i="1"/>
  <c r="D200" i="1"/>
  <c r="E200" i="1" s="1"/>
  <c r="G200" i="1" s="1"/>
  <c r="H201" i="1" s="1"/>
  <c r="L200" i="1"/>
  <c r="A201" i="1"/>
  <c r="K200" i="1" l="1"/>
  <c r="B200" i="1" s="1"/>
  <c r="D201" i="1"/>
  <c r="E201" i="1" s="1"/>
  <c r="G201" i="1" s="1"/>
  <c r="H202" i="1" s="1"/>
  <c r="L201" i="1"/>
  <c r="A202" i="1"/>
  <c r="I201" i="1"/>
  <c r="J201" i="1" s="1"/>
  <c r="Q201" i="1"/>
  <c r="P201" i="1"/>
  <c r="M200" i="1"/>
  <c r="N200" i="1" s="1"/>
  <c r="C201" i="1" s="1"/>
  <c r="O199" i="1"/>
  <c r="K201" i="1" l="1"/>
  <c r="B201" i="1" s="1"/>
  <c r="P202" i="1"/>
  <c r="M201" i="1"/>
  <c r="N201" i="1" s="1"/>
  <c r="C202" i="1" s="1"/>
  <c r="Q202" i="1"/>
  <c r="I202" i="1"/>
  <c r="J202" i="1" s="1"/>
  <c r="O200" i="1"/>
  <c r="A203" i="1"/>
  <c r="L202" i="1"/>
  <c r="D202" i="1"/>
  <c r="E202" i="1" s="1"/>
  <c r="G202" i="1" s="1"/>
  <c r="H203" i="1" s="1"/>
  <c r="K202" i="1" l="1"/>
  <c r="B202" i="1" s="1"/>
  <c r="M202" i="1"/>
  <c r="N202" i="1" s="1"/>
  <c r="C203" i="1" s="1"/>
  <c r="Q203" i="1"/>
  <c r="I203" i="1"/>
  <c r="J203" i="1" s="1"/>
  <c r="P203" i="1"/>
  <c r="L203" i="1"/>
  <c r="D203" i="1"/>
  <c r="E203" i="1" s="1"/>
  <c r="G203" i="1" s="1"/>
  <c r="H204" i="1" s="1"/>
  <c r="A204" i="1"/>
  <c r="O201" i="1"/>
  <c r="O202" i="1" l="1"/>
  <c r="K203" i="1"/>
  <c r="B203" i="1" s="1"/>
  <c r="Q204" i="1"/>
  <c r="M203" i="1"/>
  <c r="N203" i="1" s="1"/>
  <c r="C204" i="1" s="1"/>
  <c r="P204" i="1"/>
  <c r="I204" i="1"/>
  <c r="J204" i="1" s="1"/>
  <c r="D204" i="1"/>
  <c r="E204" i="1" s="1"/>
  <c r="G204" i="1" s="1"/>
  <c r="H205" i="1" s="1"/>
  <c r="A205" i="1"/>
  <c r="L204" i="1"/>
  <c r="K204" i="1" l="1"/>
  <c r="B204" i="1" s="1"/>
  <c r="Q205" i="1"/>
  <c r="I205" i="1"/>
  <c r="J205" i="1" s="1"/>
  <c r="M204" i="1"/>
  <c r="N204" i="1" s="1"/>
  <c r="C205" i="1" s="1"/>
  <c r="P205" i="1"/>
  <c r="D205" i="1"/>
  <c r="E205" i="1" s="1"/>
  <c r="G205" i="1" s="1"/>
  <c r="H206" i="1" s="1"/>
  <c r="L205" i="1"/>
  <c r="A206" i="1"/>
  <c r="O203" i="1"/>
  <c r="K205" i="1" l="1"/>
  <c r="B205" i="1" s="1"/>
  <c r="L206" i="1"/>
  <c r="A207" i="1"/>
  <c r="D206" i="1"/>
  <c r="E206" i="1" s="1"/>
  <c r="G206" i="1" s="1"/>
  <c r="H207" i="1" s="1"/>
  <c r="P206" i="1"/>
  <c r="I206" i="1"/>
  <c r="J206" i="1" s="1"/>
  <c r="M205" i="1"/>
  <c r="N205" i="1" s="1"/>
  <c r="C206" i="1" s="1"/>
  <c r="Q206" i="1"/>
  <c r="O204" i="1"/>
  <c r="K206" i="1" l="1"/>
  <c r="B206" i="1" s="1"/>
  <c r="L207" i="1"/>
  <c r="A208" i="1"/>
  <c r="D207" i="1"/>
  <c r="E207" i="1" s="1"/>
  <c r="G207" i="1" s="1"/>
  <c r="H208" i="1" s="1"/>
  <c r="M206" i="1"/>
  <c r="N206" i="1" s="1"/>
  <c r="C207" i="1" s="1"/>
  <c r="I207" i="1"/>
  <c r="J207" i="1" s="1"/>
  <c r="Q207" i="1"/>
  <c r="P207" i="1"/>
  <c r="O205" i="1"/>
  <c r="K207" i="1" l="1"/>
  <c r="B207" i="1" s="1"/>
  <c r="D208" i="1"/>
  <c r="E208" i="1" s="1"/>
  <c r="G208" i="1" s="1"/>
  <c r="H209" i="1" s="1"/>
  <c r="L208" i="1"/>
  <c r="A209" i="1"/>
  <c r="O206" i="1"/>
  <c r="Q208" i="1"/>
  <c r="P208" i="1"/>
  <c r="M207" i="1"/>
  <c r="N207" i="1" s="1"/>
  <c r="C208" i="1" s="1"/>
  <c r="I208" i="1"/>
  <c r="J208" i="1" s="1"/>
  <c r="K208" i="1" l="1"/>
  <c r="B208" i="1" s="1"/>
  <c r="I209" i="1"/>
  <c r="J209" i="1" s="1"/>
  <c r="M208" i="1"/>
  <c r="N208" i="1" s="1"/>
  <c r="C209" i="1" s="1"/>
  <c r="P209" i="1"/>
  <c r="Q209" i="1"/>
  <c r="O207" i="1"/>
  <c r="A210" i="1"/>
  <c r="L209" i="1"/>
  <c r="D209" i="1"/>
  <c r="E209" i="1" s="1"/>
  <c r="G209" i="1" s="1"/>
  <c r="H210" i="1" s="1"/>
  <c r="K209" i="1" l="1"/>
  <c r="B209" i="1" s="1"/>
  <c r="Q210" i="1"/>
  <c r="P210" i="1"/>
  <c r="I210" i="1"/>
  <c r="J210" i="1" s="1"/>
  <c r="M209" i="1"/>
  <c r="N209" i="1" s="1"/>
  <c r="C210" i="1" s="1"/>
  <c r="O208" i="1"/>
  <c r="L210" i="1"/>
  <c r="D210" i="1"/>
  <c r="E210" i="1" s="1"/>
  <c r="G210" i="1" s="1"/>
  <c r="H211" i="1" s="1"/>
  <c r="A211" i="1"/>
  <c r="K210" i="1" l="1"/>
  <c r="B210" i="1" s="1"/>
  <c r="M210" i="1"/>
  <c r="N210" i="1" s="1"/>
  <c r="C211" i="1" s="1"/>
  <c r="Q211" i="1"/>
  <c r="I211" i="1"/>
  <c r="J211" i="1" s="1"/>
  <c r="P211" i="1"/>
  <c r="L211" i="1"/>
  <c r="A212" i="1"/>
  <c r="D211" i="1"/>
  <c r="E211" i="1" s="1"/>
  <c r="G211" i="1" s="1"/>
  <c r="H212" i="1" s="1"/>
  <c r="O209" i="1"/>
  <c r="K211" i="1" l="1"/>
  <c r="B211" i="1" s="1"/>
  <c r="M211" i="1"/>
  <c r="N211" i="1" s="1"/>
  <c r="C212" i="1" s="1"/>
  <c r="I212" i="1"/>
  <c r="J212" i="1" s="1"/>
  <c r="P212" i="1"/>
  <c r="Q212" i="1"/>
  <c r="O210" i="1"/>
  <c r="D212" i="1"/>
  <c r="E212" i="1" s="1"/>
  <c r="G212" i="1" s="1"/>
  <c r="H213" i="1" s="1"/>
  <c r="A213" i="1"/>
  <c r="L212" i="1"/>
  <c r="K212" i="1" l="1"/>
  <c r="B212" i="1" s="1"/>
  <c r="L213" i="1"/>
  <c r="A214" i="1"/>
  <c r="D213" i="1"/>
  <c r="E213" i="1" s="1"/>
  <c r="G213" i="1" s="1"/>
  <c r="H214" i="1" s="1"/>
  <c r="O211" i="1"/>
  <c r="Q213" i="1"/>
  <c r="I213" i="1"/>
  <c r="J213" i="1" s="1"/>
  <c r="P213" i="1"/>
  <c r="M212" i="1"/>
  <c r="N212" i="1" s="1"/>
  <c r="C213" i="1" s="1"/>
  <c r="K213" i="1" l="1"/>
  <c r="B213" i="1" s="1"/>
  <c r="D214" i="1"/>
  <c r="E214" i="1" s="1"/>
  <c r="G214" i="1" s="1"/>
  <c r="H215" i="1" s="1"/>
  <c r="A215" i="1"/>
  <c r="L214" i="1"/>
  <c r="P214" i="1"/>
  <c r="I214" i="1"/>
  <c r="J214" i="1" s="1"/>
  <c r="Q214" i="1"/>
  <c r="M213" i="1"/>
  <c r="N213" i="1" s="1"/>
  <c r="C214" i="1" s="1"/>
  <c r="O212" i="1"/>
  <c r="K214" i="1" l="1"/>
  <c r="B214" i="1" s="1"/>
  <c r="M214" i="1"/>
  <c r="N214" i="1" s="1"/>
  <c r="C215" i="1" s="1"/>
  <c r="P215" i="1"/>
  <c r="I215" i="1"/>
  <c r="J215" i="1" s="1"/>
  <c r="Q215" i="1"/>
  <c r="L215" i="1"/>
  <c r="A216" i="1"/>
  <c r="D215" i="1"/>
  <c r="E215" i="1" s="1"/>
  <c r="G215" i="1" s="1"/>
  <c r="H216" i="1" s="1"/>
  <c r="O213" i="1"/>
  <c r="K215" i="1" l="1"/>
  <c r="B215" i="1" s="1"/>
  <c r="D216" i="1"/>
  <c r="E216" i="1" s="1"/>
  <c r="G216" i="1" s="1"/>
  <c r="H217" i="1" s="1"/>
  <c r="A217" i="1"/>
  <c r="L216" i="1"/>
  <c r="O214" i="1"/>
  <c r="M215" i="1"/>
  <c r="N215" i="1" s="1"/>
  <c r="C216" i="1" s="1"/>
  <c r="Q216" i="1"/>
  <c r="I216" i="1"/>
  <c r="J216" i="1" s="1"/>
  <c r="P216" i="1"/>
  <c r="K216" i="1" l="1"/>
  <c r="B216" i="1" s="1"/>
  <c r="P217" i="1"/>
  <c r="I217" i="1"/>
  <c r="J217" i="1" s="1"/>
  <c r="M216" i="1"/>
  <c r="N216" i="1" s="1"/>
  <c r="C217" i="1" s="1"/>
  <c r="Q217" i="1"/>
  <c r="A218" i="1"/>
  <c r="L217" i="1"/>
  <c r="D217" i="1"/>
  <c r="E217" i="1" s="1"/>
  <c r="G217" i="1" s="1"/>
  <c r="H218" i="1" s="1"/>
  <c r="O215" i="1"/>
  <c r="O216" i="1" l="1"/>
  <c r="K217" i="1"/>
  <c r="B217" i="1" s="1"/>
  <c r="P218" i="1"/>
  <c r="M217" i="1"/>
  <c r="N217" i="1" s="1"/>
  <c r="C218" i="1" s="1"/>
  <c r="I218" i="1"/>
  <c r="J218" i="1" s="1"/>
  <c r="Q218" i="1"/>
  <c r="A219" i="1"/>
  <c r="D218" i="1"/>
  <c r="E218" i="1" s="1"/>
  <c r="G218" i="1" s="1"/>
  <c r="H219" i="1" s="1"/>
  <c r="L218" i="1"/>
  <c r="K218" i="1" l="1"/>
  <c r="B218" i="1" s="1"/>
  <c r="M218" i="1"/>
  <c r="N218" i="1" s="1"/>
  <c r="C219" i="1" s="1"/>
  <c r="Q219" i="1"/>
  <c r="P219" i="1"/>
  <c r="I219" i="1"/>
  <c r="J219" i="1" s="1"/>
  <c r="O217" i="1"/>
  <c r="L219" i="1"/>
  <c r="A220" i="1"/>
  <c r="D219" i="1"/>
  <c r="E219" i="1" s="1"/>
  <c r="G219" i="1" s="1"/>
  <c r="H220" i="1" s="1"/>
  <c r="K219" i="1" l="1"/>
  <c r="B219" i="1" s="1"/>
  <c r="O218" i="1"/>
  <c r="I220" i="1"/>
  <c r="J220" i="1" s="1"/>
  <c r="P220" i="1"/>
  <c r="Q220" i="1"/>
  <c r="M219" i="1"/>
  <c r="N219" i="1" s="1"/>
  <c r="C220" i="1" s="1"/>
  <c r="D220" i="1"/>
  <c r="E220" i="1" s="1"/>
  <c r="G220" i="1" s="1"/>
  <c r="H221" i="1" s="1"/>
  <c r="A221" i="1"/>
  <c r="L220" i="1"/>
  <c r="K220" i="1" l="1"/>
  <c r="B220" i="1" s="1"/>
  <c r="O219" i="1"/>
  <c r="D221" i="1"/>
  <c r="E221" i="1" s="1"/>
  <c r="G221" i="1" s="1"/>
  <c r="H222" i="1" s="1"/>
  <c r="A222" i="1"/>
  <c r="L221" i="1"/>
  <c r="Q221" i="1"/>
  <c r="I221" i="1"/>
  <c r="J221" i="1" s="1"/>
  <c r="M220" i="1"/>
  <c r="N220" i="1" s="1"/>
  <c r="C221" i="1" s="1"/>
  <c r="P221" i="1"/>
  <c r="K221" i="1" l="1"/>
  <c r="B221" i="1" s="1"/>
  <c r="O220" i="1"/>
  <c r="P222" i="1"/>
  <c r="I222" i="1"/>
  <c r="J222" i="1" s="1"/>
  <c r="M221" i="1"/>
  <c r="N221" i="1" s="1"/>
  <c r="C222" i="1" s="1"/>
  <c r="Q222" i="1"/>
  <c r="L222" i="1"/>
  <c r="A223" i="1"/>
  <c r="D222" i="1"/>
  <c r="E222" i="1" s="1"/>
  <c r="G222" i="1" s="1"/>
  <c r="H223" i="1" s="1"/>
  <c r="K222" i="1" l="1"/>
  <c r="B222" i="1" s="1"/>
  <c r="I223" i="1"/>
  <c r="J223" i="1" s="1"/>
  <c r="M222" i="1"/>
  <c r="N222" i="1" s="1"/>
  <c r="C223" i="1" s="1"/>
  <c r="Q223" i="1"/>
  <c r="P223" i="1"/>
  <c r="O221" i="1"/>
  <c r="L223" i="1"/>
  <c r="D223" i="1"/>
  <c r="E223" i="1" s="1"/>
  <c r="G223" i="1" s="1"/>
  <c r="H224" i="1" s="1"/>
  <c r="A224" i="1"/>
  <c r="K223" i="1" l="1"/>
  <c r="B223" i="1" s="1"/>
  <c r="D224" i="1"/>
  <c r="E224" i="1" s="1"/>
  <c r="G224" i="1" s="1"/>
  <c r="H225" i="1" s="1"/>
  <c r="A225" i="1"/>
  <c r="L224" i="1"/>
  <c r="O222" i="1"/>
  <c r="M223" i="1"/>
  <c r="N223" i="1" s="1"/>
  <c r="C224" i="1" s="1"/>
  <c r="P224" i="1"/>
  <c r="I224" i="1"/>
  <c r="J224" i="1" s="1"/>
  <c r="Q224" i="1"/>
  <c r="K224" i="1" l="1"/>
  <c r="B224" i="1" s="1"/>
  <c r="I225" i="1"/>
  <c r="J225" i="1" s="1"/>
  <c r="M224" i="1"/>
  <c r="N224" i="1" s="1"/>
  <c r="C225" i="1" s="1"/>
  <c r="P225" i="1"/>
  <c r="Q225" i="1"/>
  <c r="O223" i="1"/>
  <c r="D225" i="1"/>
  <c r="E225" i="1" s="1"/>
  <c r="G225" i="1" s="1"/>
  <c r="H226" i="1" s="1"/>
  <c r="A226" i="1"/>
  <c r="L225" i="1"/>
  <c r="K225" i="1" l="1"/>
  <c r="B225" i="1" s="1"/>
  <c r="L226" i="1"/>
  <c r="A227" i="1"/>
  <c r="D226" i="1"/>
  <c r="E226" i="1" s="1"/>
  <c r="G226" i="1" s="1"/>
  <c r="H227" i="1" s="1"/>
  <c r="O224" i="1"/>
  <c r="Q226" i="1"/>
  <c r="P226" i="1"/>
  <c r="M225" i="1"/>
  <c r="N225" i="1" s="1"/>
  <c r="C226" i="1" s="1"/>
  <c r="I226" i="1"/>
  <c r="J226" i="1" s="1"/>
  <c r="K226" i="1" l="1"/>
  <c r="B226" i="1" s="1"/>
  <c r="M226" i="1"/>
  <c r="N226" i="1" s="1"/>
  <c r="C227" i="1" s="1"/>
  <c r="P227" i="1"/>
  <c r="I227" i="1"/>
  <c r="J227" i="1" s="1"/>
  <c r="Q227" i="1"/>
  <c r="O225" i="1"/>
  <c r="L227" i="1"/>
  <c r="A228" i="1"/>
  <c r="D227" i="1"/>
  <c r="E227" i="1" s="1"/>
  <c r="G227" i="1" s="1"/>
  <c r="H228" i="1" s="1"/>
  <c r="K227" i="1" l="1"/>
  <c r="B227" i="1" s="1"/>
  <c r="A229" i="1"/>
  <c r="L228" i="1"/>
  <c r="D228" i="1"/>
  <c r="E228" i="1" s="1"/>
  <c r="G228" i="1" s="1"/>
  <c r="H229" i="1" s="1"/>
  <c r="O226" i="1"/>
  <c r="P228" i="1"/>
  <c r="M227" i="1"/>
  <c r="N227" i="1" s="1"/>
  <c r="C228" i="1" s="1"/>
  <c r="I228" i="1"/>
  <c r="J228" i="1" s="1"/>
  <c r="Q228" i="1"/>
  <c r="K228" i="1" l="1"/>
  <c r="B228" i="1" s="1"/>
  <c r="L229" i="1"/>
  <c r="D229" i="1"/>
  <c r="E229" i="1" s="1"/>
  <c r="G229" i="1" s="1"/>
  <c r="H230" i="1" s="1"/>
  <c r="A230" i="1"/>
  <c r="O227" i="1"/>
  <c r="M228" i="1"/>
  <c r="N228" i="1" s="1"/>
  <c r="C229" i="1" s="1"/>
  <c r="I229" i="1"/>
  <c r="J229" i="1" s="1"/>
  <c r="Q229" i="1"/>
  <c r="P229" i="1"/>
  <c r="K229" i="1" l="1"/>
  <c r="B229" i="1" s="1"/>
  <c r="M229" i="1"/>
  <c r="N229" i="1" s="1"/>
  <c r="C230" i="1" s="1"/>
  <c r="P230" i="1"/>
  <c r="I230" i="1"/>
  <c r="J230" i="1" s="1"/>
  <c r="Q230" i="1"/>
  <c r="D230" i="1"/>
  <c r="E230" i="1" s="1"/>
  <c r="G230" i="1" s="1"/>
  <c r="H231" i="1" s="1"/>
  <c r="L230" i="1"/>
  <c r="A231" i="1"/>
  <c r="O228" i="1"/>
  <c r="K230" i="1" l="1"/>
  <c r="B230" i="1" s="1"/>
  <c r="A232" i="1"/>
  <c r="D231" i="1"/>
  <c r="E231" i="1" s="1"/>
  <c r="G231" i="1" s="1"/>
  <c r="H232" i="1" s="1"/>
  <c r="L231" i="1"/>
  <c r="O229" i="1"/>
  <c r="P231" i="1"/>
  <c r="M230" i="1"/>
  <c r="N230" i="1" s="1"/>
  <c r="C231" i="1" s="1"/>
  <c r="I231" i="1"/>
  <c r="J231" i="1" s="1"/>
  <c r="Q231" i="1"/>
  <c r="K231" i="1" l="1"/>
  <c r="B231" i="1" s="1"/>
  <c r="D232" i="1"/>
  <c r="E232" i="1" s="1"/>
  <c r="G232" i="1" s="1"/>
  <c r="H233" i="1" s="1"/>
  <c r="L232" i="1"/>
  <c r="A233" i="1"/>
  <c r="O230" i="1"/>
  <c r="M231" i="1"/>
  <c r="N231" i="1" s="1"/>
  <c r="C232" i="1" s="1"/>
  <c r="Q232" i="1"/>
  <c r="I232" i="1"/>
  <c r="J232" i="1" s="1"/>
  <c r="P232" i="1"/>
  <c r="K232" i="1" l="1"/>
  <c r="B232" i="1" s="1"/>
  <c r="D233" i="1"/>
  <c r="E233" i="1" s="1"/>
  <c r="G233" i="1" s="1"/>
  <c r="H234" i="1" s="1"/>
  <c r="A234" i="1"/>
  <c r="L233" i="1"/>
  <c r="O231" i="1"/>
  <c r="M232" i="1"/>
  <c r="N232" i="1" s="1"/>
  <c r="C233" i="1" s="1"/>
  <c r="P233" i="1"/>
  <c r="I233" i="1"/>
  <c r="J233" i="1" s="1"/>
  <c r="Q233" i="1"/>
  <c r="O232" i="1" l="1"/>
  <c r="K233" i="1"/>
  <c r="B233" i="1" s="1"/>
  <c r="I234" i="1"/>
  <c r="J234" i="1" s="1"/>
  <c r="Q234" i="1"/>
  <c r="M233" i="1"/>
  <c r="N233" i="1" s="1"/>
  <c r="C234" i="1" s="1"/>
  <c r="P234" i="1"/>
  <c r="A235" i="1"/>
  <c r="L234" i="1"/>
  <c r="D234" i="1"/>
  <c r="E234" i="1" s="1"/>
  <c r="G234" i="1" s="1"/>
  <c r="H235" i="1" s="1"/>
  <c r="K234" i="1" l="1"/>
  <c r="B234" i="1" s="1"/>
  <c r="Q235" i="1"/>
  <c r="M234" i="1"/>
  <c r="N234" i="1" s="1"/>
  <c r="C235" i="1" s="1"/>
  <c r="P235" i="1"/>
  <c r="I235" i="1"/>
  <c r="J235" i="1" s="1"/>
  <c r="A236" i="1"/>
  <c r="L235" i="1"/>
  <c r="D235" i="1"/>
  <c r="E235" i="1" s="1"/>
  <c r="G235" i="1" s="1"/>
  <c r="H236" i="1" s="1"/>
  <c r="O233" i="1"/>
  <c r="K235" i="1" l="1"/>
  <c r="B235" i="1" s="1"/>
  <c r="O234" i="1"/>
  <c r="M235" i="1"/>
  <c r="N235" i="1" s="1"/>
  <c r="C236" i="1" s="1"/>
  <c r="Q236" i="1"/>
  <c r="I236" i="1"/>
  <c r="J236" i="1" s="1"/>
  <c r="P236" i="1"/>
  <c r="L236" i="1"/>
  <c r="D236" i="1"/>
  <c r="E236" i="1" s="1"/>
  <c r="G236" i="1" s="1"/>
  <c r="H237" i="1" s="1"/>
  <c r="A237" i="1"/>
  <c r="K236" i="1" l="1"/>
  <c r="B236" i="1" s="1"/>
  <c r="Q237" i="1"/>
  <c r="M236" i="1"/>
  <c r="N236" i="1" s="1"/>
  <c r="C237" i="1" s="1"/>
  <c r="P237" i="1"/>
  <c r="I237" i="1"/>
  <c r="J237" i="1" s="1"/>
  <c r="D237" i="1"/>
  <c r="E237" i="1" s="1"/>
  <c r="G237" i="1" s="1"/>
  <c r="H238" i="1" s="1"/>
  <c r="L237" i="1"/>
  <c r="A238" i="1"/>
  <c r="O235" i="1"/>
  <c r="K237" i="1" l="1"/>
  <c r="B237" i="1" s="1"/>
  <c r="D238" i="1"/>
  <c r="E238" i="1" s="1"/>
  <c r="G238" i="1" s="1"/>
  <c r="H239" i="1" s="1"/>
  <c r="A239" i="1"/>
  <c r="L238" i="1"/>
  <c r="P238" i="1"/>
  <c r="I238" i="1"/>
  <c r="J238" i="1" s="1"/>
  <c r="M237" i="1"/>
  <c r="N237" i="1" s="1"/>
  <c r="C238" i="1" s="1"/>
  <c r="Q238" i="1"/>
  <c r="O236" i="1"/>
  <c r="K238" i="1" l="1"/>
  <c r="B238" i="1" s="1"/>
  <c r="A240" i="1"/>
  <c r="L239" i="1"/>
  <c r="D239" i="1"/>
  <c r="E239" i="1" s="1"/>
  <c r="G239" i="1" s="1"/>
  <c r="H240" i="1" s="1"/>
  <c r="O237" i="1"/>
  <c r="M238" i="1"/>
  <c r="N238" i="1" s="1"/>
  <c r="C239" i="1" s="1"/>
  <c r="Q239" i="1"/>
  <c r="P239" i="1"/>
  <c r="I239" i="1"/>
  <c r="J239" i="1" s="1"/>
  <c r="K239" i="1" l="1"/>
  <c r="B239" i="1" s="1"/>
  <c r="O238" i="1"/>
  <c r="M239" i="1"/>
  <c r="N239" i="1" s="1"/>
  <c r="C240" i="1" s="1"/>
  <c r="Q240" i="1"/>
  <c r="P240" i="1"/>
  <c r="I240" i="1"/>
  <c r="J240" i="1" s="1"/>
  <c r="L240" i="1"/>
  <c r="D240" i="1"/>
  <c r="E240" i="1" s="1"/>
  <c r="G240" i="1" s="1"/>
  <c r="H241" i="1" s="1"/>
  <c r="A241" i="1"/>
  <c r="K240" i="1" l="1"/>
  <c r="B240" i="1" s="1"/>
  <c r="Q241" i="1"/>
  <c r="P241" i="1"/>
  <c r="M240" i="1"/>
  <c r="N240" i="1" s="1"/>
  <c r="C241" i="1" s="1"/>
  <c r="I241" i="1"/>
  <c r="J241" i="1" s="1"/>
  <c r="D241" i="1"/>
  <c r="E241" i="1" s="1"/>
  <c r="G241" i="1" s="1"/>
  <c r="H242" i="1" s="1"/>
  <c r="L241" i="1"/>
  <c r="A242" i="1"/>
  <c r="O239" i="1"/>
  <c r="O240" i="1" l="1"/>
  <c r="K241" i="1"/>
  <c r="B241" i="1" s="1"/>
  <c r="P242" i="1"/>
  <c r="I242" i="1"/>
  <c r="J242" i="1" s="1"/>
  <c r="M241" i="1"/>
  <c r="N241" i="1" s="1"/>
  <c r="C242" i="1" s="1"/>
  <c r="Q242" i="1"/>
  <c r="L242" i="1"/>
  <c r="A243" i="1"/>
  <c r="D242" i="1"/>
  <c r="E242" i="1" s="1"/>
  <c r="G242" i="1" s="1"/>
  <c r="H243" i="1" s="1"/>
  <c r="O241" i="1" l="1"/>
  <c r="K242" i="1"/>
  <c r="B242" i="1" s="1"/>
  <c r="A244" i="1"/>
  <c r="L243" i="1"/>
  <c r="D243" i="1"/>
  <c r="Q243" i="1"/>
  <c r="I243" i="1"/>
  <c r="J243" i="1" s="1"/>
  <c r="M242" i="1"/>
  <c r="N242" i="1" s="1"/>
  <c r="C243" i="1" s="1"/>
  <c r="P243" i="1"/>
  <c r="K243" i="1" l="1"/>
  <c r="B243" i="1" s="1"/>
  <c r="E243" i="1"/>
  <c r="G243" i="1" s="1"/>
  <c r="H244" i="1" s="1"/>
  <c r="O242" i="1"/>
  <c r="M243" i="1"/>
  <c r="N243" i="1" s="1"/>
  <c r="C244" i="1" s="1"/>
  <c r="Q244" i="1"/>
  <c r="I244" i="1"/>
  <c r="P244" i="1"/>
  <c r="L244" i="1"/>
  <c r="A245" i="1"/>
  <c r="D244" i="1"/>
  <c r="E244" i="1" s="1"/>
  <c r="G244" i="1" s="1"/>
  <c r="H245" i="1" s="1"/>
  <c r="J244" i="1" l="1"/>
  <c r="K244" i="1" s="1"/>
  <c r="B244" i="1" s="1"/>
  <c r="P245" i="1"/>
  <c r="Q245" i="1"/>
  <c r="M244" i="1"/>
  <c r="N244" i="1" s="1"/>
  <c r="C245" i="1" s="1"/>
  <c r="I245" i="1"/>
  <c r="J245" i="1" s="1"/>
  <c r="O243" i="1"/>
  <c r="D245" i="1"/>
  <c r="E245" i="1" s="1"/>
  <c r="G245" i="1" s="1"/>
  <c r="H246" i="1" s="1"/>
  <c r="A246" i="1"/>
  <c r="L245" i="1"/>
  <c r="O244" i="1" l="1"/>
  <c r="K245" i="1"/>
  <c r="B245" i="1" s="1"/>
  <c r="Q246" i="1"/>
  <c r="I246" i="1"/>
  <c r="J246" i="1" s="1"/>
  <c r="P246" i="1"/>
  <c r="M245" i="1"/>
  <c r="N245" i="1" s="1"/>
  <c r="C246" i="1" s="1"/>
  <c r="L246" i="1"/>
  <c r="A247" i="1"/>
  <c r="D246" i="1"/>
  <c r="E246" i="1" s="1"/>
  <c r="G246" i="1" s="1"/>
  <c r="H247" i="1" s="1"/>
  <c r="K246" i="1" l="1"/>
  <c r="B246" i="1" s="1"/>
  <c r="Q247" i="1"/>
  <c r="P247" i="1"/>
  <c r="M246" i="1"/>
  <c r="N246" i="1" s="1"/>
  <c r="C247" i="1" s="1"/>
  <c r="I247" i="1"/>
  <c r="J247" i="1" s="1"/>
  <c r="O245" i="1"/>
  <c r="D247" i="1"/>
  <c r="E247" i="1" s="1"/>
  <c r="G247" i="1" s="1"/>
  <c r="H248" i="1" s="1"/>
  <c r="A248" i="1"/>
  <c r="L247" i="1"/>
  <c r="O246" i="1" l="1"/>
  <c r="K247" i="1"/>
  <c r="B247" i="1" s="1"/>
  <c r="M247" i="1"/>
  <c r="N247" i="1" s="1"/>
  <c r="C248" i="1" s="1"/>
  <c r="P248" i="1"/>
  <c r="Q248" i="1"/>
  <c r="I248" i="1"/>
  <c r="J248" i="1" s="1"/>
  <c r="L248" i="1"/>
  <c r="D248" i="1"/>
  <c r="E248" i="1" s="1"/>
  <c r="G248" i="1" s="1"/>
  <c r="H249" i="1" s="1"/>
  <c r="A249" i="1"/>
  <c r="K248" i="1" l="1"/>
  <c r="B248" i="1" s="1"/>
  <c r="Q249" i="1"/>
  <c r="I249" i="1"/>
  <c r="J249" i="1" s="1"/>
  <c r="M248" i="1"/>
  <c r="N248" i="1" s="1"/>
  <c r="C249" i="1" s="1"/>
  <c r="P249" i="1"/>
  <c r="D249" i="1"/>
  <c r="E249" i="1" s="1"/>
  <c r="G249" i="1" s="1"/>
  <c r="H250" i="1" s="1"/>
  <c r="A250" i="1"/>
  <c r="L249" i="1"/>
  <c r="O247" i="1"/>
  <c r="K249" i="1" l="1"/>
  <c r="B249" i="1" s="1"/>
  <c r="Q250" i="1"/>
  <c r="M249" i="1"/>
  <c r="N249" i="1" s="1"/>
  <c r="C250" i="1" s="1"/>
  <c r="P250" i="1"/>
  <c r="I250" i="1"/>
  <c r="J250" i="1" s="1"/>
  <c r="A251" i="1"/>
  <c r="L250" i="1"/>
  <c r="D250" i="1"/>
  <c r="E250" i="1" s="1"/>
  <c r="G250" i="1" s="1"/>
  <c r="H251" i="1" s="1"/>
  <c r="O248" i="1"/>
  <c r="K250" i="1" l="1"/>
  <c r="B250" i="1" s="1"/>
  <c r="M250" i="1"/>
  <c r="N250" i="1" s="1"/>
  <c r="C251" i="1" s="1"/>
  <c r="Q251" i="1"/>
  <c r="P251" i="1"/>
  <c r="I251" i="1"/>
  <c r="J251" i="1" s="1"/>
  <c r="O249" i="1"/>
  <c r="L251" i="1"/>
  <c r="D251" i="1"/>
  <c r="E251" i="1" s="1"/>
  <c r="G251" i="1" s="1"/>
  <c r="H252" i="1" s="1"/>
  <c r="A252" i="1"/>
  <c r="K251" i="1" l="1"/>
  <c r="B251" i="1" s="1"/>
  <c r="P252" i="1"/>
  <c r="I252" i="1"/>
  <c r="J252" i="1" s="1"/>
  <c r="Q252" i="1"/>
  <c r="M251" i="1"/>
  <c r="N251" i="1" s="1"/>
  <c r="C252" i="1" s="1"/>
  <c r="O250" i="1"/>
  <c r="L252" i="1"/>
  <c r="A253" i="1"/>
  <c r="D252" i="1"/>
  <c r="E252" i="1" s="1"/>
  <c r="G252" i="1" s="1"/>
  <c r="H253" i="1" s="1"/>
  <c r="K252" i="1" l="1"/>
  <c r="B252" i="1" s="1"/>
  <c r="D253" i="1"/>
  <c r="E253" i="1" s="1"/>
  <c r="G253" i="1" s="1"/>
  <c r="H254" i="1" s="1"/>
  <c r="A254" i="1"/>
  <c r="L253" i="1"/>
  <c r="O251" i="1"/>
  <c r="P253" i="1"/>
  <c r="Q253" i="1"/>
  <c r="M252" i="1"/>
  <c r="N252" i="1" s="1"/>
  <c r="C253" i="1" s="1"/>
  <c r="I253" i="1"/>
  <c r="J253" i="1" s="1"/>
  <c r="K253" i="1" l="1"/>
  <c r="B253" i="1" s="1"/>
  <c r="M253" i="1"/>
  <c r="N253" i="1" s="1"/>
  <c r="C254" i="1" s="1"/>
  <c r="P254" i="1"/>
  <c r="I254" i="1"/>
  <c r="J254" i="1" s="1"/>
  <c r="Q254" i="1"/>
  <c r="L254" i="1"/>
  <c r="A255" i="1"/>
  <c r="D254" i="1"/>
  <c r="E254" i="1" s="1"/>
  <c r="G254" i="1" s="1"/>
  <c r="H255" i="1" s="1"/>
  <c r="O252" i="1"/>
  <c r="K254" i="1" l="1"/>
  <c r="B254" i="1" s="1"/>
  <c r="D255" i="1"/>
  <c r="E255" i="1" s="1"/>
  <c r="G255" i="1" s="1"/>
  <c r="H256" i="1" s="1"/>
  <c r="L255" i="1"/>
  <c r="A256" i="1"/>
  <c r="O253" i="1"/>
  <c r="I255" i="1"/>
  <c r="J255" i="1" s="1"/>
  <c r="M254" i="1"/>
  <c r="N254" i="1" s="1"/>
  <c r="C255" i="1" s="1"/>
  <c r="Q255" i="1"/>
  <c r="P255" i="1"/>
  <c r="K255" i="1" l="1"/>
  <c r="B255" i="1" s="1"/>
  <c r="Q256" i="1"/>
  <c r="P256" i="1"/>
  <c r="I256" i="1"/>
  <c r="J256" i="1" s="1"/>
  <c r="M255" i="1"/>
  <c r="N255" i="1" s="1"/>
  <c r="C256" i="1" s="1"/>
  <c r="O254" i="1"/>
  <c r="A257" i="1"/>
  <c r="L256" i="1"/>
  <c r="D256" i="1"/>
  <c r="E256" i="1" s="1"/>
  <c r="G256" i="1" s="1"/>
  <c r="H257" i="1" s="1"/>
  <c r="K256" i="1" l="1"/>
  <c r="B256" i="1" s="1"/>
  <c r="M256" i="1"/>
  <c r="N256" i="1" s="1"/>
  <c r="C257" i="1" s="1"/>
  <c r="Q257" i="1"/>
  <c r="P257" i="1"/>
  <c r="I257" i="1"/>
  <c r="J257" i="1" s="1"/>
  <c r="L257" i="1"/>
  <c r="D257" i="1"/>
  <c r="E257" i="1" s="1"/>
  <c r="G257" i="1" s="1"/>
  <c r="H258" i="1" s="1"/>
  <c r="A258" i="1"/>
  <c r="O255" i="1"/>
  <c r="O256" i="1" l="1"/>
  <c r="K257" i="1"/>
  <c r="B257" i="1" s="1"/>
  <c r="M257" i="1"/>
  <c r="N257" i="1" s="1"/>
  <c r="C258" i="1" s="1"/>
  <c r="Q258" i="1"/>
  <c r="I258" i="1"/>
  <c r="J258" i="1" s="1"/>
  <c r="P258" i="1"/>
  <c r="D258" i="1"/>
  <c r="E258" i="1" s="1"/>
  <c r="G258" i="1" s="1"/>
  <c r="H259" i="1" s="1"/>
  <c r="A259" i="1"/>
  <c r="L258" i="1"/>
  <c r="K258" i="1" l="1"/>
  <c r="B258" i="1" s="1"/>
  <c r="I259" i="1"/>
  <c r="J259" i="1" s="1"/>
  <c r="M258" i="1"/>
  <c r="N258" i="1" s="1"/>
  <c r="C259" i="1" s="1"/>
  <c r="P259" i="1"/>
  <c r="Q259" i="1"/>
  <c r="D259" i="1"/>
  <c r="E259" i="1" s="1"/>
  <c r="G259" i="1" s="1"/>
  <c r="H260" i="1" s="1"/>
  <c r="A260" i="1"/>
  <c r="L259" i="1"/>
  <c r="O257" i="1"/>
  <c r="K259" i="1" l="1"/>
  <c r="B259" i="1" s="1"/>
  <c r="P260" i="1"/>
  <c r="Q260" i="1"/>
  <c r="I260" i="1"/>
  <c r="J260" i="1" s="1"/>
  <c r="M259" i="1"/>
  <c r="N259" i="1" s="1"/>
  <c r="C260" i="1" s="1"/>
  <c r="A261" i="1"/>
  <c r="L260" i="1"/>
  <c r="D260" i="1"/>
  <c r="E260" i="1" s="1"/>
  <c r="G260" i="1" s="1"/>
  <c r="H261" i="1" s="1"/>
  <c r="O258" i="1"/>
  <c r="K260" i="1" l="1"/>
  <c r="B260" i="1" s="1"/>
  <c r="O259" i="1"/>
  <c r="M260" i="1"/>
  <c r="N260" i="1" s="1"/>
  <c r="C261" i="1" s="1"/>
  <c r="P261" i="1"/>
  <c r="I261" i="1"/>
  <c r="J261" i="1" s="1"/>
  <c r="Q261" i="1"/>
  <c r="L261" i="1"/>
  <c r="A262" i="1"/>
  <c r="D261" i="1"/>
  <c r="E261" i="1" s="1"/>
  <c r="G261" i="1" s="1"/>
  <c r="H262" i="1" s="1"/>
  <c r="K261" i="1" l="1"/>
  <c r="B261" i="1" s="1"/>
  <c r="O260" i="1"/>
  <c r="M261" i="1"/>
  <c r="N261" i="1" s="1"/>
  <c r="C262" i="1" s="1"/>
  <c r="Q262" i="1"/>
  <c r="I262" i="1"/>
  <c r="J262" i="1" s="1"/>
  <c r="P262" i="1"/>
  <c r="D262" i="1"/>
  <c r="E262" i="1" s="1"/>
  <c r="G262" i="1" s="1"/>
  <c r="H263" i="1" s="1"/>
  <c r="A263" i="1"/>
  <c r="L262" i="1"/>
  <c r="K262" i="1" l="1"/>
  <c r="B262" i="1" s="1"/>
  <c r="L263" i="1"/>
  <c r="A264" i="1"/>
  <c r="D263" i="1"/>
  <c r="E263" i="1" s="1"/>
  <c r="G263" i="1" s="1"/>
  <c r="H264" i="1" s="1"/>
  <c r="O261" i="1"/>
  <c r="I263" i="1"/>
  <c r="J263" i="1" s="1"/>
  <c r="Q263" i="1"/>
  <c r="M262" i="1"/>
  <c r="N262" i="1" s="1"/>
  <c r="C263" i="1" s="1"/>
  <c r="P263" i="1"/>
  <c r="K263" i="1" l="1"/>
  <c r="B263" i="1" s="1"/>
  <c r="D264" i="1"/>
  <c r="E264" i="1" s="1"/>
  <c r="G264" i="1" s="1"/>
  <c r="H265" i="1" s="1"/>
  <c r="L264" i="1"/>
  <c r="A265" i="1"/>
  <c r="I264" i="1"/>
  <c r="J264" i="1" s="1"/>
  <c r="M263" i="1"/>
  <c r="N263" i="1" s="1"/>
  <c r="C264" i="1" s="1"/>
  <c r="Q264" i="1"/>
  <c r="P264" i="1"/>
  <c r="O262" i="1"/>
  <c r="K264" i="1" l="1"/>
  <c r="B264" i="1" s="1"/>
  <c r="L265" i="1"/>
  <c r="D265" i="1"/>
  <c r="E265" i="1" s="1"/>
  <c r="G265" i="1" s="1"/>
  <c r="H266" i="1" s="1"/>
  <c r="A266" i="1"/>
  <c r="M264" i="1"/>
  <c r="N264" i="1" s="1"/>
  <c r="C265" i="1" s="1"/>
  <c r="P265" i="1"/>
  <c r="Q265" i="1"/>
  <c r="I265" i="1"/>
  <c r="J265" i="1" s="1"/>
  <c r="O263" i="1"/>
  <c r="K265" i="1" l="1"/>
  <c r="B265" i="1" s="1"/>
  <c r="D266" i="1"/>
  <c r="E266" i="1" s="1"/>
  <c r="G266" i="1" s="1"/>
  <c r="H267" i="1" s="1"/>
  <c r="L266" i="1"/>
  <c r="A267" i="1"/>
  <c r="O264" i="1"/>
  <c r="M265" i="1"/>
  <c r="N265" i="1" s="1"/>
  <c r="C266" i="1" s="1"/>
  <c r="P266" i="1"/>
  <c r="I266" i="1"/>
  <c r="J266" i="1" s="1"/>
  <c r="Q266" i="1"/>
  <c r="K266" i="1" l="1"/>
  <c r="B266" i="1" s="1"/>
  <c r="P267" i="1"/>
  <c r="I267" i="1"/>
  <c r="J267" i="1" s="1"/>
  <c r="Q267" i="1"/>
  <c r="M266" i="1"/>
  <c r="N266" i="1" s="1"/>
  <c r="C267" i="1" s="1"/>
  <c r="L267" i="1"/>
  <c r="A268" i="1"/>
  <c r="D267" i="1"/>
  <c r="E267" i="1" s="1"/>
  <c r="G267" i="1" s="1"/>
  <c r="H268" i="1" s="1"/>
  <c r="O265" i="1"/>
  <c r="K267" i="1" l="1"/>
  <c r="B267" i="1" s="1"/>
  <c r="P268" i="1"/>
  <c r="M267" i="1"/>
  <c r="N267" i="1" s="1"/>
  <c r="C268" i="1" s="1"/>
  <c r="Q268" i="1"/>
  <c r="I268" i="1"/>
  <c r="J268" i="1" s="1"/>
  <c r="L268" i="1"/>
  <c r="A269" i="1"/>
  <c r="D268" i="1"/>
  <c r="E268" i="1" s="1"/>
  <c r="G268" i="1" s="1"/>
  <c r="H269" i="1" s="1"/>
  <c r="O266" i="1"/>
  <c r="K268" i="1" l="1"/>
  <c r="B268" i="1" s="1"/>
  <c r="L269" i="1"/>
  <c r="D269" i="1"/>
  <c r="E269" i="1" s="1"/>
  <c r="G269" i="1" s="1"/>
  <c r="H270" i="1" s="1"/>
  <c r="A270" i="1"/>
  <c r="M268" i="1"/>
  <c r="N268" i="1" s="1"/>
  <c r="C269" i="1" s="1"/>
  <c r="Q269" i="1"/>
  <c r="P269" i="1"/>
  <c r="I269" i="1"/>
  <c r="J269" i="1" s="1"/>
  <c r="O267" i="1"/>
  <c r="K269" i="1" l="1"/>
  <c r="B269" i="1" s="1"/>
  <c r="I270" i="1"/>
  <c r="J270" i="1" s="1"/>
  <c r="Q270" i="1"/>
  <c r="M269" i="1"/>
  <c r="N269" i="1" s="1"/>
  <c r="C270" i="1" s="1"/>
  <c r="P270" i="1"/>
  <c r="D270" i="1"/>
  <c r="E270" i="1" s="1"/>
  <c r="G270" i="1" s="1"/>
  <c r="H271" i="1" s="1"/>
  <c r="A271" i="1"/>
  <c r="L270" i="1"/>
  <c r="O268" i="1"/>
  <c r="O269" i="1" l="1"/>
  <c r="K270" i="1"/>
  <c r="B270" i="1" s="1"/>
  <c r="Q271" i="1"/>
  <c r="P271" i="1"/>
  <c r="M270" i="1"/>
  <c r="N270" i="1" s="1"/>
  <c r="C271" i="1" s="1"/>
  <c r="I271" i="1"/>
  <c r="J271" i="1" s="1"/>
  <c r="A272" i="1"/>
  <c r="D271" i="1"/>
  <c r="E271" i="1" s="1"/>
  <c r="G271" i="1" s="1"/>
  <c r="H272" i="1" s="1"/>
  <c r="L271" i="1"/>
  <c r="K271" i="1" l="1"/>
  <c r="B271" i="1" s="1"/>
  <c r="Q272" i="1"/>
  <c r="P272" i="1"/>
  <c r="M271" i="1"/>
  <c r="N271" i="1" s="1"/>
  <c r="C272" i="1" s="1"/>
  <c r="I272" i="1"/>
  <c r="J272" i="1" s="1"/>
  <c r="L272" i="1"/>
  <c r="D272" i="1"/>
  <c r="E272" i="1" s="1"/>
  <c r="G272" i="1" s="1"/>
  <c r="H273" i="1" s="1"/>
  <c r="A273" i="1"/>
  <c r="O270" i="1"/>
  <c r="O271" i="1" l="1"/>
  <c r="K272" i="1"/>
  <c r="B272" i="1" s="1"/>
  <c r="P273" i="1"/>
  <c r="Q273" i="1"/>
  <c r="M272" i="1"/>
  <c r="N272" i="1" s="1"/>
  <c r="C273" i="1" s="1"/>
  <c r="I273" i="1"/>
  <c r="J273" i="1" s="1"/>
  <c r="D273" i="1"/>
  <c r="E273" i="1" s="1"/>
  <c r="G273" i="1" s="1"/>
  <c r="H274" i="1" s="1"/>
  <c r="L273" i="1"/>
  <c r="A274" i="1"/>
  <c r="K273" i="1" l="1"/>
  <c r="B273" i="1" s="1"/>
  <c r="A275" i="1"/>
  <c r="L274" i="1"/>
  <c r="D274" i="1"/>
  <c r="E274" i="1" s="1"/>
  <c r="G274" i="1" s="1"/>
  <c r="H275" i="1" s="1"/>
  <c r="O272" i="1"/>
  <c r="Q274" i="1"/>
  <c r="I274" i="1"/>
  <c r="J274" i="1" s="1"/>
  <c r="P274" i="1"/>
  <c r="M273" i="1"/>
  <c r="N273" i="1" s="1"/>
  <c r="C274" i="1" s="1"/>
  <c r="K274" i="1" l="1"/>
  <c r="B274" i="1" s="1"/>
  <c r="P275" i="1"/>
  <c r="I275" i="1"/>
  <c r="J275" i="1" s="1"/>
  <c r="M274" i="1"/>
  <c r="N274" i="1" s="1"/>
  <c r="C275" i="1" s="1"/>
  <c r="Q275" i="1"/>
  <c r="D275" i="1"/>
  <c r="E275" i="1" s="1"/>
  <c r="G275" i="1" s="1"/>
  <c r="H276" i="1" s="1"/>
  <c r="L275" i="1"/>
  <c r="A276" i="1"/>
  <c r="O273" i="1"/>
  <c r="K275" i="1" l="1"/>
  <c r="B275" i="1" s="1"/>
  <c r="L276" i="1"/>
  <c r="A277" i="1"/>
  <c r="D276" i="1"/>
  <c r="E276" i="1" s="1"/>
  <c r="G276" i="1" s="1"/>
  <c r="H277" i="1" s="1"/>
  <c r="M275" i="1"/>
  <c r="N275" i="1" s="1"/>
  <c r="C276" i="1" s="1"/>
  <c r="P276" i="1"/>
  <c r="I276" i="1"/>
  <c r="J276" i="1" s="1"/>
  <c r="Q276" i="1"/>
  <c r="O274" i="1"/>
  <c r="K276" i="1" l="1"/>
  <c r="B276" i="1" s="1"/>
  <c r="D277" i="1"/>
  <c r="E277" i="1" s="1"/>
  <c r="G277" i="1" s="1"/>
  <c r="H278" i="1" s="1"/>
  <c r="A278" i="1"/>
  <c r="L277" i="1"/>
  <c r="O275" i="1"/>
  <c r="Q277" i="1"/>
  <c r="M276" i="1"/>
  <c r="N276" i="1" s="1"/>
  <c r="C277" i="1" s="1"/>
  <c r="I277" i="1"/>
  <c r="J277" i="1" s="1"/>
  <c r="P277" i="1"/>
  <c r="K277" i="1" l="1"/>
  <c r="B277" i="1" s="1"/>
  <c r="P278" i="1"/>
  <c r="I278" i="1"/>
  <c r="J278" i="1" s="1"/>
  <c r="M277" i="1"/>
  <c r="N277" i="1" s="1"/>
  <c r="C278" i="1" s="1"/>
  <c r="Q278" i="1"/>
  <c r="O276" i="1"/>
  <c r="A279" i="1"/>
  <c r="D278" i="1"/>
  <c r="E278" i="1" s="1"/>
  <c r="G278" i="1" s="1"/>
  <c r="H279" i="1" s="1"/>
  <c r="L278" i="1"/>
  <c r="K278" i="1" l="1"/>
  <c r="B278" i="1" s="1"/>
  <c r="A280" i="1"/>
  <c r="L279" i="1"/>
  <c r="D279" i="1"/>
  <c r="E279" i="1" s="1"/>
  <c r="G279" i="1" s="1"/>
  <c r="H280" i="1" s="1"/>
  <c r="Q279" i="1"/>
  <c r="M278" i="1"/>
  <c r="N278" i="1" s="1"/>
  <c r="C279" i="1" s="1"/>
  <c r="P279" i="1"/>
  <c r="I279" i="1"/>
  <c r="J279" i="1" s="1"/>
  <c r="O277" i="1"/>
  <c r="K279" i="1" l="1"/>
  <c r="B279" i="1" s="1"/>
  <c r="M279" i="1"/>
  <c r="N279" i="1" s="1"/>
  <c r="C280" i="1" s="1"/>
  <c r="I280" i="1"/>
  <c r="J280" i="1" s="1"/>
  <c r="Q280" i="1"/>
  <c r="P280" i="1"/>
  <c r="L280" i="1"/>
  <c r="A281" i="1"/>
  <c r="D280" i="1"/>
  <c r="E280" i="1" s="1"/>
  <c r="G280" i="1" s="1"/>
  <c r="H281" i="1" s="1"/>
  <c r="O278" i="1"/>
  <c r="O279" i="1" l="1"/>
  <c r="K280" i="1"/>
  <c r="B280" i="1" s="1"/>
  <c r="D281" i="1"/>
  <c r="E281" i="1" s="1"/>
  <c r="G281" i="1" s="1"/>
  <c r="H282" i="1" s="1"/>
  <c r="L281" i="1"/>
  <c r="A282" i="1"/>
  <c r="Q281" i="1"/>
  <c r="P281" i="1"/>
  <c r="M280" i="1"/>
  <c r="N280" i="1" s="1"/>
  <c r="C281" i="1" s="1"/>
  <c r="I281" i="1"/>
  <c r="J281" i="1" s="1"/>
  <c r="K281" i="1" l="1"/>
  <c r="B281" i="1" s="1"/>
  <c r="D282" i="1"/>
  <c r="E282" i="1" s="1"/>
  <c r="G282" i="1" s="1"/>
  <c r="H283" i="1" s="1"/>
  <c r="A283" i="1"/>
  <c r="L282" i="1"/>
  <c r="I282" i="1"/>
  <c r="J282" i="1" s="1"/>
  <c r="Q282" i="1"/>
  <c r="M281" i="1"/>
  <c r="N281" i="1" s="1"/>
  <c r="C282" i="1" s="1"/>
  <c r="P282" i="1"/>
  <c r="O280" i="1"/>
  <c r="O281" i="1" l="1"/>
  <c r="K282" i="1"/>
  <c r="B282" i="1" s="1"/>
  <c r="M282" i="1"/>
  <c r="N282" i="1" s="1"/>
  <c r="C283" i="1" s="1"/>
  <c r="I283" i="1"/>
  <c r="J283" i="1" s="1"/>
  <c r="P283" i="1"/>
  <c r="Q283" i="1"/>
  <c r="A284" i="1"/>
  <c r="L283" i="1"/>
  <c r="D283" i="1"/>
  <c r="E283" i="1" s="1"/>
  <c r="G283" i="1" s="1"/>
  <c r="H284" i="1" s="1"/>
  <c r="K283" i="1" l="1"/>
  <c r="B283" i="1" s="1"/>
  <c r="M283" i="1"/>
  <c r="N283" i="1" s="1"/>
  <c r="C284" i="1" s="1"/>
  <c r="Q284" i="1"/>
  <c r="I284" i="1"/>
  <c r="J284" i="1" s="1"/>
  <c r="P284" i="1"/>
  <c r="L284" i="1"/>
  <c r="A285" i="1"/>
  <c r="D284" i="1"/>
  <c r="E284" i="1" s="1"/>
  <c r="G284" i="1" s="1"/>
  <c r="H285" i="1" s="1"/>
  <c r="O282" i="1"/>
  <c r="K284" i="1" l="1"/>
  <c r="B284" i="1" s="1"/>
  <c r="L285" i="1"/>
  <c r="A286" i="1"/>
  <c r="D285" i="1"/>
  <c r="E285" i="1" s="1"/>
  <c r="G285" i="1" s="1"/>
  <c r="H286" i="1" s="1"/>
  <c r="Q285" i="1"/>
  <c r="I285" i="1"/>
  <c r="J285" i="1" s="1"/>
  <c r="P285" i="1"/>
  <c r="M284" i="1"/>
  <c r="N284" i="1" s="1"/>
  <c r="C285" i="1" s="1"/>
  <c r="O283" i="1"/>
  <c r="K285" i="1" l="1"/>
  <c r="B285" i="1" s="1"/>
  <c r="I286" i="1"/>
  <c r="J286" i="1" s="1"/>
  <c r="Q286" i="1"/>
  <c r="P286" i="1"/>
  <c r="M285" i="1"/>
  <c r="N285" i="1" s="1"/>
  <c r="C286" i="1" s="1"/>
  <c r="O284" i="1"/>
  <c r="D286" i="1"/>
  <c r="E286" i="1" s="1"/>
  <c r="G286" i="1" s="1"/>
  <c r="H287" i="1" s="1"/>
  <c r="L286" i="1"/>
  <c r="A287" i="1"/>
  <c r="K286" i="1" l="1"/>
  <c r="B286" i="1" s="1"/>
  <c r="M286" i="1"/>
  <c r="N286" i="1" s="1"/>
  <c r="C287" i="1" s="1"/>
  <c r="P287" i="1"/>
  <c r="I287" i="1"/>
  <c r="J287" i="1" s="1"/>
  <c r="Q287" i="1"/>
  <c r="L287" i="1"/>
  <c r="A288" i="1"/>
  <c r="D287" i="1"/>
  <c r="E287" i="1" s="1"/>
  <c r="G287" i="1" s="1"/>
  <c r="H288" i="1" s="1"/>
  <c r="O285" i="1"/>
  <c r="K287" i="1" l="1"/>
  <c r="B287" i="1" s="1"/>
  <c r="O286" i="1"/>
  <c r="P288" i="1"/>
  <c r="M287" i="1"/>
  <c r="N287" i="1" s="1"/>
  <c r="C288" i="1" s="1"/>
  <c r="I288" i="1"/>
  <c r="J288" i="1" s="1"/>
  <c r="Q288" i="1"/>
  <c r="D288" i="1"/>
  <c r="E288" i="1" s="1"/>
  <c r="G288" i="1" s="1"/>
  <c r="H289" i="1" s="1"/>
  <c r="L288" i="1"/>
  <c r="A289" i="1"/>
  <c r="K288" i="1" l="1"/>
  <c r="B288" i="1" s="1"/>
  <c r="O287" i="1"/>
  <c r="Q289" i="1"/>
  <c r="I289" i="1"/>
  <c r="J289" i="1" s="1"/>
  <c r="P289" i="1"/>
  <c r="M288" i="1"/>
  <c r="N288" i="1" s="1"/>
  <c r="C289" i="1" s="1"/>
  <c r="D289" i="1"/>
  <c r="E289" i="1" s="1"/>
  <c r="G289" i="1" s="1"/>
  <c r="H290" i="1" s="1"/>
  <c r="A290" i="1"/>
  <c r="L289" i="1"/>
  <c r="K289" i="1" l="1"/>
  <c r="B289" i="1" s="1"/>
  <c r="Q290" i="1"/>
  <c r="M289" i="1"/>
  <c r="N289" i="1" s="1"/>
  <c r="C290" i="1" s="1"/>
  <c r="P290" i="1"/>
  <c r="I290" i="1"/>
  <c r="J290" i="1" s="1"/>
  <c r="D290" i="1"/>
  <c r="E290" i="1" s="1"/>
  <c r="G290" i="1" s="1"/>
  <c r="H291" i="1" s="1"/>
  <c r="A291" i="1"/>
  <c r="L290" i="1"/>
  <c r="O288" i="1"/>
  <c r="K290" i="1" l="1"/>
  <c r="B290" i="1" s="1"/>
  <c r="O289" i="1"/>
  <c r="L291" i="1"/>
  <c r="A292" i="1"/>
  <c r="D291" i="1"/>
  <c r="E291" i="1" s="1"/>
  <c r="G291" i="1" s="1"/>
  <c r="H292" i="1" s="1"/>
  <c r="M290" i="1"/>
  <c r="N290" i="1" s="1"/>
  <c r="C291" i="1" s="1"/>
  <c r="Q291" i="1"/>
  <c r="P291" i="1"/>
  <c r="I291" i="1"/>
  <c r="J291" i="1" s="1"/>
  <c r="K291" i="1" l="1"/>
  <c r="B291" i="1" s="1"/>
  <c r="D292" i="1"/>
  <c r="E292" i="1" s="1"/>
  <c r="G292" i="1" s="1"/>
  <c r="H293" i="1" s="1"/>
  <c r="L292" i="1"/>
  <c r="A293" i="1"/>
  <c r="O290" i="1"/>
  <c r="Q292" i="1"/>
  <c r="P292" i="1"/>
  <c r="I292" i="1"/>
  <c r="J292" i="1" s="1"/>
  <c r="M291" i="1"/>
  <c r="N291" i="1" s="1"/>
  <c r="C292" i="1" s="1"/>
  <c r="K292" i="1" l="1"/>
  <c r="B292" i="1" s="1"/>
  <c r="D293" i="1"/>
  <c r="E293" i="1" s="1"/>
  <c r="G293" i="1" s="1"/>
  <c r="H294" i="1" s="1"/>
  <c r="A294" i="1"/>
  <c r="L293" i="1"/>
  <c r="O291" i="1"/>
  <c r="P293" i="1"/>
  <c r="I293" i="1"/>
  <c r="J293" i="1" s="1"/>
  <c r="M292" i="1"/>
  <c r="N292" i="1" s="1"/>
  <c r="C293" i="1" s="1"/>
  <c r="Q293" i="1"/>
  <c r="K293" i="1" l="1"/>
  <c r="B293" i="1" s="1"/>
  <c r="Q294" i="1"/>
  <c r="M293" i="1"/>
  <c r="N293" i="1" s="1"/>
  <c r="C294" i="1" s="1"/>
  <c r="P294" i="1"/>
  <c r="I294" i="1"/>
  <c r="J294" i="1" s="1"/>
  <c r="L294" i="1"/>
  <c r="A295" i="1"/>
  <c r="D294" i="1"/>
  <c r="E294" i="1" s="1"/>
  <c r="G294" i="1" s="1"/>
  <c r="H295" i="1" s="1"/>
  <c r="O292" i="1"/>
  <c r="O293" i="1" l="1"/>
  <c r="K294" i="1"/>
  <c r="B294" i="1" s="1"/>
  <c r="M294" i="1"/>
  <c r="N294" i="1" s="1"/>
  <c r="C295" i="1" s="1"/>
  <c r="I295" i="1"/>
  <c r="J295" i="1" s="1"/>
  <c r="Q295" i="1"/>
  <c r="P295" i="1"/>
  <c r="L295" i="1"/>
  <c r="D295" i="1"/>
  <c r="E295" i="1" s="1"/>
  <c r="G295" i="1" s="1"/>
  <c r="H296" i="1" s="1"/>
  <c r="A296" i="1"/>
  <c r="O294" i="1" l="1"/>
  <c r="K295" i="1"/>
  <c r="B295" i="1" s="1"/>
  <c r="I296" i="1"/>
  <c r="J296" i="1" s="1"/>
  <c r="P296" i="1"/>
  <c r="M295" i="1"/>
  <c r="N295" i="1" s="1"/>
  <c r="C296" i="1" s="1"/>
  <c r="Q296" i="1"/>
  <c r="A297" i="1"/>
  <c r="L296" i="1"/>
  <c r="D296" i="1"/>
  <c r="E296" i="1" s="1"/>
  <c r="G296" i="1" s="1"/>
  <c r="H297" i="1" s="1"/>
  <c r="K296" i="1" l="1"/>
  <c r="B296" i="1" s="1"/>
  <c r="I297" i="1"/>
  <c r="J297" i="1" s="1"/>
  <c r="Q297" i="1"/>
  <c r="M296" i="1"/>
  <c r="N296" i="1" s="1"/>
  <c r="C297" i="1" s="1"/>
  <c r="P297" i="1"/>
  <c r="O295" i="1"/>
  <c r="D297" i="1"/>
  <c r="E297" i="1" s="1"/>
  <c r="G297" i="1" s="1"/>
  <c r="H298" i="1" s="1"/>
  <c r="A298" i="1"/>
  <c r="L297" i="1"/>
  <c r="K297" i="1" l="1"/>
  <c r="B297" i="1" s="1"/>
  <c r="M297" i="1"/>
  <c r="N297" i="1" s="1"/>
  <c r="C298" i="1" s="1"/>
  <c r="P298" i="1"/>
  <c r="Q298" i="1"/>
  <c r="I298" i="1"/>
  <c r="J298" i="1" s="1"/>
  <c r="O296" i="1"/>
  <c r="L298" i="1"/>
  <c r="A299" i="1"/>
  <c r="D298" i="1"/>
  <c r="E298" i="1" s="1"/>
  <c r="G298" i="1" s="1"/>
  <c r="H299" i="1" s="1"/>
  <c r="K298" i="1" l="1"/>
  <c r="B298" i="1" s="1"/>
  <c r="O297" i="1"/>
  <c r="Q299" i="1"/>
  <c r="I299" i="1"/>
  <c r="J299" i="1" s="1"/>
  <c r="M298" i="1"/>
  <c r="N298" i="1" s="1"/>
  <c r="C299" i="1" s="1"/>
  <c r="P299" i="1"/>
  <c r="D299" i="1"/>
  <c r="E299" i="1" s="1"/>
  <c r="G299" i="1" s="1"/>
  <c r="H300" i="1" s="1"/>
  <c r="A300" i="1"/>
  <c r="L299" i="1"/>
  <c r="K299" i="1" l="1"/>
  <c r="B299" i="1" s="1"/>
  <c r="L300" i="1"/>
  <c r="A301" i="1"/>
  <c r="D300" i="1"/>
  <c r="E300" i="1" s="1"/>
  <c r="G300" i="1" s="1"/>
  <c r="H301" i="1" s="1"/>
  <c r="O298" i="1"/>
  <c r="Q300" i="1"/>
  <c r="P300" i="1"/>
  <c r="I300" i="1"/>
  <c r="J300" i="1" s="1"/>
  <c r="M299" i="1"/>
  <c r="N299" i="1" s="1"/>
  <c r="C300" i="1" s="1"/>
  <c r="K300" i="1" l="1"/>
  <c r="B300" i="1" s="1"/>
  <c r="M300" i="1"/>
  <c r="N300" i="1" s="1"/>
  <c r="C301" i="1" s="1"/>
  <c r="I301" i="1"/>
  <c r="J301" i="1" s="1"/>
  <c r="P301" i="1"/>
  <c r="Q301" i="1"/>
  <c r="O299" i="1"/>
  <c r="L301" i="1"/>
  <c r="A302" i="1"/>
  <c r="D301" i="1"/>
  <c r="E301" i="1" s="1"/>
  <c r="G301" i="1" s="1"/>
  <c r="H302" i="1" s="1"/>
  <c r="K301" i="1" l="1"/>
  <c r="B301" i="1" s="1"/>
  <c r="D302" i="1"/>
  <c r="E302" i="1" s="1"/>
  <c r="G302" i="1" s="1"/>
  <c r="H303" i="1" s="1"/>
  <c r="A303" i="1"/>
  <c r="L302" i="1"/>
  <c r="Q302" i="1"/>
  <c r="M301" i="1"/>
  <c r="N301" i="1" s="1"/>
  <c r="C302" i="1" s="1"/>
  <c r="I302" i="1"/>
  <c r="J302" i="1" s="1"/>
  <c r="P302" i="1"/>
  <c r="O300" i="1"/>
  <c r="K302" i="1" l="1"/>
  <c r="B302" i="1" s="1"/>
  <c r="A304" i="1"/>
  <c r="D303" i="1"/>
  <c r="E303" i="1" s="1"/>
  <c r="G303" i="1" s="1"/>
  <c r="H304" i="1" s="1"/>
  <c r="L303" i="1"/>
  <c r="Q303" i="1"/>
  <c r="I303" i="1"/>
  <c r="J303" i="1" s="1"/>
  <c r="M302" i="1"/>
  <c r="N302" i="1" s="1"/>
  <c r="C303" i="1" s="1"/>
  <c r="P303" i="1"/>
  <c r="O301" i="1"/>
  <c r="K303" i="1" l="1"/>
  <c r="B303" i="1" s="1"/>
  <c r="Q304" i="1"/>
  <c r="M303" i="1"/>
  <c r="N303" i="1" s="1"/>
  <c r="C304" i="1" s="1"/>
  <c r="P304" i="1"/>
  <c r="I304" i="1"/>
  <c r="J304" i="1" s="1"/>
  <c r="O302" i="1"/>
  <c r="A305" i="1"/>
  <c r="L304" i="1"/>
  <c r="D304" i="1"/>
  <c r="E304" i="1" s="1"/>
  <c r="G304" i="1" s="1"/>
  <c r="H305" i="1" s="1"/>
  <c r="K304" i="1" l="1"/>
  <c r="B304" i="1" s="1"/>
  <c r="L305" i="1"/>
  <c r="D305" i="1"/>
  <c r="E305" i="1" s="1"/>
  <c r="G305" i="1" s="1"/>
  <c r="H306" i="1" s="1"/>
  <c r="A306" i="1"/>
  <c r="O303" i="1"/>
  <c r="M304" i="1"/>
  <c r="N304" i="1" s="1"/>
  <c r="C305" i="1" s="1"/>
  <c r="Q305" i="1"/>
  <c r="P305" i="1"/>
  <c r="I305" i="1"/>
  <c r="J305" i="1" s="1"/>
  <c r="K305" i="1" l="1"/>
  <c r="B305" i="1" s="1"/>
  <c r="O304" i="1"/>
  <c r="Q306" i="1"/>
  <c r="P306" i="1"/>
  <c r="I306" i="1"/>
  <c r="J306" i="1" s="1"/>
  <c r="M305" i="1"/>
  <c r="N305" i="1" s="1"/>
  <c r="C306" i="1" s="1"/>
  <c r="D306" i="1"/>
  <c r="E306" i="1" s="1"/>
  <c r="G306" i="1" s="1"/>
  <c r="H307" i="1" s="1"/>
  <c r="A307" i="1"/>
  <c r="L306" i="1"/>
  <c r="K306" i="1" l="1"/>
  <c r="B306" i="1" s="1"/>
  <c r="P307" i="1"/>
  <c r="I307" i="1"/>
  <c r="J307" i="1" s="1"/>
  <c r="Q307" i="1"/>
  <c r="M306" i="1"/>
  <c r="N306" i="1" s="1"/>
  <c r="C307" i="1" s="1"/>
  <c r="A308" i="1"/>
  <c r="L307" i="1"/>
  <c r="D307" i="1"/>
  <c r="E307" i="1" s="1"/>
  <c r="G307" i="1" s="1"/>
  <c r="H308" i="1" s="1"/>
  <c r="O305" i="1"/>
  <c r="K307" i="1" l="1"/>
  <c r="B307" i="1" s="1"/>
  <c r="Q308" i="1"/>
  <c r="I308" i="1"/>
  <c r="J308" i="1" s="1"/>
  <c r="M307" i="1"/>
  <c r="N307" i="1" s="1"/>
  <c r="C308" i="1" s="1"/>
  <c r="P308" i="1"/>
  <c r="D308" i="1"/>
  <c r="E308" i="1" s="1"/>
  <c r="G308" i="1" s="1"/>
  <c r="H309" i="1" s="1"/>
  <c r="L308" i="1"/>
  <c r="A309" i="1"/>
  <c r="O306" i="1"/>
  <c r="O307" i="1" l="1"/>
  <c r="K308" i="1"/>
  <c r="B308" i="1" s="1"/>
  <c r="M308" i="1"/>
  <c r="N308" i="1" s="1"/>
  <c r="C309" i="1" s="1"/>
  <c r="Q309" i="1"/>
  <c r="P309" i="1"/>
  <c r="I309" i="1"/>
  <c r="J309" i="1" s="1"/>
  <c r="L309" i="1"/>
  <c r="D309" i="1"/>
  <c r="E309" i="1" s="1"/>
  <c r="G309" i="1" s="1"/>
  <c r="H310" i="1" s="1"/>
  <c r="A310" i="1"/>
  <c r="K309" i="1" l="1"/>
  <c r="B309" i="1" s="1"/>
  <c r="O308" i="1"/>
  <c r="M309" i="1"/>
  <c r="N309" i="1" s="1"/>
  <c r="C310" i="1" s="1"/>
  <c r="P310" i="1"/>
  <c r="I310" i="1"/>
  <c r="J310" i="1" s="1"/>
  <c r="Q310" i="1"/>
  <c r="D310" i="1"/>
  <c r="E310" i="1" s="1"/>
  <c r="G310" i="1" s="1"/>
  <c r="H311" i="1" s="1"/>
  <c r="A311" i="1"/>
  <c r="L310" i="1"/>
  <c r="K310" i="1" l="1"/>
  <c r="B310" i="1" s="1"/>
  <c r="Q311" i="1"/>
  <c r="I311" i="1"/>
  <c r="J311" i="1" s="1"/>
  <c r="P311" i="1"/>
  <c r="M310" i="1"/>
  <c r="N310" i="1" s="1"/>
  <c r="C311" i="1" s="1"/>
  <c r="O309" i="1"/>
  <c r="A312" i="1"/>
  <c r="L311" i="1"/>
  <c r="D311" i="1"/>
  <c r="E311" i="1" s="1"/>
  <c r="G311" i="1" s="1"/>
  <c r="H312" i="1" s="1"/>
  <c r="K311" i="1" l="1"/>
  <c r="B311" i="1" s="1"/>
  <c r="P312" i="1"/>
  <c r="M311" i="1"/>
  <c r="N311" i="1" s="1"/>
  <c r="C312" i="1" s="1"/>
  <c r="Q312" i="1"/>
  <c r="I312" i="1"/>
  <c r="J312" i="1" s="1"/>
  <c r="L312" i="1"/>
  <c r="D312" i="1"/>
  <c r="E312" i="1" s="1"/>
  <c r="G312" i="1" s="1"/>
  <c r="H313" i="1" s="1"/>
  <c r="A313" i="1"/>
  <c r="O310" i="1"/>
  <c r="K312" i="1" l="1"/>
  <c r="B312" i="1" s="1"/>
  <c r="L313" i="1"/>
  <c r="A314" i="1"/>
  <c r="D313" i="1"/>
  <c r="E313" i="1" s="1"/>
  <c r="G313" i="1" s="1"/>
  <c r="H314" i="1" s="1"/>
  <c r="M312" i="1"/>
  <c r="N312" i="1" s="1"/>
  <c r="C313" i="1" s="1"/>
  <c r="I313" i="1"/>
  <c r="J313" i="1" s="1"/>
  <c r="P313" i="1"/>
  <c r="Q313" i="1"/>
  <c r="O311" i="1"/>
  <c r="K313" i="1" l="1"/>
  <c r="B313" i="1" s="1"/>
  <c r="D314" i="1"/>
  <c r="E314" i="1" s="1"/>
  <c r="G314" i="1" s="1"/>
  <c r="H315" i="1" s="1"/>
  <c r="A315" i="1"/>
  <c r="L314" i="1"/>
  <c r="I314" i="1"/>
  <c r="J314" i="1" s="1"/>
  <c r="M313" i="1"/>
  <c r="N313" i="1" s="1"/>
  <c r="C314" i="1" s="1"/>
  <c r="P314" i="1"/>
  <c r="Q314" i="1"/>
  <c r="O312" i="1"/>
  <c r="K314" i="1" l="1"/>
  <c r="B314" i="1" s="1"/>
  <c r="D315" i="1"/>
  <c r="E315" i="1" s="1"/>
  <c r="G315" i="1" s="1"/>
  <c r="H316" i="1" s="1"/>
  <c r="A316" i="1"/>
  <c r="L315" i="1"/>
  <c r="O313" i="1"/>
  <c r="P315" i="1"/>
  <c r="Q315" i="1"/>
  <c r="M314" i="1"/>
  <c r="N314" i="1" s="1"/>
  <c r="C315" i="1" s="1"/>
  <c r="I315" i="1"/>
  <c r="J315" i="1" s="1"/>
  <c r="K315" i="1" l="1"/>
  <c r="B315" i="1" s="1"/>
  <c r="P316" i="1"/>
  <c r="Q316" i="1"/>
  <c r="I316" i="1"/>
  <c r="J316" i="1" s="1"/>
  <c r="M315" i="1"/>
  <c r="N315" i="1" s="1"/>
  <c r="C316" i="1" s="1"/>
  <c r="O314" i="1"/>
  <c r="L316" i="1"/>
  <c r="D316" i="1"/>
  <c r="E316" i="1" s="1"/>
  <c r="G316" i="1" s="1"/>
  <c r="H317" i="1" s="1"/>
  <c r="A317" i="1"/>
  <c r="K316" i="1" l="1"/>
  <c r="B316" i="1" s="1"/>
  <c r="I317" i="1"/>
  <c r="J317" i="1" s="1"/>
  <c r="P317" i="1"/>
  <c r="M316" i="1"/>
  <c r="N316" i="1" s="1"/>
  <c r="C317" i="1" s="1"/>
  <c r="Q317" i="1"/>
  <c r="O315" i="1"/>
  <c r="D317" i="1"/>
  <c r="E317" i="1" s="1"/>
  <c r="G317" i="1" s="1"/>
  <c r="H318" i="1" s="1"/>
  <c r="A318" i="1"/>
  <c r="L317" i="1"/>
  <c r="O316" i="1" l="1"/>
  <c r="K317" i="1"/>
  <c r="B317" i="1" s="1"/>
  <c r="Q318" i="1"/>
  <c r="I318" i="1"/>
  <c r="J318" i="1" s="1"/>
  <c r="M317" i="1"/>
  <c r="N317" i="1" s="1"/>
  <c r="C318" i="1" s="1"/>
  <c r="P318" i="1"/>
  <c r="A319" i="1"/>
  <c r="L318" i="1"/>
  <c r="D318" i="1"/>
  <c r="E318" i="1" s="1"/>
  <c r="G318" i="1" s="1"/>
  <c r="H319" i="1" s="1"/>
  <c r="O317" i="1" l="1"/>
  <c r="K318" i="1"/>
  <c r="B318" i="1" s="1"/>
  <c r="I319" i="1"/>
  <c r="J319" i="1" s="1"/>
  <c r="P319" i="1"/>
  <c r="Q319" i="1"/>
  <c r="M318" i="1"/>
  <c r="N318" i="1" s="1"/>
  <c r="C319" i="1" s="1"/>
  <c r="L319" i="1"/>
  <c r="A320" i="1"/>
  <c r="D319" i="1"/>
  <c r="E319" i="1" s="1"/>
  <c r="G319" i="1" s="1"/>
  <c r="H320" i="1" s="1"/>
  <c r="K319" i="1" l="1"/>
  <c r="B319" i="1" s="1"/>
  <c r="D320" i="1"/>
  <c r="E320" i="1" s="1"/>
  <c r="G320" i="1" s="1"/>
  <c r="H321" i="1" s="1"/>
  <c r="L320" i="1"/>
  <c r="A321" i="1"/>
  <c r="O318" i="1"/>
  <c r="P320" i="1"/>
  <c r="Q320" i="1"/>
  <c r="M319" i="1"/>
  <c r="N319" i="1" s="1"/>
  <c r="C320" i="1" s="1"/>
  <c r="I320" i="1"/>
  <c r="J320" i="1" s="1"/>
  <c r="K320" i="1" l="1"/>
  <c r="B320" i="1" s="1"/>
  <c r="L321" i="1"/>
  <c r="A322" i="1"/>
  <c r="D321" i="1"/>
  <c r="E321" i="1" s="1"/>
  <c r="G321" i="1" s="1"/>
  <c r="H322" i="1" s="1"/>
  <c r="O319" i="1"/>
  <c r="I321" i="1"/>
  <c r="J321" i="1" s="1"/>
  <c r="M320" i="1"/>
  <c r="N320" i="1" s="1"/>
  <c r="C321" i="1" s="1"/>
  <c r="Q321" i="1"/>
  <c r="P321" i="1"/>
  <c r="K321" i="1" l="1"/>
  <c r="B321" i="1" s="1"/>
  <c r="L322" i="1"/>
  <c r="A323" i="1"/>
  <c r="D322" i="1"/>
  <c r="E322" i="1" s="1"/>
  <c r="G322" i="1" s="1"/>
  <c r="H323" i="1" s="1"/>
  <c r="Q322" i="1"/>
  <c r="I322" i="1"/>
  <c r="J322" i="1" s="1"/>
  <c r="M321" i="1"/>
  <c r="N321" i="1" s="1"/>
  <c r="C322" i="1" s="1"/>
  <c r="P322" i="1"/>
  <c r="O320" i="1"/>
  <c r="K322" i="1" l="1"/>
  <c r="B322" i="1" s="1"/>
  <c r="L323" i="1"/>
  <c r="D323" i="1"/>
  <c r="E323" i="1" s="1"/>
  <c r="G323" i="1" s="1"/>
  <c r="H324" i="1" s="1"/>
  <c r="A324" i="1"/>
  <c r="P323" i="1"/>
  <c r="M322" i="1"/>
  <c r="N322" i="1" s="1"/>
  <c r="C323" i="1" s="1"/>
  <c r="Q323" i="1"/>
  <c r="I323" i="1"/>
  <c r="J323" i="1" s="1"/>
  <c r="O321" i="1"/>
  <c r="K323" i="1" l="1"/>
  <c r="B323" i="1" s="1"/>
  <c r="D324" i="1"/>
  <c r="E324" i="1" s="1"/>
  <c r="G324" i="1" s="1"/>
  <c r="H325" i="1" s="1"/>
  <c r="A325" i="1"/>
  <c r="L324" i="1"/>
  <c r="O322" i="1"/>
  <c r="M323" i="1"/>
  <c r="N323" i="1" s="1"/>
  <c r="C324" i="1" s="1"/>
  <c r="Q324" i="1"/>
  <c r="I324" i="1"/>
  <c r="J324" i="1" s="1"/>
  <c r="P324" i="1"/>
  <c r="K324" i="1" l="1"/>
  <c r="B324" i="1" s="1"/>
  <c r="L325" i="1"/>
  <c r="A326" i="1"/>
  <c r="D325" i="1"/>
  <c r="E325" i="1" s="1"/>
  <c r="G325" i="1" s="1"/>
  <c r="H326" i="1" s="1"/>
  <c r="P325" i="1"/>
  <c r="M324" i="1"/>
  <c r="N324" i="1" s="1"/>
  <c r="C325" i="1" s="1"/>
  <c r="I325" i="1"/>
  <c r="J325" i="1" s="1"/>
  <c r="Q325" i="1"/>
  <c r="O323" i="1"/>
  <c r="K325" i="1" l="1"/>
  <c r="B325" i="1" s="1"/>
  <c r="D326" i="1"/>
  <c r="E326" i="1" s="1"/>
  <c r="G326" i="1" s="1"/>
  <c r="H327" i="1" s="1"/>
  <c r="A327" i="1"/>
  <c r="L326" i="1"/>
  <c r="P326" i="1"/>
  <c r="M325" i="1"/>
  <c r="N325" i="1" s="1"/>
  <c r="C326" i="1" s="1"/>
  <c r="Q326" i="1"/>
  <c r="I326" i="1"/>
  <c r="J326" i="1" s="1"/>
  <c r="O324" i="1"/>
  <c r="K326" i="1" l="1"/>
  <c r="B326" i="1" s="1"/>
  <c r="M326" i="1"/>
  <c r="N326" i="1" s="1"/>
  <c r="C327" i="1" s="1"/>
  <c r="I327" i="1"/>
  <c r="J327" i="1" s="1"/>
  <c r="P327" i="1"/>
  <c r="Q327" i="1"/>
  <c r="O325" i="1"/>
  <c r="D327" i="1"/>
  <c r="E327" i="1" s="1"/>
  <c r="G327" i="1" s="1"/>
  <c r="H328" i="1" s="1"/>
  <c r="L327" i="1"/>
  <c r="A328" i="1"/>
  <c r="K327" i="1" l="1"/>
  <c r="B327" i="1" s="1"/>
  <c r="P328" i="1"/>
  <c r="I328" i="1"/>
  <c r="J328" i="1" s="1"/>
  <c r="Q328" i="1"/>
  <c r="M327" i="1"/>
  <c r="N327" i="1" s="1"/>
  <c r="C328" i="1" s="1"/>
  <c r="O326" i="1"/>
  <c r="A329" i="1"/>
  <c r="L328" i="1"/>
  <c r="D328" i="1"/>
  <c r="E328" i="1" s="1"/>
  <c r="G328" i="1" s="1"/>
  <c r="H329" i="1" s="1"/>
  <c r="K328" i="1" l="1"/>
  <c r="B328" i="1" s="1"/>
  <c r="O327" i="1"/>
  <c r="P329" i="1"/>
  <c r="I329" i="1"/>
  <c r="J329" i="1" s="1"/>
  <c r="M328" i="1"/>
  <c r="N328" i="1" s="1"/>
  <c r="C329" i="1" s="1"/>
  <c r="Q329" i="1"/>
  <c r="D329" i="1"/>
  <c r="E329" i="1" s="1"/>
  <c r="G329" i="1" s="1"/>
  <c r="H330" i="1" s="1"/>
  <c r="L329" i="1"/>
  <c r="A330" i="1"/>
  <c r="K329" i="1" l="1"/>
  <c r="B329" i="1" s="1"/>
  <c r="L330" i="1"/>
  <c r="A331" i="1"/>
  <c r="D330" i="1"/>
  <c r="E330" i="1" s="1"/>
  <c r="G330" i="1" s="1"/>
  <c r="H331" i="1" s="1"/>
  <c r="M329" i="1"/>
  <c r="N329" i="1" s="1"/>
  <c r="C330" i="1" s="1"/>
  <c r="P330" i="1"/>
  <c r="I330" i="1"/>
  <c r="J330" i="1" s="1"/>
  <c r="Q330" i="1"/>
  <c r="O328" i="1"/>
  <c r="K330" i="1" l="1"/>
  <c r="B330" i="1" s="1"/>
  <c r="M330" i="1"/>
  <c r="N330" i="1" s="1"/>
  <c r="C331" i="1" s="1"/>
  <c r="Q331" i="1"/>
  <c r="I331" i="1"/>
  <c r="J331" i="1" s="1"/>
  <c r="P331" i="1"/>
  <c r="O329" i="1"/>
  <c r="D331" i="1"/>
  <c r="E331" i="1" s="1"/>
  <c r="G331" i="1" s="1"/>
  <c r="H332" i="1" s="1"/>
  <c r="L331" i="1"/>
  <c r="A332" i="1"/>
  <c r="O330" i="1" l="1"/>
  <c r="K331" i="1"/>
  <c r="B331" i="1" s="1"/>
  <c r="Q332" i="1"/>
  <c r="I332" i="1"/>
  <c r="J332" i="1" s="1"/>
  <c r="P332" i="1"/>
  <c r="M331" i="1"/>
  <c r="N331" i="1" s="1"/>
  <c r="C332" i="1" s="1"/>
  <c r="A333" i="1"/>
  <c r="D332" i="1"/>
  <c r="E332" i="1" s="1"/>
  <c r="G332" i="1" s="1"/>
  <c r="H333" i="1" s="1"/>
  <c r="L332" i="1"/>
  <c r="K332" i="1" l="1"/>
  <c r="B332" i="1" s="1"/>
  <c r="A334" i="1"/>
  <c r="L333" i="1"/>
  <c r="D333" i="1"/>
  <c r="E333" i="1" s="1"/>
  <c r="G333" i="1" s="1"/>
  <c r="H334" i="1" s="1"/>
  <c r="P333" i="1"/>
  <c r="M332" i="1"/>
  <c r="N332" i="1" s="1"/>
  <c r="C333" i="1" s="1"/>
  <c r="Q333" i="1"/>
  <c r="I333" i="1"/>
  <c r="J333" i="1" s="1"/>
  <c r="O331" i="1"/>
  <c r="K333" i="1" l="1"/>
  <c r="B333" i="1" s="1"/>
  <c r="O332" i="1"/>
  <c r="M333" i="1"/>
  <c r="N333" i="1" s="1"/>
  <c r="C334" i="1" s="1"/>
  <c r="I334" i="1"/>
  <c r="J334" i="1" s="1"/>
  <c r="P334" i="1"/>
  <c r="Q334" i="1"/>
  <c r="L334" i="1"/>
  <c r="D334" i="1"/>
  <c r="E334" i="1" s="1"/>
  <c r="G334" i="1" s="1"/>
  <c r="H335" i="1" s="1"/>
  <c r="A335" i="1"/>
  <c r="K334" i="1" l="1"/>
  <c r="B334" i="1" s="1"/>
  <c r="P335" i="1"/>
  <c r="Q335" i="1"/>
  <c r="M334" i="1"/>
  <c r="N334" i="1" s="1"/>
  <c r="C335" i="1" s="1"/>
  <c r="I335" i="1"/>
  <c r="J335" i="1" s="1"/>
  <c r="D335" i="1"/>
  <c r="E335" i="1" s="1"/>
  <c r="G335" i="1" s="1"/>
  <c r="H336" i="1" s="1"/>
  <c r="L335" i="1"/>
  <c r="A336" i="1"/>
  <c r="O333" i="1"/>
  <c r="K335" i="1" l="1"/>
  <c r="B335" i="1" s="1"/>
  <c r="D336" i="1"/>
  <c r="E336" i="1" s="1"/>
  <c r="G336" i="1" s="1"/>
  <c r="H337" i="1" s="1"/>
  <c r="A337" i="1"/>
  <c r="L336" i="1"/>
  <c r="Q336" i="1"/>
  <c r="I336" i="1"/>
  <c r="J336" i="1" s="1"/>
  <c r="M335" i="1"/>
  <c r="N335" i="1" s="1"/>
  <c r="C336" i="1" s="1"/>
  <c r="P336" i="1"/>
  <c r="O334" i="1"/>
  <c r="K336" i="1" l="1"/>
  <c r="B336" i="1" s="1"/>
  <c r="L337" i="1"/>
  <c r="A338" i="1"/>
  <c r="D337" i="1"/>
  <c r="E337" i="1" s="1"/>
  <c r="G337" i="1" s="1"/>
  <c r="H338" i="1" s="1"/>
  <c r="P337" i="1"/>
  <c r="M336" i="1"/>
  <c r="N336" i="1" s="1"/>
  <c r="C337" i="1" s="1"/>
  <c r="Q337" i="1"/>
  <c r="I337" i="1"/>
  <c r="J337" i="1" s="1"/>
  <c r="O335" i="1"/>
  <c r="K337" i="1" l="1"/>
  <c r="B337" i="1" s="1"/>
  <c r="L338" i="1"/>
  <c r="D338" i="1"/>
  <c r="E338" i="1" s="1"/>
  <c r="G338" i="1" s="1"/>
  <c r="H339" i="1" s="1"/>
  <c r="A339" i="1"/>
  <c r="M337" i="1"/>
  <c r="N337" i="1" s="1"/>
  <c r="C338" i="1" s="1"/>
  <c r="I338" i="1"/>
  <c r="J338" i="1" s="1"/>
  <c r="Q338" i="1"/>
  <c r="P338" i="1"/>
  <c r="O336" i="1"/>
  <c r="K338" i="1" l="1"/>
  <c r="B338" i="1" s="1"/>
  <c r="D339" i="1"/>
  <c r="E339" i="1" s="1"/>
  <c r="G339" i="1" s="1"/>
  <c r="H340" i="1" s="1"/>
  <c r="A340" i="1"/>
  <c r="L339" i="1"/>
  <c r="O337" i="1"/>
  <c r="Q339" i="1"/>
  <c r="M338" i="1"/>
  <c r="N338" i="1" s="1"/>
  <c r="C339" i="1" s="1"/>
  <c r="I339" i="1"/>
  <c r="J339" i="1" s="1"/>
  <c r="P339" i="1"/>
  <c r="K339" i="1" l="1"/>
  <c r="B339" i="1" s="1"/>
  <c r="L340" i="1"/>
  <c r="A341" i="1"/>
  <c r="D340" i="1"/>
  <c r="E340" i="1" s="1"/>
  <c r="G340" i="1" s="1"/>
  <c r="H341" i="1" s="1"/>
  <c r="O338" i="1"/>
  <c r="Q340" i="1"/>
  <c r="I340" i="1"/>
  <c r="J340" i="1" s="1"/>
  <c r="M339" i="1"/>
  <c r="N339" i="1" s="1"/>
  <c r="C340" i="1" s="1"/>
  <c r="P340" i="1"/>
  <c r="K340" i="1" l="1"/>
  <c r="B340" i="1" s="1"/>
  <c r="D341" i="1"/>
  <c r="E341" i="1" s="1"/>
  <c r="G341" i="1" s="1"/>
  <c r="H342" i="1" s="1"/>
  <c r="L341" i="1"/>
  <c r="A342" i="1"/>
  <c r="O339" i="1"/>
  <c r="P341" i="1"/>
  <c r="Q341" i="1"/>
  <c r="I341" i="1"/>
  <c r="J341" i="1" s="1"/>
  <c r="M340" i="1"/>
  <c r="N340" i="1" s="1"/>
  <c r="C341" i="1" s="1"/>
  <c r="K341" i="1" l="1"/>
  <c r="B341" i="1" s="1"/>
  <c r="L342" i="1"/>
  <c r="A343" i="1"/>
  <c r="D342" i="1"/>
  <c r="E342" i="1" s="1"/>
  <c r="G342" i="1" s="1"/>
  <c r="H343" i="1" s="1"/>
  <c r="M341" i="1"/>
  <c r="N341" i="1" s="1"/>
  <c r="C342" i="1" s="1"/>
  <c r="Q342" i="1"/>
  <c r="I342" i="1"/>
  <c r="J342" i="1" s="1"/>
  <c r="P342" i="1"/>
  <c r="O340" i="1"/>
  <c r="K342" i="1" l="1"/>
  <c r="B342" i="1" s="1"/>
  <c r="D343" i="1"/>
  <c r="E343" i="1" s="1"/>
  <c r="G343" i="1" s="1"/>
  <c r="H344" i="1" s="1"/>
  <c r="A344" i="1"/>
  <c r="L343" i="1"/>
  <c r="Q343" i="1"/>
  <c r="P343" i="1"/>
  <c r="M342" i="1"/>
  <c r="N342" i="1" s="1"/>
  <c r="C343" i="1" s="1"/>
  <c r="I343" i="1"/>
  <c r="J343" i="1" s="1"/>
  <c r="O341" i="1"/>
  <c r="K343" i="1" l="1"/>
  <c r="B343" i="1" s="1"/>
  <c r="L344" i="1"/>
  <c r="A345" i="1"/>
  <c r="D344" i="1"/>
  <c r="E344" i="1" s="1"/>
  <c r="G344" i="1" s="1"/>
  <c r="H345" i="1" s="1"/>
  <c r="Q344" i="1"/>
  <c r="I344" i="1"/>
  <c r="J344" i="1" s="1"/>
  <c r="P344" i="1"/>
  <c r="M343" i="1"/>
  <c r="N343" i="1" s="1"/>
  <c r="C344" i="1" s="1"/>
  <c r="O342" i="1"/>
  <c r="K344" i="1" l="1"/>
  <c r="B344" i="1" s="1"/>
  <c r="D345" i="1"/>
  <c r="E345" i="1" s="1"/>
  <c r="G345" i="1" s="1"/>
  <c r="H346" i="1" s="1"/>
  <c r="A346" i="1"/>
  <c r="L345" i="1"/>
  <c r="O343" i="1"/>
  <c r="Q345" i="1"/>
  <c r="M344" i="1"/>
  <c r="N344" i="1" s="1"/>
  <c r="C345" i="1" s="1"/>
  <c r="P345" i="1"/>
  <c r="I345" i="1"/>
  <c r="J345" i="1" s="1"/>
  <c r="K345" i="1" l="1"/>
  <c r="B345" i="1" s="1"/>
  <c r="L346" i="1"/>
  <c r="A347" i="1"/>
  <c r="D346" i="1"/>
  <c r="E346" i="1" s="1"/>
  <c r="G346" i="1" s="1"/>
  <c r="H347" i="1" s="1"/>
  <c r="O344" i="1"/>
  <c r="M345" i="1"/>
  <c r="N345" i="1" s="1"/>
  <c r="C346" i="1" s="1"/>
  <c r="P346" i="1"/>
  <c r="I346" i="1"/>
  <c r="J346" i="1" s="1"/>
  <c r="Q346" i="1"/>
  <c r="K346" i="1" l="1"/>
  <c r="B346" i="1" s="1"/>
  <c r="A348" i="1"/>
  <c r="D347" i="1"/>
  <c r="E347" i="1" s="1"/>
  <c r="G347" i="1" s="1"/>
  <c r="H348" i="1" s="1"/>
  <c r="L347" i="1"/>
  <c r="M346" i="1"/>
  <c r="N346" i="1" s="1"/>
  <c r="C347" i="1" s="1"/>
  <c r="Q347" i="1"/>
  <c r="P347" i="1"/>
  <c r="I347" i="1"/>
  <c r="J347" i="1" s="1"/>
  <c r="O345" i="1"/>
  <c r="K347" i="1" l="1"/>
  <c r="B347" i="1" s="1"/>
  <c r="L348" i="1"/>
  <c r="D348" i="1"/>
  <c r="E348" i="1" s="1"/>
  <c r="G348" i="1" s="1"/>
  <c r="H349" i="1" s="1"/>
  <c r="A349" i="1"/>
  <c r="M347" i="1"/>
  <c r="N347" i="1" s="1"/>
  <c r="C348" i="1" s="1"/>
  <c r="I348" i="1"/>
  <c r="J348" i="1" s="1"/>
  <c r="Q348" i="1"/>
  <c r="P348" i="1"/>
  <c r="O346" i="1"/>
  <c r="K348" i="1" l="1"/>
  <c r="B348" i="1" s="1"/>
  <c r="P349" i="1"/>
  <c r="Q349" i="1"/>
  <c r="M348" i="1"/>
  <c r="N348" i="1" s="1"/>
  <c r="C349" i="1" s="1"/>
  <c r="I349" i="1"/>
  <c r="J349" i="1" s="1"/>
  <c r="O347" i="1"/>
  <c r="D349" i="1"/>
  <c r="E349" i="1" s="1"/>
  <c r="G349" i="1" s="1"/>
  <c r="H350" i="1" s="1"/>
  <c r="A350" i="1"/>
  <c r="L349" i="1"/>
  <c r="K349" i="1" l="1"/>
  <c r="B349" i="1" s="1"/>
  <c r="Q350" i="1"/>
  <c r="M349" i="1"/>
  <c r="N349" i="1" s="1"/>
  <c r="C350" i="1" s="1"/>
  <c r="I350" i="1"/>
  <c r="J350" i="1" s="1"/>
  <c r="P350" i="1"/>
  <c r="O348" i="1"/>
  <c r="L350" i="1"/>
  <c r="A351" i="1"/>
  <c r="D350" i="1"/>
  <c r="E350" i="1" s="1"/>
  <c r="G350" i="1" s="1"/>
  <c r="H351" i="1" s="1"/>
  <c r="K350" i="1" l="1"/>
  <c r="B350" i="1" s="1"/>
  <c r="Q351" i="1"/>
  <c r="M350" i="1"/>
  <c r="N350" i="1" s="1"/>
  <c r="C351" i="1" s="1"/>
  <c r="I351" i="1"/>
  <c r="J351" i="1" s="1"/>
  <c r="P351" i="1"/>
  <c r="O349" i="1"/>
  <c r="D351" i="1"/>
  <c r="E351" i="1" s="1"/>
  <c r="G351" i="1" s="1"/>
  <c r="H352" i="1" s="1"/>
  <c r="A352" i="1"/>
  <c r="L351" i="1"/>
  <c r="K351" i="1" l="1"/>
  <c r="B351" i="1" s="1"/>
  <c r="O350" i="1"/>
  <c r="M351" i="1"/>
  <c r="N351" i="1" s="1"/>
  <c r="C352" i="1" s="1"/>
  <c r="I352" i="1"/>
  <c r="J352" i="1" s="1"/>
  <c r="Q352" i="1"/>
  <c r="P352" i="1"/>
  <c r="D352" i="1"/>
  <c r="E352" i="1" s="1"/>
  <c r="G352" i="1" s="1"/>
  <c r="H353" i="1" s="1"/>
  <c r="L352" i="1"/>
  <c r="A353" i="1"/>
  <c r="K352" i="1" l="1"/>
  <c r="B352" i="1" s="1"/>
  <c r="Q353" i="1"/>
  <c r="I353" i="1"/>
  <c r="J353" i="1" s="1"/>
  <c r="M352" i="1"/>
  <c r="N352" i="1" s="1"/>
  <c r="C353" i="1" s="1"/>
  <c r="P353" i="1"/>
  <c r="O351" i="1"/>
  <c r="D353" i="1"/>
  <c r="E353" i="1" s="1"/>
  <c r="G353" i="1" s="1"/>
  <c r="H354" i="1" s="1"/>
  <c r="L353" i="1"/>
  <c r="A354" i="1"/>
  <c r="K353" i="1" l="1"/>
  <c r="B353" i="1" s="1"/>
  <c r="L354" i="1"/>
  <c r="A355" i="1"/>
  <c r="D354" i="1"/>
  <c r="E354" i="1" s="1"/>
  <c r="G354" i="1" s="1"/>
  <c r="H355" i="1" s="1"/>
  <c r="M353" i="1"/>
  <c r="N353" i="1" s="1"/>
  <c r="C354" i="1" s="1"/>
  <c r="Q354" i="1"/>
  <c r="P354" i="1"/>
  <c r="I354" i="1"/>
  <c r="J354" i="1" s="1"/>
  <c r="O352" i="1"/>
  <c r="K354" i="1" l="1"/>
  <c r="B354" i="1" s="1"/>
  <c r="L355" i="1"/>
  <c r="A356" i="1"/>
  <c r="D355" i="1"/>
  <c r="E355" i="1" s="1"/>
  <c r="G355" i="1" s="1"/>
  <c r="H356" i="1" s="1"/>
  <c r="M354" i="1"/>
  <c r="N354" i="1" s="1"/>
  <c r="C355" i="1" s="1"/>
  <c r="I355" i="1"/>
  <c r="J355" i="1" s="1"/>
  <c r="Q355" i="1"/>
  <c r="P355" i="1"/>
  <c r="O353" i="1"/>
  <c r="K355" i="1" l="1"/>
  <c r="B355" i="1" s="1"/>
  <c r="D356" i="1"/>
  <c r="E356" i="1" s="1"/>
  <c r="G356" i="1" s="1"/>
  <c r="H357" i="1" s="1"/>
  <c r="L356" i="1"/>
  <c r="A357" i="1"/>
  <c r="O354" i="1"/>
  <c r="Q356" i="1"/>
  <c r="M355" i="1"/>
  <c r="N355" i="1" s="1"/>
  <c r="C356" i="1" s="1"/>
  <c r="P356" i="1"/>
  <c r="I356" i="1"/>
  <c r="J356" i="1" s="1"/>
  <c r="K356" i="1" l="1"/>
  <c r="B356" i="1" s="1"/>
  <c r="A358" i="1"/>
  <c r="D357" i="1"/>
  <c r="E357" i="1" s="1"/>
  <c r="G357" i="1" s="1"/>
  <c r="H358" i="1" s="1"/>
  <c r="L357" i="1"/>
  <c r="O355" i="1"/>
  <c r="I357" i="1"/>
  <c r="J357" i="1" s="1"/>
  <c r="P357" i="1"/>
  <c r="M356" i="1"/>
  <c r="N356" i="1" s="1"/>
  <c r="C357" i="1" s="1"/>
  <c r="Q357" i="1"/>
  <c r="K357" i="1" l="1"/>
  <c r="B357" i="1" s="1"/>
  <c r="P358" i="1"/>
  <c r="Q358" i="1"/>
  <c r="I358" i="1"/>
  <c r="J358" i="1" s="1"/>
  <c r="M357" i="1"/>
  <c r="N357" i="1" s="1"/>
  <c r="C358" i="1" s="1"/>
  <c r="L358" i="1"/>
  <c r="A359" i="1"/>
  <c r="D358" i="1"/>
  <c r="E358" i="1" s="1"/>
  <c r="G358" i="1" s="1"/>
  <c r="H359" i="1" s="1"/>
  <c r="O356" i="1"/>
  <c r="K358" i="1" l="1"/>
  <c r="B358" i="1" s="1"/>
  <c r="L359" i="1"/>
  <c r="D359" i="1"/>
  <c r="E359" i="1" s="1"/>
  <c r="G359" i="1" s="1"/>
  <c r="H360" i="1" s="1"/>
  <c r="A360" i="1"/>
  <c r="M358" i="1"/>
  <c r="N358" i="1" s="1"/>
  <c r="C359" i="1" s="1"/>
  <c r="I359" i="1"/>
  <c r="J359" i="1" s="1"/>
  <c r="Q359" i="1"/>
  <c r="P359" i="1"/>
  <c r="O357" i="1"/>
  <c r="K359" i="1" l="1"/>
  <c r="B359" i="1" s="1"/>
  <c r="M359" i="1"/>
  <c r="N359" i="1" s="1"/>
  <c r="C360" i="1" s="1"/>
  <c r="Q360" i="1"/>
  <c r="I360" i="1"/>
  <c r="J360" i="1" s="1"/>
  <c r="P360" i="1"/>
  <c r="D360" i="1"/>
  <c r="E360" i="1" s="1"/>
  <c r="G360" i="1" s="1"/>
  <c r="H361" i="1" s="1"/>
  <c r="L360" i="1"/>
  <c r="A361" i="1"/>
  <c r="O358" i="1"/>
  <c r="O359" i="1" l="1"/>
  <c r="K360" i="1"/>
  <c r="B360" i="1" s="1"/>
  <c r="L361" i="1"/>
  <c r="A362" i="1"/>
  <c r="D361" i="1"/>
  <c r="E361" i="1" s="1"/>
  <c r="G361" i="1" s="1"/>
  <c r="H362" i="1" s="1"/>
  <c r="I361" i="1"/>
  <c r="J361" i="1" s="1"/>
  <c r="M360" i="1"/>
  <c r="N360" i="1" s="1"/>
  <c r="C361" i="1" s="1"/>
  <c r="P361" i="1"/>
  <c r="Q361" i="1"/>
  <c r="K361" i="1" l="1"/>
  <c r="B361" i="1" s="1"/>
  <c r="D362" i="1"/>
  <c r="E362" i="1" s="1"/>
  <c r="G362" i="1" s="1"/>
  <c r="H363" i="1" s="1"/>
  <c r="A363" i="1"/>
  <c r="L362" i="1"/>
  <c r="Q362" i="1"/>
  <c r="I362" i="1"/>
  <c r="J362" i="1" s="1"/>
  <c r="M361" i="1"/>
  <c r="N361" i="1" s="1"/>
  <c r="C362" i="1" s="1"/>
  <c r="P362" i="1"/>
  <c r="O360" i="1"/>
  <c r="K362" i="1" l="1"/>
  <c r="B362" i="1" s="1"/>
  <c r="M362" i="1"/>
  <c r="N362" i="1" s="1"/>
  <c r="C363" i="1" s="1"/>
  <c r="Q363" i="1"/>
  <c r="P363" i="1"/>
  <c r="I363" i="1"/>
  <c r="J363" i="1" s="1"/>
  <c r="L363" i="1"/>
  <c r="A364" i="1"/>
  <c r="D363" i="1"/>
  <c r="E363" i="1" s="1"/>
  <c r="G363" i="1" s="1"/>
  <c r="H364" i="1" s="1"/>
  <c r="O361" i="1"/>
  <c r="O362" i="1" l="1"/>
  <c r="K363" i="1"/>
  <c r="B363" i="1" s="1"/>
  <c r="D364" i="1"/>
  <c r="E364" i="1" s="1"/>
  <c r="G364" i="1" s="1"/>
  <c r="H365" i="1" s="1"/>
  <c r="A365" i="1"/>
  <c r="L364" i="1"/>
  <c r="P364" i="1"/>
  <c r="M363" i="1"/>
  <c r="N363" i="1" s="1"/>
  <c r="C364" i="1" s="1"/>
  <c r="I364" i="1"/>
  <c r="J364" i="1" s="1"/>
  <c r="Q364" i="1"/>
  <c r="K364" i="1" l="1"/>
  <c r="B364" i="1" s="1"/>
  <c r="P365" i="1"/>
  <c r="I365" i="1"/>
  <c r="J365" i="1" s="1"/>
  <c r="Q365" i="1"/>
  <c r="M364" i="1"/>
  <c r="N364" i="1" s="1"/>
  <c r="C365" i="1" s="1"/>
  <c r="L365" i="1"/>
  <c r="A366" i="1"/>
  <c r="D365" i="1"/>
  <c r="E365" i="1" s="1"/>
  <c r="G365" i="1" s="1"/>
  <c r="H366" i="1" s="1"/>
  <c r="O363" i="1"/>
  <c r="K365" i="1" l="1"/>
  <c r="B365" i="1" s="1"/>
  <c r="M365" i="1"/>
  <c r="N365" i="1" s="1"/>
  <c r="C366" i="1" s="1"/>
  <c r="I366" i="1"/>
  <c r="J366" i="1" s="1"/>
  <c r="Q366" i="1"/>
  <c r="P366" i="1"/>
  <c r="O364" i="1"/>
  <c r="A367" i="1"/>
  <c r="D366" i="1"/>
  <c r="E366" i="1" s="1"/>
  <c r="G366" i="1" s="1"/>
  <c r="H367" i="1" s="1"/>
  <c r="L366" i="1"/>
  <c r="K366" i="1" l="1"/>
  <c r="B366" i="1" s="1"/>
  <c r="L367" i="1"/>
  <c r="A368" i="1"/>
  <c r="D367" i="1"/>
  <c r="E367" i="1" s="1"/>
  <c r="G367" i="1" s="1"/>
  <c r="H368" i="1" s="1"/>
  <c r="O365" i="1"/>
  <c r="M366" i="1"/>
  <c r="N366" i="1" s="1"/>
  <c r="C367" i="1" s="1"/>
  <c r="P367" i="1"/>
  <c r="Q367" i="1"/>
  <c r="I367" i="1"/>
  <c r="J367" i="1" s="1"/>
  <c r="K367" i="1" l="1"/>
  <c r="B367" i="1" s="1"/>
  <c r="M367" i="1"/>
  <c r="N367" i="1" s="1"/>
  <c r="C368" i="1" s="1"/>
  <c r="P368" i="1"/>
  <c r="I368" i="1"/>
  <c r="J368" i="1" s="1"/>
  <c r="Q368" i="1"/>
  <c r="A369" i="1"/>
  <c r="D368" i="1"/>
  <c r="E368" i="1" s="1"/>
  <c r="G368" i="1" s="1"/>
  <c r="H369" i="1" s="1"/>
  <c r="L368" i="1"/>
  <c r="O366" i="1"/>
  <c r="K368" i="1" l="1"/>
  <c r="B368" i="1" s="1"/>
  <c r="A370" i="1"/>
  <c r="L369" i="1"/>
  <c r="D369" i="1"/>
  <c r="E369" i="1" s="1"/>
  <c r="G369" i="1" s="1"/>
  <c r="H370" i="1" s="1"/>
  <c r="I369" i="1"/>
  <c r="J369" i="1" s="1"/>
  <c r="Q369" i="1"/>
  <c r="P369" i="1"/>
  <c r="M368" i="1"/>
  <c r="N368" i="1" s="1"/>
  <c r="C369" i="1" s="1"/>
  <c r="O367" i="1"/>
  <c r="K369" i="1" l="1"/>
  <c r="B369" i="1" s="1"/>
  <c r="M369" i="1"/>
  <c r="N369" i="1" s="1"/>
  <c r="C370" i="1" s="1"/>
  <c r="I370" i="1"/>
  <c r="J370" i="1" s="1"/>
  <c r="Q370" i="1"/>
  <c r="P370" i="1"/>
  <c r="L370" i="1"/>
  <c r="A371" i="1"/>
  <c r="D370" i="1"/>
  <c r="E370" i="1" s="1"/>
  <c r="G370" i="1" s="1"/>
  <c r="H371" i="1" s="1"/>
  <c r="O368" i="1"/>
  <c r="K370" i="1" l="1"/>
  <c r="B370" i="1" s="1"/>
  <c r="D371" i="1"/>
  <c r="E371" i="1" s="1"/>
  <c r="G371" i="1" s="1"/>
  <c r="H372" i="1" s="1"/>
  <c r="L371" i="1"/>
  <c r="A372" i="1"/>
  <c r="Q371" i="1"/>
  <c r="P371" i="1"/>
  <c r="M370" i="1"/>
  <c r="N370" i="1" s="1"/>
  <c r="C371" i="1" s="1"/>
  <c r="I371" i="1"/>
  <c r="J371" i="1" s="1"/>
  <c r="O369" i="1"/>
  <c r="K371" i="1" l="1"/>
  <c r="B371" i="1" s="1"/>
  <c r="L372" i="1"/>
  <c r="D372" i="1"/>
  <c r="E372" i="1" s="1"/>
  <c r="G372" i="1" s="1"/>
  <c r="H373" i="1" s="1"/>
  <c r="A373" i="1"/>
  <c r="O370" i="1"/>
  <c r="I372" i="1"/>
  <c r="J372" i="1" s="1"/>
  <c r="M371" i="1"/>
  <c r="N371" i="1" s="1"/>
  <c r="C372" i="1" s="1"/>
  <c r="Q372" i="1"/>
  <c r="P372" i="1"/>
  <c r="K372" i="1" l="1"/>
  <c r="B372" i="1" s="1"/>
  <c r="M372" i="1"/>
  <c r="N372" i="1" s="1"/>
  <c r="C373" i="1" s="1"/>
  <c r="Q373" i="1"/>
  <c r="I373" i="1"/>
  <c r="J373" i="1" s="1"/>
  <c r="P373" i="1"/>
  <c r="L373" i="1"/>
  <c r="A374" i="1"/>
  <c r="D373" i="1"/>
  <c r="E373" i="1" s="1"/>
  <c r="G373" i="1" s="1"/>
  <c r="H374" i="1" s="1"/>
  <c r="O371" i="1"/>
  <c r="O372" i="1" l="1"/>
  <c r="K373" i="1"/>
  <c r="B373" i="1" s="1"/>
  <c r="D374" i="1"/>
  <c r="E374" i="1" s="1"/>
  <c r="G374" i="1" s="1"/>
  <c r="H375" i="1" s="1"/>
  <c r="L374" i="1"/>
  <c r="A375" i="1"/>
  <c r="Q374" i="1"/>
  <c r="I374" i="1"/>
  <c r="J374" i="1" s="1"/>
  <c r="M373" i="1"/>
  <c r="N373" i="1" s="1"/>
  <c r="C374" i="1" s="1"/>
  <c r="P374" i="1"/>
  <c r="K374" i="1" l="1"/>
  <c r="B374" i="1" s="1"/>
  <c r="A376" i="1"/>
  <c r="L375" i="1"/>
  <c r="D375" i="1"/>
  <c r="E375" i="1" s="1"/>
  <c r="G375" i="1" s="1"/>
  <c r="H376" i="1" s="1"/>
  <c r="P375" i="1"/>
  <c r="I375" i="1"/>
  <c r="J375" i="1" s="1"/>
  <c r="M374" i="1"/>
  <c r="N374" i="1" s="1"/>
  <c r="C375" i="1" s="1"/>
  <c r="Q375" i="1"/>
  <c r="O373" i="1"/>
  <c r="K375" i="1" l="1"/>
  <c r="B375" i="1" s="1"/>
  <c r="M375" i="1"/>
  <c r="N375" i="1" s="1"/>
  <c r="C376" i="1" s="1"/>
  <c r="Q376" i="1"/>
  <c r="P376" i="1"/>
  <c r="I376" i="1"/>
  <c r="J376" i="1" s="1"/>
  <c r="D376" i="1"/>
  <c r="E376" i="1" s="1"/>
  <c r="G376" i="1" s="1"/>
  <c r="H377" i="1" s="1"/>
  <c r="A377" i="1"/>
  <c r="L376" i="1"/>
  <c r="O374" i="1"/>
  <c r="K376" i="1" l="1"/>
  <c r="B376" i="1" s="1"/>
  <c r="P377" i="1"/>
  <c r="Q377" i="1"/>
  <c r="I377" i="1"/>
  <c r="J377" i="1" s="1"/>
  <c r="M376" i="1"/>
  <c r="N376" i="1" s="1"/>
  <c r="C377" i="1" s="1"/>
  <c r="O375" i="1"/>
  <c r="L377" i="1"/>
  <c r="A378" i="1"/>
  <c r="D377" i="1"/>
  <c r="E377" i="1" s="1"/>
  <c r="G377" i="1" s="1"/>
  <c r="H378" i="1" s="1"/>
  <c r="K377" i="1" l="1"/>
  <c r="B377" i="1" s="1"/>
  <c r="L378" i="1"/>
  <c r="A379" i="1"/>
  <c r="D378" i="1"/>
  <c r="E378" i="1" s="1"/>
  <c r="G378" i="1" s="1"/>
  <c r="H379" i="1" s="1"/>
  <c r="Q378" i="1"/>
  <c r="I378" i="1"/>
  <c r="J378" i="1" s="1"/>
  <c r="M377" i="1"/>
  <c r="N377" i="1" s="1"/>
  <c r="C378" i="1" s="1"/>
  <c r="P378" i="1"/>
  <c r="O376" i="1"/>
  <c r="O377" i="1" l="1"/>
  <c r="K378" i="1"/>
  <c r="B378" i="1" s="1"/>
  <c r="M378" i="1"/>
  <c r="N378" i="1" s="1"/>
  <c r="C379" i="1" s="1"/>
  <c r="P379" i="1"/>
  <c r="Q379" i="1"/>
  <c r="I379" i="1"/>
  <c r="J379" i="1" s="1"/>
  <c r="D379" i="1"/>
  <c r="E379" i="1" s="1"/>
  <c r="G379" i="1" s="1"/>
  <c r="H380" i="1" s="1"/>
  <c r="A380" i="1"/>
  <c r="L379" i="1"/>
  <c r="O378" i="1" l="1"/>
  <c r="K379" i="1"/>
  <c r="B379" i="1" s="1"/>
  <c r="A381" i="1"/>
  <c r="D380" i="1"/>
  <c r="E380" i="1" s="1"/>
  <c r="G380" i="1" s="1"/>
  <c r="H381" i="1" s="1"/>
  <c r="L380" i="1"/>
  <c r="P380" i="1"/>
  <c r="I380" i="1"/>
  <c r="J380" i="1" s="1"/>
  <c r="M379" i="1"/>
  <c r="N379" i="1" s="1"/>
  <c r="C380" i="1" s="1"/>
  <c r="Q380" i="1"/>
  <c r="K380" i="1" l="1"/>
  <c r="B380" i="1" s="1"/>
  <c r="L381" i="1"/>
  <c r="A382" i="1"/>
  <c r="D381" i="1"/>
  <c r="E381" i="1" s="1"/>
  <c r="G381" i="1" s="1"/>
  <c r="H382" i="1" s="1"/>
  <c r="O379" i="1"/>
  <c r="M380" i="1"/>
  <c r="N380" i="1" s="1"/>
  <c r="C381" i="1" s="1"/>
  <c r="Q381" i="1"/>
  <c r="I381" i="1"/>
  <c r="J381" i="1" s="1"/>
  <c r="P381" i="1"/>
  <c r="K381" i="1" l="1"/>
  <c r="B381" i="1" s="1"/>
  <c r="D382" i="1"/>
  <c r="E382" i="1" s="1"/>
  <c r="G382" i="1" s="1"/>
  <c r="H383" i="1" s="1"/>
  <c r="L382" i="1"/>
  <c r="A383" i="1"/>
  <c r="M381" i="1"/>
  <c r="N381" i="1" s="1"/>
  <c r="C382" i="1" s="1"/>
  <c r="P382" i="1"/>
  <c r="I382" i="1"/>
  <c r="J382" i="1" s="1"/>
  <c r="Q382" i="1"/>
  <c r="O380" i="1"/>
  <c r="K382" i="1" l="1"/>
  <c r="B382" i="1" s="1"/>
  <c r="A384" i="1"/>
  <c r="D383" i="1"/>
  <c r="E383" i="1" s="1"/>
  <c r="G383" i="1" s="1"/>
  <c r="H384" i="1" s="1"/>
  <c r="L383" i="1"/>
  <c r="I383" i="1"/>
  <c r="J383" i="1" s="1"/>
  <c r="M382" i="1"/>
  <c r="N382" i="1" s="1"/>
  <c r="C383" i="1" s="1"/>
  <c r="Q383" i="1"/>
  <c r="P383" i="1"/>
  <c r="O381" i="1"/>
  <c r="K383" i="1" l="1"/>
  <c r="B383" i="1" s="1"/>
  <c r="Q384" i="1"/>
  <c r="M383" i="1"/>
  <c r="N383" i="1" s="1"/>
  <c r="C384" i="1" s="1"/>
  <c r="I384" i="1"/>
  <c r="J384" i="1" s="1"/>
  <c r="P384" i="1"/>
  <c r="L384" i="1"/>
  <c r="D384" i="1"/>
  <c r="E384" i="1" s="1"/>
  <c r="G384" i="1" s="1"/>
  <c r="H385" i="1" s="1"/>
  <c r="A385" i="1"/>
  <c r="O382" i="1"/>
  <c r="K384" i="1" l="1"/>
  <c r="B384" i="1" s="1"/>
  <c r="O383" i="1"/>
  <c r="P385" i="1"/>
  <c r="M384" i="1"/>
  <c r="N384" i="1" s="1"/>
  <c r="C385" i="1" s="1"/>
  <c r="I385" i="1"/>
  <c r="J385" i="1" s="1"/>
  <c r="Q385" i="1"/>
  <c r="D385" i="1"/>
  <c r="E385" i="1" s="1"/>
  <c r="G385" i="1" s="1"/>
  <c r="H386" i="1" s="1"/>
  <c r="L385" i="1"/>
  <c r="A386" i="1"/>
  <c r="K385" i="1" l="1"/>
  <c r="B385" i="1" s="1"/>
  <c r="L386" i="1"/>
  <c r="A387" i="1"/>
  <c r="D386" i="1"/>
  <c r="E386" i="1" s="1"/>
  <c r="G386" i="1" s="1"/>
  <c r="H387" i="1" s="1"/>
  <c r="M385" i="1"/>
  <c r="N385" i="1" s="1"/>
  <c r="C386" i="1" s="1"/>
  <c r="P386" i="1"/>
  <c r="I386" i="1"/>
  <c r="J386" i="1" s="1"/>
  <c r="Q386" i="1"/>
  <c r="O384" i="1"/>
  <c r="K386" i="1" l="1"/>
  <c r="B386" i="1" s="1"/>
  <c r="P387" i="1"/>
  <c r="I387" i="1"/>
  <c r="J387" i="1" s="1"/>
  <c r="Q387" i="1"/>
  <c r="M386" i="1"/>
  <c r="N386" i="1" s="1"/>
  <c r="C387" i="1" s="1"/>
  <c r="O385" i="1"/>
  <c r="A388" i="1"/>
  <c r="D387" i="1"/>
  <c r="E387" i="1" s="1"/>
  <c r="G387" i="1" s="1"/>
  <c r="H388" i="1" s="1"/>
  <c r="L387" i="1"/>
  <c r="K387" i="1" l="1"/>
  <c r="B387" i="1" s="1"/>
  <c r="M387" i="1"/>
  <c r="N387" i="1" s="1"/>
  <c r="C388" i="1" s="1"/>
  <c r="Q388" i="1"/>
  <c r="I388" i="1"/>
  <c r="J388" i="1" s="1"/>
  <c r="P388" i="1"/>
  <c r="L388" i="1"/>
  <c r="A389" i="1"/>
  <c r="D388" i="1"/>
  <c r="E388" i="1" s="1"/>
  <c r="G388" i="1" s="1"/>
  <c r="H389" i="1" s="1"/>
  <c r="O386" i="1"/>
  <c r="K388" i="1" l="1"/>
  <c r="B388" i="1" s="1"/>
  <c r="D389" i="1"/>
  <c r="E389" i="1" s="1"/>
  <c r="G389" i="1" s="1"/>
  <c r="H390" i="1" s="1"/>
  <c r="L389" i="1"/>
  <c r="A390" i="1"/>
  <c r="O387" i="1"/>
  <c r="Q389" i="1"/>
  <c r="M388" i="1"/>
  <c r="N388" i="1" s="1"/>
  <c r="C389" i="1" s="1"/>
  <c r="P389" i="1"/>
  <c r="I389" i="1"/>
  <c r="J389" i="1" s="1"/>
  <c r="K389" i="1" l="1"/>
  <c r="B389" i="1" s="1"/>
  <c r="Q390" i="1"/>
  <c r="P390" i="1"/>
  <c r="I390" i="1"/>
  <c r="J390" i="1" s="1"/>
  <c r="M389" i="1"/>
  <c r="N389" i="1" s="1"/>
  <c r="C390" i="1" s="1"/>
  <c r="O388" i="1"/>
  <c r="L390" i="1"/>
  <c r="D390" i="1"/>
  <c r="E390" i="1" s="1"/>
  <c r="G390" i="1" s="1"/>
  <c r="H391" i="1" s="1"/>
  <c r="A391" i="1"/>
  <c r="K390" i="1" l="1"/>
  <c r="B390" i="1" s="1"/>
  <c r="P391" i="1"/>
  <c r="I391" i="1"/>
  <c r="J391" i="1" s="1"/>
  <c r="M390" i="1"/>
  <c r="N390" i="1" s="1"/>
  <c r="C391" i="1" s="1"/>
  <c r="Q391" i="1"/>
  <c r="D391" i="1"/>
  <c r="E391" i="1" s="1"/>
  <c r="G391" i="1" s="1"/>
  <c r="H392" i="1" s="1"/>
  <c r="A392" i="1"/>
  <c r="L391" i="1"/>
  <c r="O389" i="1"/>
  <c r="O390" i="1" l="1"/>
  <c r="K391" i="1"/>
  <c r="B391" i="1" s="1"/>
  <c r="M391" i="1"/>
  <c r="N391" i="1" s="1"/>
  <c r="C392" i="1" s="1"/>
  <c r="Q392" i="1"/>
  <c r="I392" i="1"/>
  <c r="J392" i="1" s="1"/>
  <c r="P392" i="1"/>
  <c r="L392" i="1"/>
  <c r="A393" i="1"/>
  <c r="D392" i="1"/>
  <c r="E392" i="1" s="1"/>
  <c r="G392" i="1" s="1"/>
  <c r="H393" i="1" s="1"/>
  <c r="K392" i="1" l="1"/>
  <c r="B392" i="1" s="1"/>
  <c r="D393" i="1"/>
  <c r="E393" i="1" s="1"/>
  <c r="G393" i="1" s="1"/>
  <c r="H394" i="1" s="1"/>
  <c r="L393" i="1"/>
  <c r="A394" i="1"/>
  <c r="P393" i="1"/>
  <c r="M392" i="1"/>
  <c r="N392" i="1" s="1"/>
  <c r="C393" i="1" s="1"/>
  <c r="I393" i="1"/>
  <c r="J393" i="1" s="1"/>
  <c r="Q393" i="1"/>
  <c r="O391" i="1"/>
  <c r="K393" i="1" l="1"/>
  <c r="B393" i="1" s="1"/>
  <c r="P394" i="1"/>
  <c r="Q394" i="1"/>
  <c r="I394" i="1"/>
  <c r="J394" i="1" s="1"/>
  <c r="M393" i="1"/>
  <c r="N393" i="1" s="1"/>
  <c r="C394" i="1" s="1"/>
  <c r="O392" i="1"/>
  <c r="D394" i="1"/>
  <c r="E394" i="1" s="1"/>
  <c r="G394" i="1" s="1"/>
  <c r="H395" i="1" s="1"/>
  <c r="A395" i="1"/>
  <c r="L394" i="1"/>
  <c r="K394" i="1" l="1"/>
  <c r="B394" i="1" s="1"/>
  <c r="M394" i="1"/>
  <c r="N394" i="1" s="1"/>
  <c r="C395" i="1" s="1"/>
  <c r="P395" i="1"/>
  <c r="I395" i="1"/>
  <c r="J395" i="1" s="1"/>
  <c r="Q395" i="1"/>
  <c r="O393" i="1"/>
  <c r="L395" i="1"/>
  <c r="A396" i="1"/>
  <c r="D395" i="1"/>
  <c r="E395" i="1" s="1"/>
  <c r="G395" i="1" s="1"/>
  <c r="H396" i="1" s="1"/>
  <c r="K395" i="1" l="1"/>
  <c r="B395" i="1" s="1"/>
  <c r="D396" i="1"/>
  <c r="E396" i="1" s="1"/>
  <c r="G396" i="1" s="1"/>
  <c r="H397" i="1" s="1"/>
  <c r="L396" i="1"/>
  <c r="A397" i="1"/>
  <c r="M395" i="1"/>
  <c r="N395" i="1" s="1"/>
  <c r="C396" i="1" s="1"/>
  <c r="P396" i="1"/>
  <c r="Q396" i="1"/>
  <c r="I396" i="1"/>
  <c r="J396" i="1" s="1"/>
  <c r="O394" i="1"/>
  <c r="K396" i="1" l="1"/>
  <c r="B396" i="1" s="1"/>
  <c r="Q397" i="1"/>
  <c r="P397" i="1"/>
  <c r="M396" i="1"/>
  <c r="N396" i="1" s="1"/>
  <c r="C397" i="1" s="1"/>
  <c r="I397" i="1"/>
  <c r="J397" i="1" s="1"/>
  <c r="O395" i="1"/>
  <c r="D397" i="1"/>
  <c r="E397" i="1" s="1"/>
  <c r="G397" i="1" s="1"/>
  <c r="H398" i="1" s="1"/>
  <c r="L397" i="1"/>
  <c r="A398" i="1"/>
  <c r="O396" i="1" l="1"/>
  <c r="K397" i="1"/>
  <c r="B397" i="1" s="1"/>
  <c r="A399" i="1"/>
  <c r="D398" i="1"/>
  <c r="E398" i="1" s="1"/>
  <c r="G398" i="1" s="1"/>
  <c r="H399" i="1" s="1"/>
  <c r="L398" i="1"/>
  <c r="Q398" i="1"/>
  <c r="I398" i="1"/>
  <c r="J398" i="1" s="1"/>
  <c r="M397" i="1"/>
  <c r="N397" i="1" s="1"/>
  <c r="C398" i="1" s="1"/>
  <c r="P398" i="1"/>
  <c r="K398" i="1" l="1"/>
  <c r="B398" i="1" s="1"/>
  <c r="L399" i="1"/>
  <c r="A400" i="1"/>
  <c r="D399" i="1"/>
  <c r="E399" i="1" s="1"/>
  <c r="G399" i="1" s="1"/>
  <c r="H400" i="1" s="1"/>
  <c r="M398" i="1"/>
  <c r="N398" i="1" s="1"/>
  <c r="C399" i="1" s="1"/>
  <c r="Q399" i="1"/>
  <c r="P399" i="1"/>
  <c r="I399" i="1"/>
  <c r="J399" i="1" s="1"/>
  <c r="O397" i="1"/>
  <c r="K399" i="1" l="1"/>
  <c r="B399" i="1" s="1"/>
  <c r="A401" i="1"/>
  <c r="D400" i="1"/>
  <c r="E400" i="1" s="1"/>
  <c r="G400" i="1" s="1"/>
  <c r="H401" i="1" s="1"/>
  <c r="L400" i="1"/>
  <c r="O398" i="1"/>
  <c r="Q400" i="1"/>
  <c r="M399" i="1"/>
  <c r="N399" i="1" s="1"/>
  <c r="C400" i="1" s="1"/>
  <c r="P400" i="1"/>
  <c r="I400" i="1"/>
  <c r="J400" i="1" s="1"/>
  <c r="K400" i="1" l="1"/>
  <c r="B400" i="1" s="1"/>
  <c r="P401" i="1"/>
  <c r="I401" i="1"/>
  <c r="J401" i="1" s="1"/>
  <c r="M400" i="1"/>
  <c r="N400" i="1" s="1"/>
  <c r="C401" i="1" s="1"/>
  <c r="Q401" i="1"/>
  <c r="A402" i="1"/>
  <c r="D401" i="1"/>
  <c r="E401" i="1" s="1"/>
  <c r="G401" i="1" s="1"/>
  <c r="H402" i="1" s="1"/>
  <c r="L401" i="1"/>
  <c r="O399" i="1"/>
  <c r="O400" i="1" l="1"/>
  <c r="K401" i="1"/>
  <c r="B401" i="1" s="1"/>
  <c r="L402" i="1"/>
  <c r="A403" i="1"/>
  <c r="D402" i="1"/>
  <c r="E402" i="1" s="1"/>
  <c r="G402" i="1" s="1"/>
  <c r="H403" i="1" s="1"/>
  <c r="M401" i="1"/>
  <c r="N401" i="1" s="1"/>
  <c r="C402" i="1" s="1"/>
  <c r="Q402" i="1"/>
  <c r="I402" i="1"/>
  <c r="J402" i="1" s="1"/>
  <c r="P402" i="1"/>
  <c r="K402" i="1" l="1"/>
  <c r="B402" i="1" s="1"/>
  <c r="Q403" i="1"/>
  <c r="M402" i="1"/>
  <c r="N402" i="1" s="1"/>
  <c r="C403" i="1" s="1"/>
  <c r="P403" i="1"/>
  <c r="I403" i="1"/>
  <c r="J403" i="1" s="1"/>
  <c r="D403" i="1"/>
  <c r="E403" i="1" s="1"/>
  <c r="G403" i="1" s="1"/>
  <c r="H404" i="1" s="1"/>
  <c r="L403" i="1"/>
  <c r="A404" i="1"/>
  <c r="O401" i="1"/>
  <c r="K403" i="1" l="1"/>
  <c r="B403" i="1" s="1"/>
  <c r="A405" i="1"/>
  <c r="D404" i="1"/>
  <c r="E404" i="1" s="1"/>
  <c r="G404" i="1" s="1"/>
  <c r="H405" i="1" s="1"/>
  <c r="L404" i="1"/>
  <c r="O402" i="1"/>
  <c r="Q404" i="1"/>
  <c r="I404" i="1"/>
  <c r="J404" i="1" s="1"/>
  <c r="M403" i="1"/>
  <c r="N403" i="1" s="1"/>
  <c r="C404" i="1" s="1"/>
  <c r="P404" i="1"/>
  <c r="K404" i="1" l="1"/>
  <c r="B404" i="1" s="1"/>
  <c r="L405" i="1"/>
  <c r="A406" i="1"/>
  <c r="D405" i="1"/>
  <c r="E405" i="1" s="1"/>
  <c r="G405" i="1" s="1"/>
  <c r="H406" i="1" s="1"/>
  <c r="O403" i="1"/>
  <c r="M404" i="1"/>
  <c r="N404" i="1" s="1"/>
  <c r="C405" i="1" s="1"/>
  <c r="I405" i="1"/>
  <c r="J405" i="1" s="1"/>
  <c r="Q405" i="1"/>
  <c r="P405" i="1"/>
  <c r="K405" i="1" l="1"/>
  <c r="B405" i="1" s="1"/>
  <c r="D406" i="1"/>
  <c r="E406" i="1" s="1"/>
  <c r="G406" i="1" s="1"/>
  <c r="H407" i="1" s="1"/>
  <c r="L406" i="1"/>
  <c r="A407" i="1"/>
  <c r="Q406" i="1"/>
  <c r="M405" i="1"/>
  <c r="N405" i="1" s="1"/>
  <c r="C406" i="1" s="1"/>
  <c r="I406" i="1"/>
  <c r="J406" i="1" s="1"/>
  <c r="P406" i="1"/>
  <c r="O404" i="1"/>
  <c r="K406" i="1" l="1"/>
  <c r="B406" i="1" s="1"/>
  <c r="Q407" i="1"/>
  <c r="M406" i="1"/>
  <c r="N406" i="1" s="1"/>
  <c r="C407" i="1" s="1"/>
  <c r="P407" i="1"/>
  <c r="I407" i="1"/>
  <c r="J407" i="1" s="1"/>
  <c r="O405" i="1"/>
  <c r="A408" i="1"/>
  <c r="D407" i="1"/>
  <c r="E407" i="1" s="1"/>
  <c r="G407" i="1" s="1"/>
  <c r="H408" i="1" s="1"/>
  <c r="L407" i="1"/>
  <c r="K407" i="1" l="1"/>
  <c r="B407" i="1" s="1"/>
  <c r="D408" i="1"/>
  <c r="E408" i="1" s="1"/>
  <c r="G408" i="1" s="1"/>
  <c r="H409" i="1" s="1"/>
  <c r="A409" i="1"/>
  <c r="L408" i="1"/>
  <c r="O406" i="1"/>
  <c r="P408" i="1"/>
  <c r="I408" i="1"/>
  <c r="J408" i="1" s="1"/>
  <c r="Q408" i="1"/>
  <c r="M407" i="1"/>
  <c r="N407" i="1" s="1"/>
  <c r="C408" i="1" s="1"/>
  <c r="K408" i="1" l="1"/>
  <c r="B408" i="1" s="1"/>
  <c r="M408" i="1"/>
  <c r="N408" i="1" s="1"/>
  <c r="C409" i="1" s="1"/>
  <c r="P409" i="1"/>
  <c r="I409" i="1"/>
  <c r="J409" i="1" s="1"/>
  <c r="Q409" i="1"/>
  <c r="L409" i="1"/>
  <c r="A410" i="1"/>
  <c r="D409" i="1"/>
  <c r="E409" i="1" s="1"/>
  <c r="G409" i="1" s="1"/>
  <c r="H410" i="1" s="1"/>
  <c r="O407" i="1"/>
  <c r="K409" i="1" l="1"/>
  <c r="B409" i="1" s="1"/>
  <c r="O408" i="1"/>
  <c r="Q410" i="1"/>
  <c r="M409" i="1"/>
  <c r="N409" i="1" s="1"/>
  <c r="C410" i="1" s="1"/>
  <c r="I410" i="1"/>
  <c r="J410" i="1" s="1"/>
  <c r="P410" i="1"/>
  <c r="D410" i="1"/>
  <c r="E410" i="1" s="1"/>
  <c r="G410" i="1" s="1"/>
  <c r="H411" i="1" s="1"/>
  <c r="L410" i="1"/>
  <c r="A411" i="1"/>
  <c r="K410" i="1" l="1"/>
  <c r="B410" i="1" s="1"/>
  <c r="Q411" i="1"/>
  <c r="M410" i="1"/>
  <c r="N410" i="1" s="1"/>
  <c r="C411" i="1" s="1"/>
  <c r="P411" i="1"/>
  <c r="I411" i="1"/>
  <c r="J411" i="1" s="1"/>
  <c r="D411" i="1"/>
  <c r="E411" i="1" s="1"/>
  <c r="G411" i="1" s="1"/>
  <c r="H412" i="1" s="1"/>
  <c r="L411" i="1"/>
  <c r="A412" i="1"/>
  <c r="O409" i="1"/>
  <c r="K411" i="1" l="1"/>
  <c r="B411" i="1" s="1"/>
  <c r="A413" i="1"/>
  <c r="D412" i="1"/>
  <c r="E412" i="1" s="1"/>
  <c r="G412" i="1" s="1"/>
  <c r="H413" i="1" s="1"/>
  <c r="L412" i="1"/>
  <c r="P412" i="1"/>
  <c r="I412" i="1"/>
  <c r="J412" i="1" s="1"/>
  <c r="M411" i="1"/>
  <c r="N411" i="1" s="1"/>
  <c r="C412" i="1" s="1"/>
  <c r="Q412" i="1"/>
  <c r="O410" i="1"/>
  <c r="K412" i="1" l="1"/>
  <c r="B412" i="1" s="1"/>
  <c r="L413" i="1"/>
  <c r="A414" i="1"/>
  <c r="D413" i="1"/>
  <c r="E413" i="1" s="1"/>
  <c r="G413" i="1" s="1"/>
  <c r="H414" i="1" s="1"/>
  <c r="O411" i="1"/>
  <c r="M412" i="1"/>
  <c r="N412" i="1" s="1"/>
  <c r="C413" i="1" s="1"/>
  <c r="Q413" i="1"/>
  <c r="P413" i="1"/>
  <c r="I413" i="1"/>
  <c r="J413" i="1" s="1"/>
  <c r="K413" i="1" l="1"/>
  <c r="B413" i="1" s="1"/>
  <c r="D414" i="1"/>
  <c r="E414" i="1" s="1"/>
  <c r="G414" i="1" s="1"/>
  <c r="H415" i="1" s="1"/>
  <c r="L414" i="1"/>
  <c r="A415" i="1"/>
  <c r="P414" i="1"/>
  <c r="M413" i="1"/>
  <c r="N413" i="1" s="1"/>
  <c r="C414" i="1" s="1"/>
  <c r="I414" i="1"/>
  <c r="J414" i="1" s="1"/>
  <c r="Q414" i="1"/>
  <c r="O412" i="1"/>
  <c r="K414" i="1" l="1"/>
  <c r="B414" i="1" s="1"/>
  <c r="Q415" i="1"/>
  <c r="P415" i="1"/>
  <c r="M414" i="1"/>
  <c r="N414" i="1" s="1"/>
  <c r="C415" i="1" s="1"/>
  <c r="I415" i="1"/>
  <c r="J415" i="1" s="1"/>
  <c r="O413" i="1"/>
  <c r="A416" i="1"/>
  <c r="D415" i="1"/>
  <c r="E415" i="1" s="1"/>
  <c r="G415" i="1" s="1"/>
  <c r="H416" i="1" s="1"/>
  <c r="L415" i="1"/>
  <c r="O414" i="1" l="1"/>
  <c r="K415" i="1"/>
  <c r="B415" i="1" s="1"/>
  <c r="D416" i="1"/>
  <c r="E416" i="1" s="1"/>
  <c r="G416" i="1" s="1"/>
  <c r="H417" i="1" s="1"/>
  <c r="L416" i="1"/>
  <c r="A417" i="1"/>
  <c r="Q416" i="1"/>
  <c r="I416" i="1"/>
  <c r="J416" i="1" s="1"/>
  <c r="P416" i="1"/>
  <c r="M415" i="1"/>
  <c r="N415" i="1" s="1"/>
  <c r="C416" i="1" s="1"/>
  <c r="K416" i="1" l="1"/>
  <c r="B416" i="1" s="1"/>
  <c r="D417" i="1"/>
  <c r="E417" i="1" s="1"/>
  <c r="G417" i="1" s="1"/>
  <c r="H418" i="1" s="1"/>
  <c r="A418" i="1"/>
  <c r="L417" i="1"/>
  <c r="O415" i="1"/>
  <c r="M416" i="1"/>
  <c r="N416" i="1" s="1"/>
  <c r="C417" i="1" s="1"/>
  <c r="P417" i="1"/>
  <c r="I417" i="1"/>
  <c r="J417" i="1" s="1"/>
  <c r="Q417" i="1"/>
  <c r="K417" i="1" l="1"/>
  <c r="B417" i="1" s="1"/>
  <c r="D418" i="1"/>
  <c r="E418" i="1" s="1"/>
  <c r="G418" i="1" s="1"/>
  <c r="H419" i="1" s="1"/>
  <c r="L418" i="1"/>
  <c r="A419" i="1"/>
  <c r="O416" i="1"/>
  <c r="Q418" i="1"/>
  <c r="P418" i="1"/>
  <c r="M417" i="1"/>
  <c r="N417" i="1" s="1"/>
  <c r="C418" i="1" s="1"/>
  <c r="I418" i="1"/>
  <c r="J418" i="1" s="1"/>
  <c r="K418" i="1" l="1"/>
  <c r="B418" i="1" s="1"/>
  <c r="D419" i="1"/>
  <c r="E419" i="1" s="1"/>
  <c r="G419" i="1" s="1"/>
  <c r="H420" i="1" s="1"/>
  <c r="A420" i="1"/>
  <c r="L419" i="1"/>
  <c r="O417" i="1"/>
  <c r="I419" i="1"/>
  <c r="J419" i="1" s="1"/>
  <c r="Q419" i="1"/>
  <c r="M418" i="1"/>
  <c r="N418" i="1" s="1"/>
  <c r="C419" i="1" s="1"/>
  <c r="P419" i="1"/>
  <c r="K419" i="1" l="1"/>
  <c r="B419" i="1" s="1"/>
  <c r="L420" i="1"/>
  <c r="A421" i="1"/>
  <c r="D420" i="1"/>
  <c r="E420" i="1" s="1"/>
  <c r="G420" i="1" s="1"/>
  <c r="H421" i="1" s="1"/>
  <c r="O418" i="1"/>
  <c r="M419" i="1"/>
  <c r="N419" i="1" s="1"/>
  <c r="C420" i="1" s="1"/>
  <c r="I420" i="1"/>
  <c r="J420" i="1" s="1"/>
  <c r="Q420" i="1"/>
  <c r="P420" i="1"/>
  <c r="K420" i="1" l="1"/>
  <c r="B420" i="1" s="1"/>
  <c r="P421" i="1"/>
  <c r="M420" i="1"/>
  <c r="N420" i="1" s="1"/>
  <c r="C421" i="1" s="1"/>
  <c r="I421" i="1"/>
  <c r="J421" i="1" s="1"/>
  <c r="Q421" i="1"/>
  <c r="O419" i="1"/>
  <c r="D421" i="1"/>
  <c r="E421" i="1" s="1"/>
  <c r="G421" i="1" s="1"/>
  <c r="H422" i="1" s="1"/>
  <c r="L421" i="1"/>
  <c r="A422" i="1"/>
  <c r="K421" i="1" l="1"/>
  <c r="B421" i="1" s="1"/>
  <c r="P422" i="1"/>
  <c r="I422" i="1"/>
  <c r="J422" i="1" s="1"/>
  <c r="M421" i="1"/>
  <c r="N421" i="1" s="1"/>
  <c r="C422" i="1" s="1"/>
  <c r="Q422" i="1"/>
  <c r="O420" i="1"/>
  <c r="A423" i="1"/>
  <c r="D422" i="1"/>
  <c r="E422" i="1" s="1"/>
  <c r="G422" i="1" s="1"/>
  <c r="H423" i="1" s="1"/>
  <c r="L422" i="1"/>
  <c r="O421" i="1" l="1"/>
  <c r="K422" i="1"/>
  <c r="B422" i="1" s="1"/>
  <c r="L423" i="1"/>
  <c r="A424" i="1"/>
  <c r="D423" i="1"/>
  <c r="E423" i="1" s="1"/>
  <c r="G423" i="1" s="1"/>
  <c r="H424" i="1" s="1"/>
  <c r="Q423" i="1"/>
  <c r="P423" i="1"/>
  <c r="I423" i="1"/>
  <c r="J423" i="1" s="1"/>
  <c r="M422" i="1"/>
  <c r="N422" i="1" s="1"/>
  <c r="C423" i="1" s="1"/>
  <c r="K423" i="1" l="1"/>
  <c r="B423" i="1" s="1"/>
  <c r="P424" i="1"/>
  <c r="M423" i="1"/>
  <c r="N423" i="1" s="1"/>
  <c r="C424" i="1" s="1"/>
  <c r="I424" i="1"/>
  <c r="J424" i="1" s="1"/>
  <c r="Q424" i="1"/>
  <c r="D424" i="1"/>
  <c r="E424" i="1" s="1"/>
  <c r="G424" i="1" s="1"/>
  <c r="H425" i="1" s="1"/>
  <c r="L424" i="1"/>
  <c r="A425" i="1"/>
  <c r="O422" i="1"/>
  <c r="K424" i="1" l="1"/>
  <c r="B424" i="1" s="1"/>
  <c r="D425" i="1"/>
  <c r="E425" i="1" s="1"/>
  <c r="G425" i="1" s="1"/>
  <c r="H426" i="1" s="1"/>
  <c r="L425" i="1"/>
  <c r="A426" i="1"/>
  <c r="O423" i="1"/>
  <c r="M424" i="1"/>
  <c r="N424" i="1" s="1"/>
  <c r="C425" i="1" s="1"/>
  <c r="Q425" i="1"/>
  <c r="P425" i="1"/>
  <c r="I425" i="1"/>
  <c r="J425" i="1" s="1"/>
  <c r="K425" i="1" l="1"/>
  <c r="B425" i="1" s="1"/>
  <c r="A427" i="1"/>
  <c r="D426" i="1"/>
  <c r="E426" i="1" s="1"/>
  <c r="G426" i="1" s="1"/>
  <c r="H427" i="1" s="1"/>
  <c r="L426" i="1"/>
  <c r="I426" i="1"/>
  <c r="J426" i="1" s="1"/>
  <c r="Q426" i="1"/>
  <c r="P426" i="1"/>
  <c r="M425" i="1"/>
  <c r="N425" i="1" s="1"/>
  <c r="C426" i="1" s="1"/>
  <c r="O424" i="1"/>
  <c r="K426" i="1" l="1"/>
  <c r="B426" i="1" s="1"/>
  <c r="M426" i="1"/>
  <c r="N426" i="1" s="1"/>
  <c r="C427" i="1" s="1"/>
  <c r="Q427" i="1"/>
  <c r="I427" i="1"/>
  <c r="J427" i="1" s="1"/>
  <c r="P427" i="1"/>
  <c r="O425" i="1"/>
  <c r="L427" i="1"/>
  <c r="D427" i="1"/>
  <c r="E427" i="1" s="1"/>
  <c r="G427" i="1" s="1"/>
  <c r="H428" i="1" s="1"/>
  <c r="A428" i="1"/>
  <c r="K427" i="1" l="1"/>
  <c r="B427" i="1" s="1"/>
  <c r="P428" i="1"/>
  <c r="M427" i="1"/>
  <c r="N427" i="1" s="1"/>
  <c r="C428" i="1" s="1"/>
  <c r="I428" i="1"/>
  <c r="J428" i="1" s="1"/>
  <c r="Q428" i="1"/>
  <c r="D428" i="1"/>
  <c r="E428" i="1" s="1"/>
  <c r="G428" i="1" s="1"/>
  <c r="H429" i="1" s="1"/>
  <c r="L428" i="1"/>
  <c r="A429" i="1"/>
  <c r="O426" i="1"/>
  <c r="K428" i="1" l="1"/>
  <c r="B428" i="1" s="1"/>
  <c r="A430" i="1"/>
  <c r="D429" i="1"/>
  <c r="E429" i="1" s="1"/>
  <c r="G429" i="1" s="1"/>
  <c r="H430" i="1" s="1"/>
  <c r="L429" i="1"/>
  <c r="O427" i="1"/>
  <c r="Q429" i="1"/>
  <c r="M428" i="1"/>
  <c r="N428" i="1" s="1"/>
  <c r="C429" i="1" s="1"/>
  <c r="P429" i="1"/>
  <c r="I429" i="1"/>
  <c r="J429" i="1" s="1"/>
  <c r="K429" i="1" l="1"/>
  <c r="B429" i="1" s="1"/>
  <c r="I430" i="1"/>
  <c r="J430" i="1" s="1"/>
  <c r="Q430" i="1"/>
  <c r="P430" i="1"/>
  <c r="M429" i="1"/>
  <c r="N429" i="1" s="1"/>
  <c r="C430" i="1" s="1"/>
  <c r="D430" i="1"/>
  <c r="E430" i="1" s="1"/>
  <c r="G430" i="1" s="1"/>
  <c r="H431" i="1" s="1"/>
  <c r="A431" i="1"/>
  <c r="L430" i="1"/>
  <c r="O428" i="1"/>
  <c r="K430" i="1" l="1"/>
  <c r="B430" i="1" s="1"/>
  <c r="L431" i="1"/>
  <c r="A432" i="1"/>
  <c r="D431" i="1"/>
  <c r="E431" i="1" s="1"/>
  <c r="G431" i="1" s="1"/>
  <c r="H432" i="1" s="1"/>
  <c r="O429" i="1"/>
  <c r="M430" i="1"/>
  <c r="N430" i="1" s="1"/>
  <c r="C431" i="1" s="1"/>
  <c r="Q431" i="1"/>
  <c r="P431" i="1"/>
  <c r="I431" i="1"/>
  <c r="J431" i="1" s="1"/>
  <c r="K431" i="1" l="1"/>
  <c r="B431" i="1" s="1"/>
  <c r="Q432" i="1"/>
  <c r="M431" i="1"/>
  <c r="N431" i="1" s="1"/>
  <c r="C432" i="1" s="1"/>
  <c r="P432" i="1"/>
  <c r="I432" i="1"/>
  <c r="J432" i="1" s="1"/>
  <c r="O430" i="1"/>
  <c r="D432" i="1"/>
  <c r="E432" i="1" s="1"/>
  <c r="G432" i="1" s="1"/>
  <c r="H433" i="1" s="1"/>
  <c r="L432" i="1"/>
  <c r="A433" i="1"/>
  <c r="K432" i="1" l="1"/>
  <c r="B432" i="1" s="1"/>
  <c r="D433" i="1"/>
  <c r="E433" i="1" s="1"/>
  <c r="G433" i="1" s="1"/>
  <c r="H434" i="1" s="1"/>
  <c r="A434" i="1"/>
  <c r="L433" i="1"/>
  <c r="O431" i="1"/>
  <c r="P433" i="1"/>
  <c r="M432" i="1"/>
  <c r="N432" i="1" s="1"/>
  <c r="C433" i="1" s="1"/>
  <c r="Q433" i="1"/>
  <c r="I433" i="1"/>
  <c r="J433" i="1" s="1"/>
  <c r="K433" i="1" l="1"/>
  <c r="B433" i="1" s="1"/>
  <c r="D434" i="1"/>
  <c r="E434" i="1" s="1"/>
  <c r="G434" i="1" s="1"/>
  <c r="H435" i="1" s="1"/>
  <c r="L434" i="1"/>
  <c r="A435" i="1"/>
  <c r="O432" i="1"/>
  <c r="I434" i="1"/>
  <c r="J434" i="1" s="1"/>
  <c r="Q434" i="1"/>
  <c r="P434" i="1"/>
  <c r="M433" i="1"/>
  <c r="N433" i="1" s="1"/>
  <c r="C434" i="1" s="1"/>
  <c r="K434" i="1" l="1"/>
  <c r="B434" i="1" s="1"/>
  <c r="L435" i="1"/>
  <c r="D435" i="1"/>
  <c r="E435" i="1" s="1"/>
  <c r="G435" i="1" s="1"/>
  <c r="H436" i="1" s="1"/>
  <c r="A436" i="1"/>
  <c r="O433" i="1"/>
  <c r="M434" i="1"/>
  <c r="N434" i="1" s="1"/>
  <c r="C435" i="1" s="1"/>
  <c r="I435" i="1"/>
  <c r="J435" i="1" s="1"/>
  <c r="Q435" i="1"/>
  <c r="P435" i="1"/>
  <c r="K435" i="1" l="1"/>
  <c r="B435" i="1" s="1"/>
  <c r="D436" i="1"/>
  <c r="E436" i="1" s="1"/>
  <c r="G436" i="1" s="1"/>
  <c r="H437" i="1" s="1"/>
  <c r="L436" i="1"/>
  <c r="A437" i="1"/>
  <c r="M435" i="1"/>
  <c r="N435" i="1" s="1"/>
  <c r="C436" i="1" s="1"/>
  <c r="Q436" i="1"/>
  <c r="P436" i="1"/>
  <c r="I436" i="1"/>
  <c r="J436" i="1" s="1"/>
  <c r="O434" i="1"/>
  <c r="K436" i="1" l="1"/>
  <c r="B436" i="1" s="1"/>
  <c r="D437" i="1"/>
  <c r="E437" i="1" s="1"/>
  <c r="G437" i="1" s="1"/>
  <c r="H438" i="1" s="1"/>
  <c r="L437" i="1"/>
  <c r="A438" i="1"/>
  <c r="O435" i="1"/>
  <c r="P437" i="1"/>
  <c r="M436" i="1"/>
  <c r="N436" i="1" s="1"/>
  <c r="C437" i="1" s="1"/>
  <c r="I437" i="1"/>
  <c r="J437" i="1" s="1"/>
  <c r="Q437" i="1"/>
  <c r="K437" i="1" l="1"/>
  <c r="B437" i="1" s="1"/>
  <c r="A439" i="1"/>
  <c r="D438" i="1"/>
  <c r="E438" i="1" s="1"/>
  <c r="G438" i="1" s="1"/>
  <c r="H439" i="1" s="1"/>
  <c r="L438" i="1"/>
  <c r="P438" i="1"/>
  <c r="I438" i="1"/>
  <c r="J438" i="1" s="1"/>
  <c r="M437" i="1"/>
  <c r="N437" i="1" s="1"/>
  <c r="C438" i="1" s="1"/>
  <c r="Q438" i="1"/>
  <c r="O436" i="1"/>
  <c r="K438" i="1" l="1"/>
  <c r="B438" i="1" s="1"/>
  <c r="L439" i="1"/>
  <c r="D439" i="1"/>
  <c r="E439" i="1" s="1"/>
  <c r="G439" i="1" s="1"/>
  <c r="H440" i="1" s="1"/>
  <c r="A440" i="1"/>
  <c r="M438" i="1"/>
  <c r="N438" i="1" s="1"/>
  <c r="C439" i="1" s="1"/>
  <c r="Q439" i="1"/>
  <c r="I439" i="1"/>
  <c r="J439" i="1" s="1"/>
  <c r="P439" i="1"/>
  <c r="O437" i="1"/>
  <c r="K439" i="1" l="1"/>
  <c r="B439" i="1" s="1"/>
  <c r="O438" i="1"/>
  <c r="P440" i="1"/>
  <c r="M439" i="1"/>
  <c r="N439" i="1" s="1"/>
  <c r="C440" i="1" s="1"/>
  <c r="I440" i="1"/>
  <c r="J440" i="1" s="1"/>
  <c r="Q440" i="1"/>
  <c r="D440" i="1"/>
  <c r="E440" i="1" s="1"/>
  <c r="G440" i="1" s="1"/>
  <c r="H441" i="1" s="1"/>
  <c r="L440" i="1"/>
  <c r="A441" i="1"/>
  <c r="K440" i="1" l="1"/>
  <c r="B440" i="1" s="1"/>
  <c r="D441" i="1"/>
  <c r="E441" i="1" s="1"/>
  <c r="G441" i="1" s="1"/>
  <c r="H442" i="1" s="1"/>
  <c r="A442" i="1"/>
  <c r="L441" i="1"/>
  <c r="O439" i="1"/>
  <c r="M440" i="1"/>
  <c r="N440" i="1" s="1"/>
  <c r="C441" i="1" s="1"/>
  <c r="Q441" i="1"/>
  <c r="P441" i="1"/>
  <c r="I441" i="1"/>
  <c r="J441" i="1" s="1"/>
  <c r="K441" i="1" l="1"/>
  <c r="B441" i="1" s="1"/>
  <c r="Q442" i="1"/>
  <c r="P442" i="1"/>
  <c r="I442" i="1"/>
  <c r="J442" i="1" s="1"/>
  <c r="M441" i="1"/>
  <c r="N441" i="1" s="1"/>
  <c r="C442" i="1" s="1"/>
  <c r="A443" i="1"/>
  <c r="D442" i="1"/>
  <c r="E442" i="1" s="1"/>
  <c r="G442" i="1" s="1"/>
  <c r="H443" i="1" s="1"/>
  <c r="L442" i="1"/>
  <c r="O440" i="1"/>
  <c r="K442" i="1" l="1"/>
  <c r="B442" i="1" s="1"/>
  <c r="L443" i="1"/>
  <c r="A444" i="1"/>
  <c r="D443" i="1"/>
  <c r="E443" i="1" s="1"/>
  <c r="G443" i="1" s="1"/>
  <c r="H444" i="1" s="1"/>
  <c r="M442" i="1"/>
  <c r="N442" i="1" s="1"/>
  <c r="C443" i="1" s="1"/>
  <c r="Q443" i="1"/>
  <c r="P443" i="1"/>
  <c r="I443" i="1"/>
  <c r="J443" i="1" s="1"/>
  <c r="O441" i="1"/>
  <c r="K443" i="1" l="1"/>
  <c r="B443" i="1" s="1"/>
  <c r="D444" i="1"/>
  <c r="E444" i="1" s="1"/>
  <c r="G444" i="1" s="1"/>
  <c r="H445" i="1" s="1"/>
  <c r="L444" i="1"/>
  <c r="A445" i="1"/>
  <c r="O442" i="1"/>
  <c r="M443" i="1"/>
  <c r="N443" i="1" s="1"/>
  <c r="C444" i="1" s="1"/>
  <c r="Q444" i="1"/>
  <c r="P444" i="1"/>
  <c r="I444" i="1"/>
  <c r="J444" i="1" s="1"/>
  <c r="K444" i="1" l="1"/>
  <c r="B444" i="1" s="1"/>
  <c r="A446" i="1"/>
  <c r="D445" i="1"/>
  <c r="E445" i="1" s="1"/>
  <c r="G445" i="1" s="1"/>
  <c r="H446" i="1" s="1"/>
  <c r="L445" i="1"/>
  <c r="O443" i="1"/>
  <c r="I445" i="1"/>
  <c r="J445" i="1" s="1"/>
  <c r="Q445" i="1"/>
  <c r="M444" i="1"/>
  <c r="N444" i="1" s="1"/>
  <c r="C445" i="1" s="1"/>
  <c r="P445" i="1"/>
  <c r="K445" i="1" l="1"/>
  <c r="B445" i="1" s="1"/>
  <c r="L446" i="1"/>
  <c r="D446" i="1"/>
  <c r="E446" i="1" s="1"/>
  <c r="G446" i="1" s="1"/>
  <c r="H447" i="1" s="1"/>
  <c r="A447" i="1"/>
  <c r="M445" i="1"/>
  <c r="N445" i="1" s="1"/>
  <c r="C446" i="1" s="1"/>
  <c r="Q446" i="1"/>
  <c r="I446" i="1"/>
  <c r="J446" i="1" s="1"/>
  <c r="P446" i="1"/>
  <c r="O444" i="1"/>
  <c r="K446" i="1" l="1"/>
  <c r="B446" i="1" s="1"/>
  <c r="Q447" i="1"/>
  <c r="M446" i="1"/>
  <c r="N446" i="1" s="1"/>
  <c r="C447" i="1" s="1"/>
  <c r="P447" i="1"/>
  <c r="I447" i="1"/>
  <c r="J447" i="1" s="1"/>
  <c r="D447" i="1"/>
  <c r="E447" i="1" s="1"/>
  <c r="G447" i="1" s="1"/>
  <c r="H448" i="1" s="1"/>
  <c r="L447" i="1"/>
  <c r="A448" i="1"/>
  <c r="O445" i="1"/>
  <c r="K447" i="1" l="1"/>
  <c r="B447" i="1" s="1"/>
  <c r="I448" i="1"/>
  <c r="J448" i="1" s="1"/>
  <c r="M447" i="1"/>
  <c r="N447" i="1" s="1"/>
  <c r="C448" i="1" s="1"/>
  <c r="Q448" i="1"/>
  <c r="P448" i="1"/>
  <c r="O446" i="1"/>
  <c r="D448" i="1"/>
  <c r="E448" i="1" s="1"/>
  <c r="G448" i="1" s="1"/>
  <c r="H449" i="1" s="1"/>
  <c r="L448" i="1"/>
  <c r="A449" i="1"/>
  <c r="K448" i="1" l="1"/>
  <c r="B448" i="1" s="1"/>
  <c r="L449" i="1"/>
  <c r="A450" i="1"/>
  <c r="D449" i="1"/>
  <c r="E449" i="1" s="1"/>
  <c r="G449" i="1" s="1"/>
  <c r="H450" i="1" s="1"/>
  <c r="O447" i="1"/>
  <c r="I449" i="1"/>
  <c r="J449" i="1" s="1"/>
  <c r="Q449" i="1"/>
  <c r="P449" i="1"/>
  <c r="M448" i="1"/>
  <c r="N448" i="1" s="1"/>
  <c r="C449" i="1" s="1"/>
  <c r="K449" i="1" l="1"/>
  <c r="B449" i="1" s="1"/>
  <c r="D450" i="1"/>
  <c r="E450" i="1" s="1"/>
  <c r="G450" i="1" s="1"/>
  <c r="H451" i="1" s="1"/>
  <c r="L450" i="1"/>
  <c r="A451" i="1"/>
  <c r="M449" i="1"/>
  <c r="N449" i="1" s="1"/>
  <c r="C450" i="1" s="1"/>
  <c r="Q450" i="1"/>
  <c r="P450" i="1"/>
  <c r="I450" i="1"/>
  <c r="J450" i="1" s="1"/>
  <c r="O448" i="1"/>
  <c r="K450" i="1" l="1"/>
  <c r="B450" i="1" s="1"/>
  <c r="D451" i="1"/>
  <c r="E451" i="1" s="1"/>
  <c r="G451" i="1" s="1"/>
  <c r="H452" i="1" s="1"/>
  <c r="L451" i="1"/>
  <c r="A452" i="1"/>
  <c r="O449" i="1"/>
  <c r="Q451" i="1"/>
  <c r="I451" i="1"/>
  <c r="J451" i="1" s="1"/>
  <c r="P451" i="1"/>
  <c r="M450" i="1"/>
  <c r="N450" i="1" s="1"/>
  <c r="C451" i="1" s="1"/>
  <c r="K451" i="1" l="1"/>
  <c r="B451" i="1" s="1"/>
  <c r="L452" i="1"/>
  <c r="A453" i="1"/>
  <c r="D452" i="1"/>
  <c r="E452" i="1" s="1"/>
  <c r="G452" i="1" s="1"/>
  <c r="H453" i="1" s="1"/>
  <c r="P452" i="1"/>
  <c r="I452" i="1"/>
  <c r="J452" i="1" s="1"/>
  <c r="M451" i="1"/>
  <c r="N451" i="1" s="1"/>
  <c r="C452" i="1" s="1"/>
  <c r="Q452" i="1"/>
  <c r="O450" i="1"/>
  <c r="K452" i="1" l="1"/>
  <c r="B452" i="1" s="1"/>
  <c r="D453" i="1"/>
  <c r="E453" i="1" s="1"/>
  <c r="G453" i="1" s="1"/>
  <c r="H454" i="1" s="1"/>
  <c r="L453" i="1"/>
  <c r="A454" i="1"/>
  <c r="P453" i="1"/>
  <c r="M452" i="1"/>
  <c r="N452" i="1" s="1"/>
  <c r="C453" i="1" s="1"/>
  <c r="I453" i="1"/>
  <c r="J453" i="1" s="1"/>
  <c r="Q453" i="1"/>
  <c r="O451" i="1"/>
  <c r="K453" i="1" l="1"/>
  <c r="B453" i="1" s="1"/>
  <c r="Q454" i="1"/>
  <c r="P454" i="1"/>
  <c r="M453" i="1"/>
  <c r="N453" i="1" s="1"/>
  <c r="C454" i="1" s="1"/>
  <c r="I454" i="1"/>
  <c r="J454" i="1" s="1"/>
  <c r="O452" i="1"/>
  <c r="D454" i="1"/>
  <c r="E454" i="1" s="1"/>
  <c r="G454" i="1" s="1"/>
  <c r="H455" i="1" s="1"/>
  <c r="L454" i="1"/>
  <c r="A455" i="1"/>
  <c r="O453" i="1" l="1"/>
  <c r="K454" i="1"/>
  <c r="B454" i="1" s="1"/>
  <c r="Q455" i="1"/>
  <c r="I455" i="1"/>
  <c r="J455" i="1" s="1"/>
  <c r="P455" i="1"/>
  <c r="M454" i="1"/>
  <c r="N454" i="1" s="1"/>
  <c r="C455" i="1" s="1"/>
  <c r="A456" i="1"/>
  <c r="D455" i="1"/>
  <c r="E455" i="1" s="1"/>
  <c r="G455" i="1" s="1"/>
  <c r="H456" i="1" s="1"/>
  <c r="L455" i="1"/>
  <c r="K455" i="1" l="1"/>
  <c r="B455" i="1" s="1"/>
  <c r="L456" i="1"/>
  <c r="A457" i="1"/>
  <c r="D456" i="1"/>
  <c r="E456" i="1" s="1"/>
  <c r="G456" i="1" s="1"/>
  <c r="H457" i="1" s="1"/>
  <c r="O454" i="1"/>
  <c r="M455" i="1"/>
  <c r="N455" i="1" s="1"/>
  <c r="C456" i="1" s="1"/>
  <c r="P456" i="1"/>
  <c r="I456" i="1"/>
  <c r="J456" i="1" s="1"/>
  <c r="Q456" i="1"/>
  <c r="K456" i="1" l="1"/>
  <c r="B456" i="1" s="1"/>
  <c r="O455" i="1"/>
  <c r="M456" i="1"/>
  <c r="N456" i="1" s="1"/>
  <c r="C457" i="1" s="1"/>
  <c r="P457" i="1"/>
  <c r="Q457" i="1"/>
  <c r="I457" i="1"/>
  <c r="J457" i="1" s="1"/>
  <c r="D457" i="1"/>
  <c r="E457" i="1" s="1"/>
  <c r="G457" i="1" s="1"/>
  <c r="H458" i="1" s="1"/>
  <c r="L457" i="1"/>
  <c r="A458" i="1"/>
  <c r="O456" i="1" l="1"/>
  <c r="K457" i="1"/>
  <c r="B457" i="1" s="1"/>
  <c r="D458" i="1"/>
  <c r="E458" i="1" s="1"/>
  <c r="G458" i="1" s="1"/>
  <c r="H459" i="1" s="1"/>
  <c r="L458" i="1"/>
  <c r="A459" i="1"/>
  <c r="P458" i="1"/>
  <c r="M457" i="1"/>
  <c r="N457" i="1" s="1"/>
  <c r="C458" i="1" s="1"/>
  <c r="Q458" i="1"/>
  <c r="I458" i="1"/>
  <c r="J458" i="1" s="1"/>
  <c r="K458" i="1" l="1"/>
  <c r="B458" i="1" s="1"/>
  <c r="D459" i="1"/>
  <c r="E459" i="1" s="1"/>
  <c r="G459" i="1" s="1"/>
  <c r="H460" i="1" s="1"/>
  <c r="A460" i="1"/>
  <c r="L459" i="1"/>
  <c r="P459" i="1"/>
  <c r="I459" i="1"/>
  <c r="J459" i="1" s="1"/>
  <c r="Q459" i="1"/>
  <c r="M458" i="1"/>
  <c r="N458" i="1" s="1"/>
  <c r="C459" i="1" s="1"/>
  <c r="O457" i="1"/>
  <c r="K459" i="1" l="1"/>
  <c r="B459" i="1" s="1"/>
  <c r="M459" i="1"/>
  <c r="N459" i="1" s="1"/>
  <c r="C460" i="1" s="1"/>
  <c r="I460" i="1"/>
  <c r="J460" i="1" s="1"/>
  <c r="Q460" i="1"/>
  <c r="P460" i="1"/>
  <c r="O458" i="1"/>
  <c r="L460" i="1"/>
  <c r="A461" i="1"/>
  <c r="D460" i="1"/>
  <c r="E460" i="1" s="1"/>
  <c r="G460" i="1" s="1"/>
  <c r="H461" i="1" s="1"/>
  <c r="O459" i="1" l="1"/>
  <c r="K460" i="1"/>
  <c r="B460" i="1" s="1"/>
  <c r="D461" i="1"/>
  <c r="E461" i="1" s="1"/>
  <c r="G461" i="1" s="1"/>
  <c r="H462" i="1" s="1"/>
  <c r="L461" i="1"/>
  <c r="A462" i="1"/>
  <c r="Q461" i="1"/>
  <c r="M460" i="1"/>
  <c r="N460" i="1" s="1"/>
  <c r="C461" i="1" s="1"/>
  <c r="I461" i="1"/>
  <c r="J461" i="1" s="1"/>
  <c r="P461" i="1"/>
  <c r="K461" i="1" l="1"/>
  <c r="M461" i="1"/>
  <c r="N461" i="1" s="1"/>
  <c r="C462" i="1" s="1"/>
  <c r="Q462" i="1"/>
  <c r="P462" i="1"/>
  <c r="I462" i="1"/>
  <c r="J462" i="1" s="1"/>
  <c r="O460" i="1"/>
  <c r="A463" i="1"/>
  <c r="D462" i="1"/>
  <c r="L462" i="1"/>
  <c r="B461" i="1" l="1"/>
  <c r="E462" i="1"/>
  <c r="K462" i="1"/>
  <c r="Q463" i="1"/>
  <c r="I463" i="1"/>
  <c r="M462" i="1"/>
  <c r="N462" i="1" s="1"/>
  <c r="C463" i="1" s="1"/>
  <c r="P463" i="1"/>
  <c r="A464" i="1"/>
  <c r="D463" i="1"/>
  <c r="L463" i="1"/>
  <c r="O461" i="1"/>
  <c r="E463" i="1" l="1"/>
  <c r="G462" i="1"/>
  <c r="H463" i="1" s="1"/>
  <c r="J463" i="1" s="1"/>
  <c r="B462" i="1"/>
  <c r="O462" i="1"/>
  <c r="L464" i="1"/>
  <c r="A465" i="1"/>
  <c r="D464" i="1"/>
  <c r="M463" i="1"/>
  <c r="N463" i="1" s="1"/>
  <c r="C464" i="1" s="1"/>
  <c r="Q464" i="1"/>
  <c r="P464" i="1"/>
  <c r="I464" i="1"/>
  <c r="E464" i="1" l="1"/>
  <c r="G463" i="1"/>
  <c r="H464" i="1" s="1"/>
  <c r="J464" i="1" s="1"/>
  <c r="K463" i="1"/>
  <c r="M464" i="1"/>
  <c r="N464" i="1" s="1"/>
  <c r="C465" i="1" s="1"/>
  <c r="P465" i="1"/>
  <c r="Q465" i="1"/>
  <c r="I465" i="1"/>
  <c r="A466" i="1"/>
  <c r="D465" i="1"/>
  <c r="L465" i="1"/>
  <c r="E465" i="1" l="1"/>
  <c r="O463" i="1"/>
  <c r="K464" i="1"/>
  <c r="G464" i="1"/>
  <c r="H465" i="1" s="1"/>
  <c r="J465" i="1" s="1"/>
  <c r="B463" i="1"/>
  <c r="D466" i="1"/>
  <c r="A467" i="1"/>
  <c r="L466" i="1"/>
  <c r="P466" i="1"/>
  <c r="I466" i="1"/>
  <c r="Q466" i="1"/>
  <c r="M465" i="1"/>
  <c r="N465" i="1" s="1"/>
  <c r="C466" i="1" s="1"/>
  <c r="O464" i="1" l="1"/>
  <c r="E466" i="1"/>
  <c r="K465" i="1"/>
  <c r="B464" i="1"/>
  <c r="G465" i="1"/>
  <c r="H466" i="1" s="1"/>
  <c r="J466" i="1" s="1"/>
  <c r="M466" i="1"/>
  <c r="N466" i="1" s="1"/>
  <c r="C467" i="1" s="1"/>
  <c r="Q467" i="1"/>
  <c r="I467" i="1"/>
  <c r="P467" i="1"/>
  <c r="L467" i="1"/>
  <c r="A468" i="1"/>
  <c r="D467" i="1"/>
  <c r="O465" i="1" l="1"/>
  <c r="K466" i="1"/>
  <c r="E467" i="1"/>
  <c r="G466" i="1"/>
  <c r="H467" i="1" s="1"/>
  <c r="J467" i="1" s="1"/>
  <c r="B465" i="1"/>
  <c r="A469" i="1"/>
  <c r="D468" i="1"/>
  <c r="L468" i="1"/>
  <c r="M467" i="1"/>
  <c r="N467" i="1" s="1"/>
  <c r="C468" i="1" s="1"/>
  <c r="Q468" i="1"/>
  <c r="P468" i="1"/>
  <c r="I468" i="1"/>
  <c r="O466" i="1" l="1"/>
  <c r="E468" i="1"/>
  <c r="G467" i="1"/>
  <c r="H468" i="1" s="1"/>
  <c r="J468" i="1" s="1"/>
  <c r="K467" i="1"/>
  <c r="B466" i="1"/>
  <c r="P469" i="1"/>
  <c r="I469" i="1"/>
  <c r="Q469" i="1"/>
  <c r="M468" i="1"/>
  <c r="N468" i="1" s="1"/>
  <c r="C469" i="1" s="1"/>
  <c r="A470" i="1"/>
  <c r="D469" i="1"/>
  <c r="L469" i="1"/>
  <c r="O467" i="1" l="1"/>
  <c r="K468" i="1"/>
  <c r="B467" i="1"/>
  <c r="E469" i="1"/>
  <c r="G468" i="1"/>
  <c r="H469" i="1" s="1"/>
  <c r="J469" i="1" s="1"/>
  <c r="M469" i="1"/>
  <c r="N469" i="1" s="1"/>
  <c r="C470" i="1" s="1"/>
  <c r="Q470" i="1"/>
  <c r="I470" i="1"/>
  <c r="P470" i="1"/>
  <c r="L470" i="1"/>
  <c r="D470" i="1"/>
  <c r="A471" i="1"/>
  <c r="O468" i="1" l="1"/>
  <c r="B468" i="1"/>
  <c r="E470" i="1"/>
  <c r="K469" i="1"/>
  <c r="G469" i="1"/>
  <c r="H470" i="1" s="1"/>
  <c r="J470" i="1" s="1"/>
  <c r="M470" i="1"/>
  <c r="N470" i="1" s="1"/>
  <c r="C471" i="1" s="1"/>
  <c r="P471" i="1"/>
  <c r="I471" i="1"/>
  <c r="Q471" i="1"/>
  <c r="D471" i="1"/>
  <c r="L471" i="1"/>
  <c r="A472" i="1"/>
  <c r="O469" i="1" l="1"/>
  <c r="K470" i="1"/>
  <c r="E471" i="1"/>
  <c r="G470" i="1"/>
  <c r="H471" i="1" s="1"/>
  <c r="J471" i="1" s="1"/>
  <c r="B469" i="1"/>
  <c r="A473" i="1"/>
  <c r="D472" i="1"/>
  <c r="L472" i="1"/>
  <c r="M471" i="1"/>
  <c r="N471" i="1" s="1"/>
  <c r="C472" i="1" s="1"/>
  <c r="Q472" i="1"/>
  <c r="P472" i="1"/>
  <c r="I472" i="1"/>
  <c r="O470" i="1" l="1"/>
  <c r="K471" i="1"/>
  <c r="E472" i="1"/>
  <c r="G471" i="1"/>
  <c r="H472" i="1" s="1"/>
  <c r="J472" i="1" s="1"/>
  <c r="B470" i="1"/>
  <c r="A474" i="1"/>
  <c r="D473" i="1"/>
  <c r="L473" i="1"/>
  <c r="Q473" i="1"/>
  <c r="I473" i="1"/>
  <c r="M472" i="1"/>
  <c r="N472" i="1" s="1"/>
  <c r="C473" i="1" s="1"/>
  <c r="P473" i="1"/>
  <c r="O471" i="1" l="1"/>
  <c r="K472" i="1"/>
  <c r="E473" i="1"/>
  <c r="G472" i="1"/>
  <c r="H473" i="1" s="1"/>
  <c r="J473" i="1" s="1"/>
  <c r="B471" i="1"/>
  <c r="L474" i="1"/>
  <c r="A475" i="1"/>
  <c r="D474" i="1"/>
  <c r="M473" i="1"/>
  <c r="N473" i="1" s="1"/>
  <c r="C474" i="1" s="1"/>
  <c r="I474" i="1"/>
  <c r="Q474" i="1"/>
  <c r="P474" i="1"/>
  <c r="O472" i="1" l="1"/>
  <c r="K473" i="1"/>
  <c r="E474" i="1"/>
  <c r="G473" i="1"/>
  <c r="H474" i="1" s="1"/>
  <c r="J474" i="1" s="1"/>
  <c r="B472" i="1"/>
  <c r="M474" i="1"/>
  <c r="N474" i="1" s="1"/>
  <c r="C475" i="1" s="1"/>
  <c r="P475" i="1"/>
  <c r="Q475" i="1"/>
  <c r="I475" i="1"/>
  <c r="D475" i="1"/>
  <c r="L475" i="1"/>
  <c r="A476" i="1"/>
  <c r="O473" i="1" l="1"/>
  <c r="K474" i="1"/>
  <c r="E475" i="1"/>
  <c r="G474" i="1"/>
  <c r="H475" i="1" s="1"/>
  <c r="J475" i="1" s="1"/>
  <c r="B473" i="1"/>
  <c r="A477" i="1"/>
  <c r="D476" i="1"/>
  <c r="L476" i="1"/>
  <c r="P476" i="1"/>
  <c r="M475" i="1"/>
  <c r="N475" i="1" s="1"/>
  <c r="C476" i="1" s="1"/>
  <c r="Q476" i="1"/>
  <c r="I476" i="1"/>
  <c r="O474" i="1" l="1"/>
  <c r="K475" i="1"/>
  <c r="E476" i="1"/>
  <c r="G475" i="1"/>
  <c r="H476" i="1" s="1"/>
  <c r="J476" i="1" s="1"/>
  <c r="B474" i="1"/>
  <c r="D477" i="1"/>
  <c r="L477" i="1"/>
  <c r="A478" i="1"/>
  <c r="Q477" i="1"/>
  <c r="I477" i="1"/>
  <c r="P477" i="1"/>
  <c r="M476" i="1"/>
  <c r="N476" i="1" s="1"/>
  <c r="C477" i="1" s="1"/>
  <c r="E477" i="1" l="1"/>
  <c r="B475" i="1"/>
  <c r="O475" i="1"/>
  <c r="K476" i="1"/>
  <c r="G476" i="1"/>
  <c r="H477" i="1" s="1"/>
  <c r="J477" i="1" s="1"/>
  <c r="L478" i="1"/>
  <c r="A479" i="1"/>
  <c r="D478" i="1"/>
  <c r="M477" i="1"/>
  <c r="N477" i="1" s="1"/>
  <c r="C478" i="1" s="1"/>
  <c r="Q478" i="1"/>
  <c r="P478" i="1"/>
  <c r="I478" i="1"/>
  <c r="E478" i="1" l="1"/>
  <c r="G477" i="1"/>
  <c r="H478" i="1" s="1"/>
  <c r="J478" i="1" s="1"/>
  <c r="K477" i="1"/>
  <c r="B476" i="1"/>
  <c r="O476" i="1"/>
  <c r="M478" i="1"/>
  <c r="N478" i="1" s="1"/>
  <c r="C479" i="1" s="1"/>
  <c r="P479" i="1"/>
  <c r="Q479" i="1"/>
  <c r="I479" i="1"/>
  <c r="D479" i="1"/>
  <c r="L479" i="1"/>
  <c r="A480" i="1"/>
  <c r="O477" i="1" l="1"/>
  <c r="B477" i="1"/>
  <c r="E479" i="1"/>
  <c r="K478" i="1"/>
  <c r="G478" i="1"/>
  <c r="H479" i="1" s="1"/>
  <c r="J479" i="1" s="1"/>
  <c r="A481" i="1"/>
  <c r="D480" i="1"/>
  <c r="L480" i="1"/>
  <c r="P480" i="1"/>
  <c r="M479" i="1"/>
  <c r="N479" i="1" s="1"/>
  <c r="C480" i="1" s="1"/>
  <c r="Q480" i="1"/>
  <c r="I480" i="1"/>
  <c r="O478" i="1" l="1"/>
  <c r="G479" i="1"/>
  <c r="H480" i="1" s="1"/>
  <c r="J480" i="1" s="1"/>
  <c r="K479" i="1"/>
  <c r="E480" i="1"/>
  <c r="B478" i="1"/>
  <c r="D481" i="1"/>
  <c r="A482" i="1"/>
  <c r="L481" i="1"/>
  <c r="Q481" i="1"/>
  <c r="I481" i="1"/>
  <c r="M480" i="1"/>
  <c r="N480" i="1" s="1"/>
  <c r="C481" i="1" s="1"/>
  <c r="P481" i="1"/>
  <c r="O479" i="1" l="1"/>
  <c r="E481" i="1"/>
  <c r="G480" i="1"/>
  <c r="H481" i="1" s="1"/>
  <c r="J481" i="1" s="1"/>
  <c r="B479" i="1"/>
  <c r="K480" i="1"/>
  <c r="L482" i="1"/>
  <c r="A483" i="1"/>
  <c r="D482" i="1"/>
  <c r="M481" i="1"/>
  <c r="N481" i="1" s="1"/>
  <c r="C482" i="1" s="1"/>
  <c r="Q482" i="1"/>
  <c r="P482" i="1"/>
  <c r="I482" i="1"/>
  <c r="K481" i="1" l="1"/>
  <c r="O480" i="1"/>
  <c r="G481" i="1"/>
  <c r="H482" i="1" s="1"/>
  <c r="J482" i="1" s="1"/>
  <c r="E482" i="1"/>
  <c r="B480" i="1"/>
  <c r="M482" i="1"/>
  <c r="N482" i="1" s="1"/>
  <c r="C483" i="1" s="1"/>
  <c r="P483" i="1"/>
  <c r="Q483" i="1"/>
  <c r="I483" i="1"/>
  <c r="D483" i="1"/>
  <c r="L483" i="1"/>
  <c r="A484" i="1"/>
  <c r="O481" i="1" l="1"/>
  <c r="K482" i="1"/>
  <c r="E483" i="1"/>
  <c r="G482" i="1"/>
  <c r="H483" i="1" s="1"/>
  <c r="J483" i="1" s="1"/>
  <c r="B481" i="1"/>
  <c r="P484" i="1"/>
  <c r="M483" i="1"/>
  <c r="N483" i="1" s="1"/>
  <c r="C484" i="1" s="1"/>
  <c r="Q484" i="1"/>
  <c r="I484" i="1"/>
  <c r="A485" i="1"/>
  <c r="D484" i="1"/>
  <c r="L484" i="1"/>
  <c r="O482" i="1" l="1"/>
  <c r="E484" i="1"/>
  <c r="K483" i="1"/>
  <c r="G483" i="1"/>
  <c r="H484" i="1" s="1"/>
  <c r="J484" i="1" s="1"/>
  <c r="B482" i="1"/>
  <c r="D485" i="1"/>
  <c r="A486" i="1"/>
  <c r="L485" i="1"/>
  <c r="Q485" i="1"/>
  <c r="I485" i="1"/>
  <c r="P485" i="1"/>
  <c r="M484" i="1"/>
  <c r="N484" i="1" s="1"/>
  <c r="C485" i="1" s="1"/>
  <c r="O483" i="1" l="1"/>
  <c r="E485" i="1"/>
  <c r="G484" i="1"/>
  <c r="H485" i="1" s="1"/>
  <c r="J485" i="1" s="1"/>
  <c r="K484" i="1"/>
  <c r="B483" i="1"/>
  <c r="L486" i="1"/>
  <c r="A487" i="1"/>
  <c r="D486" i="1"/>
  <c r="M485" i="1"/>
  <c r="N485" i="1" s="1"/>
  <c r="C486" i="1" s="1"/>
  <c r="P486" i="1"/>
  <c r="I486" i="1"/>
  <c r="Q486" i="1"/>
  <c r="E486" i="1" l="1"/>
  <c r="G485" i="1"/>
  <c r="H486" i="1" s="1"/>
  <c r="J486" i="1" s="1"/>
  <c r="O484" i="1"/>
  <c r="K485" i="1"/>
  <c r="B484" i="1"/>
  <c r="D487" i="1"/>
  <c r="L487" i="1"/>
  <c r="A488" i="1"/>
  <c r="Q487" i="1"/>
  <c r="M486" i="1"/>
  <c r="N486" i="1" s="1"/>
  <c r="C487" i="1" s="1"/>
  <c r="I487" i="1"/>
  <c r="P487" i="1"/>
  <c r="O485" i="1" l="1"/>
  <c r="G486" i="1"/>
  <c r="H487" i="1" s="1"/>
  <c r="J487" i="1" s="1"/>
  <c r="E487" i="1"/>
  <c r="K486" i="1"/>
  <c r="B485" i="1"/>
  <c r="Q488" i="1"/>
  <c r="P488" i="1"/>
  <c r="M487" i="1"/>
  <c r="N487" i="1" s="1"/>
  <c r="C488" i="1" s="1"/>
  <c r="I488" i="1"/>
  <c r="D488" i="1"/>
  <c r="L488" i="1"/>
  <c r="A489" i="1"/>
  <c r="O486" i="1" l="1"/>
  <c r="K487" i="1"/>
  <c r="E488" i="1"/>
  <c r="G487" i="1"/>
  <c r="H488" i="1" s="1"/>
  <c r="J488" i="1" s="1"/>
  <c r="B486" i="1"/>
  <c r="A490" i="1"/>
  <c r="D489" i="1"/>
  <c r="L489" i="1"/>
  <c r="I489" i="1"/>
  <c r="Q489" i="1"/>
  <c r="M488" i="1"/>
  <c r="N488" i="1" s="1"/>
  <c r="C489" i="1" s="1"/>
  <c r="P489" i="1"/>
  <c r="O487" i="1" l="1"/>
  <c r="B487" i="1"/>
  <c r="K488" i="1"/>
  <c r="O488" i="1" s="1"/>
  <c r="E489" i="1"/>
  <c r="G488" i="1"/>
  <c r="H489" i="1" s="1"/>
  <c r="J489" i="1" s="1"/>
  <c r="L490" i="1"/>
  <c r="A491" i="1"/>
  <c r="D490" i="1"/>
  <c r="M489" i="1"/>
  <c r="N489" i="1" s="1"/>
  <c r="C490" i="1" s="1"/>
  <c r="P490" i="1"/>
  <c r="I490" i="1"/>
  <c r="Q490" i="1"/>
  <c r="K489" i="1" l="1"/>
  <c r="O489" i="1" s="1"/>
  <c r="G489" i="1"/>
  <c r="H490" i="1" s="1"/>
  <c r="J490" i="1" s="1"/>
  <c r="E490" i="1"/>
  <c r="B488" i="1"/>
  <c r="D491" i="1"/>
  <c r="L491" i="1"/>
  <c r="A492" i="1"/>
  <c r="M490" i="1"/>
  <c r="N490" i="1" s="1"/>
  <c r="C491" i="1" s="1"/>
  <c r="Q491" i="1"/>
  <c r="P491" i="1"/>
  <c r="I491" i="1"/>
  <c r="E491" i="1" l="1"/>
  <c r="K490" i="1"/>
  <c r="B489" i="1"/>
  <c r="G490" i="1"/>
  <c r="H491" i="1" s="1"/>
  <c r="J491" i="1" s="1"/>
  <c r="D492" i="1"/>
  <c r="L492" i="1"/>
  <c r="A493" i="1"/>
  <c r="M491" i="1"/>
  <c r="N491" i="1" s="1"/>
  <c r="C492" i="1" s="1"/>
  <c r="Q492" i="1"/>
  <c r="P492" i="1"/>
  <c r="I492" i="1"/>
  <c r="K491" i="1" l="1"/>
  <c r="O491" i="1" s="1"/>
  <c r="E492" i="1"/>
  <c r="G491" i="1"/>
  <c r="H492" i="1" s="1"/>
  <c r="J492" i="1" s="1"/>
  <c r="B490" i="1"/>
  <c r="O490" i="1"/>
  <c r="Q493" i="1"/>
  <c r="I493" i="1"/>
  <c r="P493" i="1"/>
  <c r="M492" i="1"/>
  <c r="N492" i="1" s="1"/>
  <c r="C493" i="1" s="1"/>
  <c r="A494" i="1"/>
  <c r="D493" i="1"/>
  <c r="L493" i="1"/>
  <c r="E493" i="1" l="1"/>
  <c r="G492" i="1"/>
  <c r="H493" i="1" s="1"/>
  <c r="J493" i="1" s="1"/>
  <c r="K492" i="1"/>
  <c r="B492" i="1" s="1"/>
  <c r="B491" i="1"/>
  <c r="L494" i="1"/>
  <c r="A495" i="1"/>
  <c r="D494" i="1"/>
  <c r="M493" i="1"/>
  <c r="N493" i="1" s="1"/>
  <c r="C494" i="1" s="1"/>
  <c r="Q494" i="1"/>
  <c r="P494" i="1"/>
  <c r="I494" i="1"/>
  <c r="O492" i="1" l="1"/>
  <c r="K493" i="1"/>
  <c r="O493" i="1" s="1"/>
  <c r="G493" i="1"/>
  <c r="H494" i="1" s="1"/>
  <c r="J494" i="1" s="1"/>
  <c r="E494" i="1"/>
  <c r="A496" i="1"/>
  <c r="D495" i="1"/>
  <c r="L495" i="1"/>
  <c r="M494" i="1"/>
  <c r="N494" i="1" s="1"/>
  <c r="C495" i="1" s="1"/>
  <c r="Q495" i="1"/>
  <c r="P495" i="1"/>
  <c r="I495" i="1"/>
  <c r="K494" i="1" l="1"/>
  <c r="O494" i="1" s="1"/>
  <c r="G494" i="1"/>
  <c r="H495" i="1" s="1"/>
  <c r="J495" i="1" s="1"/>
  <c r="B493" i="1"/>
  <c r="E495" i="1"/>
  <c r="D496" i="1"/>
  <c r="L496" i="1"/>
  <c r="A497" i="1"/>
  <c r="P496" i="1"/>
  <c r="I496" i="1"/>
  <c r="M495" i="1"/>
  <c r="N495" i="1" s="1"/>
  <c r="C496" i="1" s="1"/>
  <c r="Q496" i="1"/>
  <c r="B494" i="1" l="1"/>
  <c r="K495" i="1"/>
  <c r="O495" i="1" s="1"/>
  <c r="E496" i="1"/>
  <c r="G495" i="1"/>
  <c r="H496" i="1" s="1"/>
  <c r="J496" i="1" s="1"/>
  <c r="M496" i="1"/>
  <c r="N496" i="1" s="1"/>
  <c r="C497" i="1" s="1"/>
  <c r="Q497" i="1"/>
  <c r="P497" i="1"/>
  <c r="I497" i="1"/>
  <c r="L497" i="1"/>
  <c r="A498" i="1"/>
  <c r="D497" i="1"/>
  <c r="K496" i="1" l="1"/>
  <c r="O496" i="1" s="1"/>
  <c r="G496" i="1"/>
  <c r="H497" i="1" s="1"/>
  <c r="J497" i="1" s="1"/>
  <c r="B495" i="1"/>
  <c r="E497" i="1"/>
  <c r="P498" i="1"/>
  <c r="M497" i="1"/>
  <c r="N497" i="1" s="1"/>
  <c r="C498" i="1" s="1"/>
  <c r="I498" i="1"/>
  <c r="Q498" i="1"/>
  <c r="D498" i="1"/>
  <c r="E498" i="1" s="1"/>
  <c r="G498" i="1" s="1"/>
  <c r="L498" i="1"/>
  <c r="A499" i="1"/>
  <c r="K497" i="1" l="1"/>
  <c r="O497" i="1" s="1"/>
  <c r="G497" i="1"/>
  <c r="H498" i="1" s="1"/>
  <c r="J498" i="1" s="1"/>
  <c r="K498" i="1" s="1"/>
  <c r="B498" i="1" s="1"/>
  <c r="H499" i="1"/>
  <c r="B496" i="1"/>
  <c r="M498" i="1"/>
  <c r="N498" i="1" s="1"/>
  <c r="C499" i="1" s="1"/>
  <c r="Q499" i="1"/>
  <c r="P499" i="1"/>
  <c r="I499" i="1"/>
  <c r="D499" i="1"/>
  <c r="E499" i="1" s="1"/>
  <c r="G499" i="1" s="1"/>
  <c r="H500" i="1" s="1"/>
  <c r="L499" i="1"/>
  <c r="A500" i="1"/>
  <c r="J499" i="1" l="1"/>
  <c r="K499" i="1" s="1"/>
  <c r="B499" i="1" s="1"/>
  <c r="B497" i="1"/>
  <c r="D500" i="1"/>
  <c r="E500" i="1" s="1"/>
  <c r="G500" i="1" s="1"/>
  <c r="H501" i="1" s="1"/>
  <c r="A501" i="1"/>
  <c r="L500" i="1"/>
  <c r="O498" i="1"/>
  <c r="Q500" i="1"/>
  <c r="I500" i="1"/>
  <c r="J500" i="1" s="1"/>
  <c r="P500" i="1"/>
  <c r="M499" i="1"/>
  <c r="N499" i="1" s="1"/>
  <c r="C500" i="1" s="1"/>
  <c r="K500" i="1" l="1"/>
  <c r="B500" i="1" s="1"/>
  <c r="D501" i="1"/>
  <c r="E501" i="1" s="1"/>
  <c r="G501" i="1" s="1"/>
  <c r="H502" i="1" s="1"/>
  <c r="L501" i="1"/>
  <c r="A502" i="1"/>
  <c r="O499" i="1"/>
  <c r="M500" i="1"/>
  <c r="N500" i="1" s="1"/>
  <c r="C501" i="1" s="1"/>
  <c r="Q501" i="1"/>
  <c r="P501" i="1"/>
  <c r="I501" i="1"/>
  <c r="J501" i="1" s="1"/>
  <c r="K501" i="1" l="1"/>
  <c r="B501" i="1" s="1"/>
  <c r="P502" i="1"/>
  <c r="M501" i="1"/>
  <c r="N501" i="1" s="1"/>
  <c r="C502" i="1" s="1"/>
  <c r="Q502" i="1"/>
  <c r="I502" i="1"/>
  <c r="J502" i="1" s="1"/>
  <c r="D502" i="1"/>
  <c r="E502" i="1" s="1"/>
  <c r="G502" i="1" s="1"/>
  <c r="H503" i="1" s="1"/>
  <c r="A503" i="1"/>
  <c r="L502" i="1"/>
  <c r="O500" i="1"/>
  <c r="K502" i="1" l="1"/>
  <c r="B502" i="1" s="1"/>
  <c r="D503" i="1"/>
  <c r="E503" i="1" s="1"/>
  <c r="G503" i="1" s="1"/>
  <c r="H504" i="1" s="1"/>
  <c r="A504" i="1"/>
  <c r="L503" i="1"/>
  <c r="O501" i="1"/>
  <c r="I503" i="1"/>
  <c r="J503" i="1" s="1"/>
  <c r="Q503" i="1"/>
  <c r="P503" i="1"/>
  <c r="M502" i="1"/>
  <c r="N502" i="1" s="1"/>
  <c r="C503" i="1" s="1"/>
  <c r="K503" i="1" l="1"/>
  <c r="B503" i="1" s="1"/>
  <c r="M503" i="1"/>
  <c r="N503" i="1" s="1"/>
  <c r="C504" i="1" s="1"/>
  <c r="I504" i="1"/>
  <c r="J504" i="1" s="1"/>
  <c r="Q504" i="1"/>
  <c r="P504" i="1"/>
  <c r="O502" i="1"/>
  <c r="L504" i="1"/>
  <c r="A505" i="1"/>
  <c r="D504" i="1"/>
  <c r="E504" i="1" s="1"/>
  <c r="G504" i="1" s="1"/>
  <c r="H505" i="1" s="1"/>
  <c r="K504" i="1" l="1"/>
  <c r="B504" i="1" s="1"/>
  <c r="Q505" i="1"/>
  <c r="M504" i="1"/>
  <c r="N504" i="1" s="1"/>
  <c r="C505" i="1" s="1"/>
  <c r="P505" i="1"/>
  <c r="I505" i="1"/>
  <c r="J505" i="1" s="1"/>
  <c r="O503" i="1"/>
  <c r="D505" i="1"/>
  <c r="E505" i="1" s="1"/>
  <c r="G505" i="1" s="1"/>
  <c r="H506" i="1" s="1"/>
  <c r="L505" i="1"/>
  <c r="A506" i="1"/>
  <c r="K505" i="1" l="1"/>
  <c r="B505" i="1" s="1"/>
  <c r="D506" i="1"/>
  <c r="E506" i="1" s="1"/>
  <c r="G506" i="1" s="1"/>
  <c r="H507" i="1" s="1"/>
  <c r="L506" i="1"/>
  <c r="A507" i="1"/>
  <c r="M505" i="1"/>
  <c r="N505" i="1" s="1"/>
  <c r="C506" i="1" s="1"/>
  <c r="Q506" i="1"/>
  <c r="P506" i="1"/>
  <c r="I506" i="1"/>
  <c r="J506" i="1" s="1"/>
  <c r="O504" i="1"/>
  <c r="K506" i="1" l="1"/>
  <c r="B506" i="1" s="1"/>
  <c r="A508" i="1"/>
  <c r="D507" i="1"/>
  <c r="E507" i="1" s="1"/>
  <c r="G507" i="1" s="1"/>
  <c r="H508" i="1" s="1"/>
  <c r="L507" i="1"/>
  <c r="O505" i="1"/>
  <c r="P507" i="1"/>
  <c r="I507" i="1"/>
  <c r="J507" i="1" s="1"/>
  <c r="M506" i="1"/>
  <c r="N506" i="1" s="1"/>
  <c r="C507" i="1" s="1"/>
  <c r="Q507" i="1"/>
  <c r="K507" i="1" l="1"/>
  <c r="B507" i="1" s="1"/>
  <c r="M507" i="1"/>
  <c r="N507" i="1" s="1"/>
  <c r="C508" i="1" s="1"/>
  <c r="P508" i="1"/>
  <c r="I508" i="1"/>
  <c r="J508" i="1" s="1"/>
  <c r="Q508" i="1"/>
  <c r="L508" i="1"/>
  <c r="A509" i="1"/>
  <c r="D508" i="1"/>
  <c r="E508" i="1" s="1"/>
  <c r="G508" i="1" s="1"/>
  <c r="H509" i="1" s="1"/>
  <c r="O506" i="1"/>
  <c r="K508" i="1" l="1"/>
  <c r="B508" i="1" s="1"/>
  <c r="M508" i="1"/>
  <c r="N508" i="1" s="1"/>
  <c r="C509" i="1" s="1"/>
  <c r="Q509" i="1"/>
  <c r="P509" i="1"/>
  <c r="I509" i="1"/>
  <c r="J509" i="1" s="1"/>
  <c r="O507" i="1"/>
  <c r="A510" i="1"/>
  <c r="D509" i="1"/>
  <c r="E509" i="1" s="1"/>
  <c r="G509" i="1" s="1"/>
  <c r="H510" i="1" s="1"/>
  <c r="L509" i="1"/>
  <c r="O508" i="1" l="1"/>
  <c r="K509" i="1"/>
  <c r="B509" i="1" s="1"/>
  <c r="A511" i="1"/>
  <c r="D510" i="1"/>
  <c r="E510" i="1" s="1"/>
  <c r="G510" i="1" s="1"/>
  <c r="H511" i="1" s="1"/>
  <c r="L510" i="1"/>
  <c r="P510" i="1"/>
  <c r="I510" i="1"/>
  <c r="J510" i="1" s="1"/>
  <c r="Q510" i="1"/>
  <c r="M509" i="1"/>
  <c r="N509" i="1" s="1"/>
  <c r="C510" i="1" s="1"/>
  <c r="K510" i="1" l="1"/>
  <c r="B510" i="1" s="1"/>
  <c r="M510" i="1"/>
  <c r="N510" i="1" s="1"/>
  <c r="C511" i="1" s="1"/>
  <c r="Q511" i="1"/>
  <c r="P511" i="1"/>
  <c r="I511" i="1"/>
  <c r="J511" i="1" s="1"/>
  <c r="O509" i="1"/>
  <c r="D511" i="1"/>
  <c r="E511" i="1" s="1"/>
  <c r="G511" i="1" s="1"/>
  <c r="H512" i="1" s="1"/>
  <c r="L511" i="1"/>
  <c r="A512" i="1"/>
  <c r="K511" i="1" l="1"/>
  <c r="B511" i="1" s="1"/>
  <c r="O510" i="1"/>
  <c r="Q512" i="1"/>
  <c r="P512" i="1"/>
  <c r="M511" i="1"/>
  <c r="N511" i="1" s="1"/>
  <c r="C512" i="1" s="1"/>
  <c r="I512" i="1"/>
  <c r="J512" i="1" s="1"/>
  <c r="A513" i="1"/>
  <c r="D512" i="1"/>
  <c r="E512" i="1" s="1"/>
  <c r="G512" i="1" s="1"/>
  <c r="H513" i="1" s="1"/>
  <c r="L512" i="1"/>
  <c r="K512" i="1" l="1"/>
  <c r="B512" i="1" s="1"/>
  <c r="A514" i="1"/>
  <c r="D513" i="1"/>
  <c r="E513" i="1" s="1"/>
  <c r="G513" i="1" s="1"/>
  <c r="H514" i="1" s="1"/>
  <c r="L513" i="1"/>
  <c r="I513" i="1"/>
  <c r="J513" i="1" s="1"/>
  <c r="Q513" i="1"/>
  <c r="M512" i="1"/>
  <c r="N512" i="1" s="1"/>
  <c r="C513" i="1" s="1"/>
  <c r="P513" i="1"/>
  <c r="O511" i="1"/>
  <c r="K513" i="1" l="1"/>
  <c r="B513" i="1" s="1"/>
  <c r="L514" i="1"/>
  <c r="A515" i="1"/>
  <c r="D514" i="1"/>
  <c r="E514" i="1" s="1"/>
  <c r="G514" i="1" s="1"/>
  <c r="H515" i="1" s="1"/>
  <c r="M513" i="1"/>
  <c r="N513" i="1" s="1"/>
  <c r="C514" i="1" s="1"/>
  <c r="Q514" i="1"/>
  <c r="I514" i="1"/>
  <c r="J514" i="1" s="1"/>
  <c r="P514" i="1"/>
  <c r="O512" i="1"/>
  <c r="K514" i="1" l="1"/>
  <c r="B514" i="1" s="1"/>
  <c r="D515" i="1"/>
  <c r="E515" i="1" s="1"/>
  <c r="G515" i="1" s="1"/>
  <c r="H516" i="1" s="1"/>
  <c r="L515" i="1"/>
  <c r="A516" i="1"/>
  <c r="O513" i="1"/>
  <c r="M514" i="1"/>
  <c r="N514" i="1" s="1"/>
  <c r="C515" i="1" s="1"/>
  <c r="Q515" i="1"/>
  <c r="I515" i="1"/>
  <c r="J515" i="1" s="1"/>
  <c r="P515" i="1"/>
  <c r="K515" i="1" l="1"/>
  <c r="B515" i="1" s="1"/>
  <c r="A517" i="1"/>
  <c r="D516" i="1"/>
  <c r="E516" i="1" s="1"/>
  <c r="G516" i="1" s="1"/>
  <c r="H517" i="1" s="1"/>
  <c r="L516" i="1"/>
  <c r="O514" i="1"/>
  <c r="Q516" i="1"/>
  <c r="P516" i="1"/>
  <c r="M515" i="1"/>
  <c r="N515" i="1" s="1"/>
  <c r="C516" i="1" s="1"/>
  <c r="I516" i="1"/>
  <c r="J516" i="1" s="1"/>
  <c r="K516" i="1" l="1"/>
  <c r="B516" i="1" s="1"/>
  <c r="I517" i="1"/>
  <c r="J517" i="1" s="1"/>
  <c r="Q517" i="1"/>
  <c r="P517" i="1"/>
  <c r="M516" i="1"/>
  <c r="N516" i="1" s="1"/>
  <c r="C517" i="1" s="1"/>
  <c r="O515" i="1"/>
  <c r="A518" i="1"/>
  <c r="D517" i="1"/>
  <c r="E517" i="1" s="1"/>
  <c r="G517" i="1" s="1"/>
  <c r="H518" i="1" s="1"/>
  <c r="L517" i="1"/>
  <c r="K517" i="1" l="1"/>
  <c r="L518" i="1"/>
  <c r="D518" i="1"/>
  <c r="A519" i="1"/>
  <c r="M517" i="1"/>
  <c r="N517" i="1" s="1"/>
  <c r="C518" i="1" s="1"/>
  <c r="I518" i="1"/>
  <c r="J518" i="1" s="1"/>
  <c r="Q518" i="1"/>
  <c r="P518" i="1"/>
  <c r="O516" i="1"/>
  <c r="E518" i="1" l="1"/>
  <c r="B517" i="1"/>
  <c r="K518" i="1"/>
  <c r="O517" i="1"/>
  <c r="D519" i="1"/>
  <c r="L519" i="1"/>
  <c r="A520" i="1"/>
  <c r="M518" i="1"/>
  <c r="N518" i="1" s="1"/>
  <c r="C519" i="1" s="1"/>
  <c r="Q519" i="1"/>
  <c r="P519" i="1"/>
  <c r="I519" i="1"/>
  <c r="E519" i="1" l="1"/>
  <c r="B518" i="1"/>
  <c r="G518" i="1"/>
  <c r="H519" i="1" s="1"/>
  <c r="J519" i="1" s="1"/>
  <c r="Q520" i="1"/>
  <c r="P520" i="1"/>
  <c r="M519" i="1"/>
  <c r="N519" i="1" s="1"/>
  <c r="C520" i="1" s="1"/>
  <c r="I520" i="1"/>
  <c r="D520" i="1"/>
  <c r="L520" i="1"/>
  <c r="A521" i="1"/>
  <c r="O518" i="1"/>
  <c r="K519" i="1" l="1"/>
  <c r="E520" i="1"/>
  <c r="G519" i="1"/>
  <c r="H520" i="1" s="1"/>
  <c r="J520" i="1" s="1"/>
  <c r="P521" i="1"/>
  <c r="I521" i="1"/>
  <c r="M520" i="1"/>
  <c r="N520" i="1" s="1"/>
  <c r="C521" i="1" s="1"/>
  <c r="Q521" i="1"/>
  <c r="D521" i="1"/>
  <c r="A522" i="1"/>
  <c r="L521" i="1"/>
  <c r="E521" i="1" l="1"/>
  <c r="O519" i="1"/>
  <c r="K520" i="1"/>
  <c r="G520" i="1"/>
  <c r="H521" i="1" s="1"/>
  <c r="J521" i="1" s="1"/>
  <c r="B519" i="1"/>
  <c r="L522" i="1"/>
  <c r="A523" i="1"/>
  <c r="D522" i="1"/>
  <c r="M521" i="1"/>
  <c r="N521" i="1" s="1"/>
  <c r="C522" i="1" s="1"/>
  <c r="Q522" i="1"/>
  <c r="I522" i="1"/>
  <c r="P522" i="1"/>
  <c r="E522" i="1" l="1"/>
  <c r="K521" i="1"/>
  <c r="O520" i="1"/>
  <c r="G521" i="1"/>
  <c r="H522" i="1" s="1"/>
  <c r="J522" i="1" s="1"/>
  <c r="B520" i="1"/>
  <c r="D523" i="1"/>
  <c r="L523" i="1"/>
  <c r="A524" i="1"/>
  <c r="M522" i="1"/>
  <c r="N522" i="1" s="1"/>
  <c r="C523" i="1" s="1"/>
  <c r="Q523" i="1"/>
  <c r="P523" i="1"/>
  <c r="I523" i="1"/>
  <c r="O521" i="1" l="1"/>
  <c r="E523" i="1"/>
  <c r="G522" i="1"/>
  <c r="H523" i="1" s="1"/>
  <c r="J523" i="1" s="1"/>
  <c r="K522" i="1"/>
  <c r="B521" i="1"/>
  <c r="D524" i="1"/>
  <c r="L524" i="1"/>
  <c r="A525" i="1"/>
  <c r="Q524" i="1"/>
  <c r="P524" i="1"/>
  <c r="M523" i="1"/>
  <c r="N523" i="1" s="1"/>
  <c r="C524" i="1" s="1"/>
  <c r="I524" i="1"/>
  <c r="O522" i="1" l="1"/>
  <c r="K523" i="1"/>
  <c r="G523" i="1"/>
  <c r="H524" i="1" s="1"/>
  <c r="J524" i="1" s="1"/>
  <c r="E524" i="1"/>
  <c r="B522" i="1"/>
  <c r="P525" i="1"/>
  <c r="I525" i="1"/>
  <c r="Q525" i="1"/>
  <c r="M524" i="1"/>
  <c r="N524" i="1" s="1"/>
  <c r="C525" i="1" s="1"/>
  <c r="D525" i="1"/>
  <c r="A526" i="1"/>
  <c r="L525" i="1"/>
  <c r="O523" i="1" l="1"/>
  <c r="G524" i="1"/>
  <c r="H525" i="1" s="1"/>
  <c r="J525" i="1" s="1"/>
  <c r="K524" i="1"/>
  <c r="E525" i="1"/>
  <c r="B523" i="1"/>
  <c r="M525" i="1"/>
  <c r="N525" i="1" s="1"/>
  <c r="C526" i="1" s="1"/>
  <c r="P526" i="1"/>
  <c r="I526" i="1"/>
  <c r="Q526" i="1"/>
  <c r="L526" i="1"/>
  <c r="A527" i="1"/>
  <c r="D526" i="1"/>
  <c r="B524" i="1" l="1"/>
  <c r="O524" i="1"/>
  <c r="K525" i="1"/>
  <c r="B525" i="1" s="1"/>
  <c r="E526" i="1"/>
  <c r="G525" i="1"/>
  <c r="H526" i="1" s="1"/>
  <c r="J526" i="1" s="1"/>
  <c r="D527" i="1"/>
  <c r="L527" i="1"/>
  <c r="A528" i="1"/>
  <c r="Q527" i="1"/>
  <c r="M526" i="1"/>
  <c r="N526" i="1" s="1"/>
  <c r="C527" i="1" s="1"/>
  <c r="I527" i="1"/>
  <c r="P527" i="1"/>
  <c r="O525" i="1" l="1"/>
  <c r="K526" i="1"/>
  <c r="E527" i="1"/>
  <c r="G526" i="1"/>
  <c r="H527" i="1" s="1"/>
  <c r="J527" i="1" s="1"/>
  <c r="D528" i="1"/>
  <c r="L528" i="1"/>
  <c r="A529" i="1"/>
  <c r="P528" i="1"/>
  <c r="Q528" i="1"/>
  <c r="M527" i="1"/>
  <c r="N527" i="1" s="1"/>
  <c r="C528" i="1" s="1"/>
  <c r="I528" i="1"/>
  <c r="O526" i="1" l="1"/>
  <c r="K527" i="1"/>
  <c r="G527" i="1"/>
  <c r="H528" i="1" s="1"/>
  <c r="J528" i="1" s="1"/>
  <c r="E528" i="1"/>
  <c r="B526" i="1"/>
  <c r="Q529" i="1"/>
  <c r="I529" i="1"/>
  <c r="P529" i="1"/>
  <c r="M528" i="1"/>
  <c r="N528" i="1" s="1"/>
  <c r="C529" i="1" s="1"/>
  <c r="D529" i="1"/>
  <c r="L529" i="1"/>
  <c r="A530" i="1"/>
  <c r="E529" i="1" l="1"/>
  <c r="O527" i="1"/>
  <c r="K528" i="1"/>
  <c r="B527" i="1"/>
  <c r="G528" i="1"/>
  <c r="H529" i="1" s="1"/>
  <c r="J529" i="1" s="1"/>
  <c r="L530" i="1"/>
  <c r="A531" i="1"/>
  <c r="D530" i="1"/>
  <c r="M529" i="1"/>
  <c r="N529" i="1" s="1"/>
  <c r="C530" i="1" s="1"/>
  <c r="Q530" i="1"/>
  <c r="I530" i="1"/>
  <c r="P530" i="1"/>
  <c r="O528" i="1" l="1"/>
  <c r="B528" i="1"/>
  <c r="K529" i="1"/>
  <c r="O529" i="1" s="1"/>
  <c r="E530" i="1"/>
  <c r="G529" i="1"/>
  <c r="H530" i="1"/>
  <c r="J530" i="1" s="1"/>
  <c r="D531" i="1"/>
  <c r="L531" i="1"/>
  <c r="A532" i="1"/>
  <c r="M530" i="1"/>
  <c r="N530" i="1" s="1"/>
  <c r="C531" i="1" s="1"/>
  <c r="Q531" i="1"/>
  <c r="P531" i="1"/>
  <c r="I531" i="1"/>
  <c r="K530" i="1" l="1"/>
  <c r="O530" i="1" s="1"/>
  <c r="E531" i="1"/>
  <c r="G530" i="1"/>
  <c r="H531" i="1" s="1"/>
  <c r="J531" i="1" s="1"/>
  <c r="B529" i="1"/>
  <c r="P532" i="1"/>
  <c r="Q532" i="1"/>
  <c r="M531" i="1"/>
  <c r="N531" i="1" s="1"/>
  <c r="C532" i="1" s="1"/>
  <c r="I532" i="1"/>
  <c r="A533" i="1"/>
  <c r="D532" i="1"/>
  <c r="L532" i="1"/>
  <c r="K531" i="1" l="1"/>
  <c r="O531" i="1" s="1"/>
  <c r="G531" i="1"/>
  <c r="H532" i="1" s="1"/>
  <c r="J532" i="1" s="1"/>
  <c r="E532" i="1"/>
  <c r="B530" i="1"/>
  <c r="D533" i="1"/>
  <c r="A534" i="1"/>
  <c r="L533" i="1"/>
  <c r="P533" i="1"/>
  <c r="I533" i="1"/>
  <c r="M532" i="1"/>
  <c r="N532" i="1" s="1"/>
  <c r="C533" i="1" s="1"/>
  <c r="Q533" i="1"/>
  <c r="K532" i="1" l="1"/>
  <c r="O532" i="1" s="1"/>
  <c r="E533" i="1"/>
  <c r="G532" i="1"/>
  <c r="H533" i="1" s="1"/>
  <c r="J533" i="1" s="1"/>
  <c r="B531" i="1"/>
  <c r="M533" i="1"/>
  <c r="N533" i="1" s="1"/>
  <c r="C534" i="1" s="1"/>
  <c r="P534" i="1"/>
  <c r="Q534" i="1"/>
  <c r="I534" i="1"/>
  <c r="L534" i="1"/>
  <c r="A535" i="1"/>
  <c r="D534" i="1"/>
  <c r="K533" i="1" l="1"/>
  <c r="G533" i="1"/>
  <c r="H534" i="1" s="1"/>
  <c r="J534" i="1" s="1"/>
  <c r="B532" i="1"/>
  <c r="E534" i="1"/>
  <c r="D535" i="1"/>
  <c r="L535" i="1"/>
  <c r="A536" i="1"/>
  <c r="M534" i="1"/>
  <c r="N534" i="1" s="1"/>
  <c r="C535" i="1" s="1"/>
  <c r="Q535" i="1"/>
  <c r="P535" i="1"/>
  <c r="I535" i="1"/>
  <c r="B533" i="1" l="1"/>
  <c r="O533" i="1"/>
  <c r="K534" i="1"/>
  <c r="B534" i="1" s="1"/>
  <c r="G534" i="1"/>
  <c r="H535" i="1" s="1"/>
  <c r="J535" i="1" s="1"/>
  <c r="E535" i="1"/>
  <c r="I536" i="1"/>
  <c r="M535" i="1"/>
  <c r="N535" i="1" s="1"/>
  <c r="C536" i="1" s="1"/>
  <c r="P536" i="1"/>
  <c r="Q536" i="1"/>
  <c r="A537" i="1"/>
  <c r="D536" i="1"/>
  <c r="E536" i="1" s="1"/>
  <c r="G536" i="1" s="1"/>
  <c r="L536" i="1"/>
  <c r="O534" i="1" l="1"/>
  <c r="K535" i="1"/>
  <c r="B535" i="1" s="1"/>
  <c r="G535" i="1"/>
  <c r="H536" i="1" s="1"/>
  <c r="J536" i="1" s="1"/>
  <c r="K536" i="1" s="1"/>
  <c r="B536" i="1" s="1"/>
  <c r="L537" i="1"/>
  <c r="A538" i="1"/>
  <c r="D537" i="1"/>
  <c r="E537" i="1" s="1"/>
  <c r="G537" i="1" s="1"/>
  <c r="H538" i="1" s="1"/>
  <c r="Q537" i="1"/>
  <c r="P537" i="1"/>
  <c r="I537" i="1"/>
  <c r="M536" i="1"/>
  <c r="N536" i="1" s="1"/>
  <c r="C537" i="1" s="1"/>
  <c r="H537" i="1" l="1"/>
  <c r="J537" i="1" s="1"/>
  <c r="K537" i="1" s="1"/>
  <c r="B537" i="1" s="1"/>
  <c r="O535" i="1"/>
  <c r="P538" i="1"/>
  <c r="M537" i="1"/>
  <c r="N537" i="1" s="1"/>
  <c r="C538" i="1" s="1"/>
  <c r="Q538" i="1"/>
  <c r="I538" i="1"/>
  <c r="J538" i="1" s="1"/>
  <c r="D538" i="1"/>
  <c r="L538" i="1"/>
  <c r="A539" i="1"/>
  <c r="O536" i="1"/>
  <c r="E538" i="1" l="1"/>
  <c r="K538" i="1"/>
  <c r="I539" i="1"/>
  <c r="Q539" i="1"/>
  <c r="M538" i="1"/>
  <c r="N538" i="1" s="1"/>
  <c r="C539" i="1" s="1"/>
  <c r="P539" i="1"/>
  <c r="O537" i="1"/>
  <c r="D539" i="1"/>
  <c r="E539" i="1" s="1"/>
  <c r="G539" i="1" s="1"/>
  <c r="L539" i="1"/>
  <c r="A540" i="1"/>
  <c r="B538" i="1" l="1"/>
  <c r="G538" i="1"/>
  <c r="H539" i="1" s="1"/>
  <c r="J539" i="1" s="1"/>
  <c r="O538" i="1"/>
  <c r="L540" i="1"/>
  <c r="A541" i="1"/>
  <c r="D540" i="1"/>
  <c r="M539" i="1"/>
  <c r="N539" i="1" s="1"/>
  <c r="C540" i="1" s="1"/>
  <c r="Q540" i="1"/>
  <c r="I540" i="1"/>
  <c r="P540" i="1"/>
  <c r="H540" i="1" l="1"/>
  <c r="J540" i="1" s="1"/>
  <c r="K540" i="1" s="1"/>
  <c r="B540" i="1" s="1"/>
  <c r="E540" i="1"/>
  <c r="K539" i="1"/>
  <c r="O539" i="1" s="1"/>
  <c r="Q541" i="1"/>
  <c r="M540" i="1"/>
  <c r="N540" i="1" s="1"/>
  <c r="C541" i="1" s="1"/>
  <c r="P541" i="1"/>
  <c r="I541" i="1"/>
  <c r="D541" i="1"/>
  <c r="E541" i="1" s="1"/>
  <c r="G541" i="1" s="1"/>
  <c r="L541" i="1"/>
  <c r="A542" i="1"/>
  <c r="G540" i="1" l="1"/>
  <c r="H541" i="1" s="1"/>
  <c r="J541" i="1" s="1"/>
  <c r="B539" i="1"/>
  <c r="A543" i="1"/>
  <c r="D542" i="1"/>
  <c r="L542" i="1"/>
  <c r="P542" i="1"/>
  <c r="I542" i="1"/>
  <c r="Q542" i="1"/>
  <c r="M541" i="1"/>
  <c r="N541" i="1" s="1"/>
  <c r="C542" i="1" s="1"/>
  <c r="O540" i="1"/>
  <c r="H542" i="1" l="1"/>
  <c r="J542" i="1" s="1"/>
  <c r="K542" i="1" s="1"/>
  <c r="B542" i="1" s="1"/>
  <c r="E542" i="1"/>
  <c r="K541" i="1"/>
  <c r="O541" i="1" s="1"/>
  <c r="L543" i="1"/>
  <c r="A544" i="1"/>
  <c r="D543" i="1"/>
  <c r="E543" i="1" s="1"/>
  <c r="G543" i="1" s="1"/>
  <c r="P543" i="1"/>
  <c r="I543" i="1"/>
  <c r="Q543" i="1"/>
  <c r="M542" i="1"/>
  <c r="N542" i="1" s="1"/>
  <c r="C543" i="1" s="1"/>
  <c r="G542" i="1" l="1"/>
  <c r="H543" i="1" s="1"/>
  <c r="J543" i="1" s="1"/>
  <c r="K543" i="1" s="1"/>
  <c r="B543" i="1" s="1"/>
  <c r="B541" i="1"/>
  <c r="D544" i="1"/>
  <c r="E544" i="1" s="1"/>
  <c r="G544" i="1" s="1"/>
  <c r="H545" i="1" s="1"/>
  <c r="L544" i="1"/>
  <c r="A545" i="1"/>
  <c r="P544" i="1"/>
  <c r="M543" i="1"/>
  <c r="N543" i="1" s="1"/>
  <c r="C544" i="1" s="1"/>
  <c r="Q544" i="1"/>
  <c r="I544" i="1"/>
  <c r="O542" i="1"/>
  <c r="H544" i="1" l="1"/>
  <c r="J544" i="1" s="1"/>
  <c r="K544" i="1" s="1"/>
  <c r="B544" i="1" s="1"/>
  <c r="P545" i="1"/>
  <c r="M544" i="1"/>
  <c r="N544" i="1" s="1"/>
  <c r="C545" i="1" s="1"/>
  <c r="Q545" i="1"/>
  <c r="I545" i="1"/>
  <c r="J545" i="1" s="1"/>
  <c r="D545" i="1"/>
  <c r="L545" i="1"/>
  <c r="A546" i="1"/>
  <c r="O543" i="1"/>
  <c r="E545" i="1" l="1"/>
  <c r="K545" i="1"/>
  <c r="A547" i="1"/>
  <c r="D546" i="1"/>
  <c r="L546" i="1"/>
  <c r="Q546" i="1"/>
  <c r="I546" i="1"/>
  <c r="M545" i="1"/>
  <c r="N545" i="1" s="1"/>
  <c r="C546" i="1" s="1"/>
  <c r="P546" i="1"/>
  <c r="O544" i="1"/>
  <c r="G545" i="1" l="1"/>
  <c r="H546" i="1" s="1"/>
  <c r="J546" i="1" s="1"/>
  <c r="K546" i="1" s="1"/>
  <c r="B545" i="1"/>
  <c r="E546" i="1"/>
  <c r="L547" i="1"/>
  <c r="A548" i="1"/>
  <c r="D547" i="1"/>
  <c r="O545" i="1"/>
  <c r="M546" i="1"/>
  <c r="N546" i="1" s="1"/>
  <c r="C547" i="1" s="1"/>
  <c r="Q547" i="1"/>
  <c r="P547" i="1"/>
  <c r="I547" i="1"/>
  <c r="E547" i="1" l="1"/>
  <c r="G546" i="1"/>
  <c r="H547" i="1" s="1"/>
  <c r="J547" i="1" s="1"/>
  <c r="B546" i="1"/>
  <c r="D548" i="1"/>
  <c r="L548" i="1"/>
  <c r="A549" i="1"/>
  <c r="M547" i="1"/>
  <c r="N547" i="1" s="1"/>
  <c r="C548" i="1" s="1"/>
  <c r="P548" i="1"/>
  <c r="Q548" i="1"/>
  <c r="I548" i="1"/>
  <c r="O546" i="1"/>
  <c r="K547" i="1" l="1"/>
  <c r="E548" i="1"/>
  <c r="G547" i="1"/>
  <c r="H548" i="1" s="1"/>
  <c r="J548" i="1" s="1"/>
  <c r="M548" i="1"/>
  <c r="N548" i="1" s="1"/>
  <c r="C549" i="1" s="1"/>
  <c r="Q549" i="1"/>
  <c r="P549" i="1"/>
  <c r="I549" i="1"/>
  <c r="A550" i="1"/>
  <c r="D549" i="1"/>
  <c r="L549" i="1"/>
  <c r="O547" i="1" l="1"/>
  <c r="B547" i="1"/>
  <c r="K548" i="1"/>
  <c r="E549" i="1"/>
  <c r="G548" i="1"/>
  <c r="H549" i="1" s="1"/>
  <c r="J549" i="1" s="1"/>
  <c r="Q550" i="1"/>
  <c r="M549" i="1"/>
  <c r="N549" i="1" s="1"/>
  <c r="C550" i="1" s="1"/>
  <c r="P550" i="1"/>
  <c r="I550" i="1"/>
  <c r="A551" i="1"/>
  <c r="D550" i="1"/>
  <c r="L550" i="1"/>
  <c r="O548" i="1" l="1"/>
  <c r="K549" i="1"/>
  <c r="E550" i="1"/>
  <c r="G549" i="1"/>
  <c r="H550" i="1" s="1"/>
  <c r="J550" i="1" s="1"/>
  <c r="B548" i="1"/>
  <c r="L551" i="1"/>
  <c r="A552" i="1"/>
  <c r="D551" i="1"/>
  <c r="M550" i="1"/>
  <c r="N550" i="1" s="1"/>
  <c r="C551" i="1" s="1"/>
  <c r="Q551" i="1"/>
  <c r="P551" i="1"/>
  <c r="I551" i="1"/>
  <c r="O549" i="1" l="1"/>
  <c r="B549" i="1"/>
  <c r="K550" i="1"/>
  <c r="E551" i="1"/>
  <c r="G550" i="1"/>
  <c r="H551" i="1" s="1"/>
  <c r="J551" i="1" s="1"/>
  <c r="L552" i="1"/>
  <c r="A553" i="1"/>
  <c r="D552" i="1"/>
  <c r="M551" i="1"/>
  <c r="N551" i="1" s="1"/>
  <c r="C552" i="1" s="1"/>
  <c r="P552" i="1"/>
  <c r="Q552" i="1"/>
  <c r="I552" i="1"/>
  <c r="O550" i="1" l="1"/>
  <c r="K551" i="1"/>
  <c r="E552" i="1"/>
  <c r="G551" i="1"/>
  <c r="H552" i="1" s="1"/>
  <c r="J552" i="1" s="1"/>
  <c r="B550" i="1"/>
  <c r="L553" i="1"/>
  <c r="A554" i="1"/>
  <c r="D553" i="1"/>
  <c r="M552" i="1"/>
  <c r="N552" i="1" s="1"/>
  <c r="C553" i="1" s="1"/>
  <c r="Q553" i="1"/>
  <c r="P553" i="1"/>
  <c r="I553" i="1"/>
  <c r="O551" i="1" l="1"/>
  <c r="B551" i="1"/>
  <c r="K552" i="1"/>
  <c r="E553" i="1"/>
  <c r="G552" i="1"/>
  <c r="H553" i="1" s="1"/>
  <c r="J553" i="1" s="1"/>
  <c r="M553" i="1"/>
  <c r="N553" i="1" s="1"/>
  <c r="C554" i="1" s="1"/>
  <c r="P554" i="1"/>
  <c r="Q554" i="1"/>
  <c r="I554" i="1"/>
  <c r="L554" i="1"/>
  <c r="A555" i="1"/>
  <c r="D554" i="1"/>
  <c r="E554" i="1" l="1"/>
  <c r="O552" i="1"/>
  <c r="K553" i="1"/>
  <c r="G553" i="1"/>
  <c r="H554" i="1" s="1"/>
  <c r="J554" i="1" s="1"/>
  <c r="B552" i="1"/>
  <c r="P555" i="1"/>
  <c r="M554" i="1"/>
  <c r="N554" i="1" s="1"/>
  <c r="C555" i="1" s="1"/>
  <c r="I555" i="1"/>
  <c r="Q555" i="1"/>
  <c r="L555" i="1"/>
  <c r="A556" i="1"/>
  <c r="D555" i="1"/>
  <c r="E555" i="1" l="1"/>
  <c r="K554" i="1"/>
  <c r="O554" i="1" s="1"/>
  <c r="G554" i="1"/>
  <c r="H555" i="1" s="1"/>
  <c r="J555" i="1" s="1"/>
  <c r="O553" i="1"/>
  <c r="B553" i="1"/>
  <c r="I556" i="1"/>
  <c r="M555" i="1"/>
  <c r="N555" i="1" s="1"/>
  <c r="C556" i="1" s="1"/>
  <c r="P556" i="1"/>
  <c r="Q556" i="1"/>
  <c r="L556" i="1"/>
  <c r="M556" i="1" s="1"/>
  <c r="N556" i="1" s="1"/>
  <c r="D556" i="1"/>
  <c r="B554" i="1" l="1"/>
  <c r="E556" i="1"/>
  <c r="G555" i="1"/>
  <c r="H556" i="1" s="1"/>
  <c r="J556" i="1" s="1"/>
  <c r="K555" i="1"/>
  <c r="O555" i="1" l="1"/>
  <c r="K556" i="1"/>
  <c r="G556" i="1"/>
  <c r="B555" i="1"/>
  <c r="B556" i="1" l="1"/>
  <c r="O556" i="1"/>
</calcChain>
</file>

<file path=xl/sharedStrings.xml><?xml version="1.0" encoding="utf-8"?>
<sst xmlns="http://schemas.openxmlformats.org/spreadsheetml/2006/main" count="480" uniqueCount="101">
  <si>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</si>
  <si>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</si>
  <si>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</si>
  <si>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</si>
  <si>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</si>
  <si>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</si>
  <si>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</si>
  <si>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</si>
  <si>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</si>
  <si>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</si>
  <si>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</si>
  <si>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</si>
  <si>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</si>
  <si>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</si>
  <si>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</si>
  <si>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</si>
  <si>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</si>
  <si>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</si>
  <si>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</si>
  <si>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</si>
  <si>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</si>
  <si>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</si>
  <si>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</si>
  <si>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</si>
  <si>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</si>
  <si>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</si>
  <si>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</si>
  <si>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</si>
  <si>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</si>
  <si>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</si>
  <si>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</si>
  <si>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</si>
  <si>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</si>
  <si>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</si>
  <si>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</si>
  <si>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</si>
  <si>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</si>
  <si>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</si>
  <si>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</si>
  <si>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</si>
  <si>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</si>
  <si>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</si>
  <si>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</si>
  <si>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</si>
  <si>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</si>
  <si>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</si>
  <si>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</si>
  <si>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</si>
  <si>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</si>
  <si>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</si>
  <si>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</si>
  <si>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</si>
  <si>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</si>
  <si>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</si>
  <si>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</si>
  <si>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</si>
  <si>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</si>
  <si>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</si>
  <si>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</si>
  <si>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</si>
  <si>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</si>
  <si>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</si>
  <si>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</si>
  <si>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</si>
  <si>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</si>
  <si>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</si>
  <si>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</si>
  <si>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</si>
  <si>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</si>
  <si>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</si>
  <si>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</si>
  <si>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</si>
  <si>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</si>
  <si>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</si>
  <si>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</si>
  <si>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</si>
  <si>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</si>
  <si>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</si>
  <si>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</si>
  <si>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</si>
  <si>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</si>
  <si>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111% DI</t>
  </si>
  <si>
    <t>AF2:AS720</t>
  </si>
  <si>
    <t>EDP TRANSMISSÃO ALIANÇA SC S.A - 1ª Emissão de NP - Série Única - R$ 200.000.000,00 - 40</t>
  </si>
  <si>
    <t>NC0018004SI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</si>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</sst>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2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4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14" fontId="10" fillId="5" borderId="0" xfId="0" applyNumberFormat="1" applyFont="1" applyFill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right" vertical="center"/>
    </xf>
    <xf numFmtId="14" fontId="10" fillId="0" borderId="0" xfId="0" applyNumberFormat="1" applyFont="1" applyAlignment="1">
      <alignment horizontal="center" vertical="center"/>
    </xf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10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30" style="1" customWidth="1"/>
    <col min="4" max="4" width="11.140625" style="1" customWidth="1"/>
    <col min="5" max="5" width="17.7109375" style="1" customWidth="1"/>
    <col min="6" max="6" width="13.7109375" style="1" customWidth="1"/>
    <col min="7" max="7" width="27.7109375" style="1" customWidth="1"/>
    <col min="8" max="8" width="18.42578125" style="49" customWidth="1"/>
    <col min="9" max="9" width="21.42578125" style="49" customWidth="1"/>
    <col min="10" max="10" width="17.5703125" style="1" customWidth="1"/>
    <col min="11" max="11" width="25.710937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5.8554687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20.5703125" style="1" bestFit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63" t="s">
        <v>82</v>
      </c>
      <c r="B1" s="112">
        <f ca="1">WORKDAY(TODAY(),1,$T$35:$T$419)</f>
        <v>44230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89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81</v>
      </c>
      <c r="C3" s="70"/>
      <c r="D3" s="105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23" t="s">
        <v>85</v>
      </c>
      <c r="C4" s="123" t="s">
        <v>86</v>
      </c>
      <c r="D4" s="123" t="s">
        <v>87</v>
      </c>
      <c r="E4" s="123" t="s">
        <v>88</v>
      </c>
      <c r="F4" s="123" t="s">
        <v>89</v>
      </c>
      <c r="G4" s="123" t="s">
        <v>90</v>
      </c>
      <c r="H4" s="123" t="s">
        <v>91</v>
      </c>
      <c r="I4" s="123" t="s">
        <v>92</v>
      </c>
      <c r="J4" s="123" t="s">
        <v>93</v>
      </c>
      <c r="K4" s="123" t="s">
        <v>94</v>
      </c>
      <c r="L4" s="123" t="s">
        <v>95</v>
      </c>
      <c r="M4" s="123" t="s">
        <v>96</v>
      </c>
      <c r="N4" s="123" t="s">
        <v>97</v>
      </c>
      <c r="O4" s="123" t="s">
        <v>98</v>
      </c>
      <c r="P4" s="123" t="s">
        <v>99</v>
      </c>
      <c r="Q4" s="123" t="s">
        <v>100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43377</v>
      </c>
      <c r="B6" s="74" t="s">
        <v>84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109"/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43377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6"/>
      <c r="D9" s="55"/>
      <c r="E9" s="57"/>
      <c r="F9" s="106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7">
        <f>A8</f>
        <v>43377</v>
      </c>
      <c r="B10" s="4">
        <f>(C10+K10)</f>
        <v>5000000</v>
      </c>
      <c r="C10" s="5">
        <v>5000000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10">
        <v>1.1100000000000001</v>
      </c>
      <c r="G10" s="8">
        <f ca="1">TRUNC((1+(E10*F10)),15)</f>
        <v>1.000273282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32</v>
      </c>
      <c r="Q10" s="54">
        <f>AD12</f>
        <v>43923</v>
      </c>
      <c r="R10" s="12"/>
      <c r="S10" s="13"/>
      <c r="T10" s="14" t="s">
        <v>33</v>
      </c>
      <c r="U10" s="15" t="s">
        <v>34</v>
      </c>
      <c r="V10" s="14" t="s">
        <v>35</v>
      </c>
      <c r="W10" s="14" t="s">
        <v>36</v>
      </c>
      <c r="X10" s="14" t="s">
        <v>37</v>
      </c>
      <c r="Y10" s="14" t="s">
        <v>38</v>
      </c>
      <c r="Z10" s="16" t="s">
        <v>38</v>
      </c>
      <c r="AA10" s="14" t="s">
        <v>39</v>
      </c>
      <c r="AB10" s="14" t="s">
        <v>40</v>
      </c>
      <c r="AC10" s="17" t="s">
        <v>41</v>
      </c>
      <c r="AD10" s="14" t="s">
        <v>41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</row>
    <row r="11" spans="1:222" x14ac:dyDescent="0.2">
      <c r="A11" s="93">
        <f t="shared" ref="A11:A74" si="4">(A10+1)</f>
        <v>43378</v>
      </c>
      <c r="B11" s="94">
        <f ca="1">IF(A11&lt;=TODAY(),C11+K11,IF(AND(A11&gt;TODAY(),A11&lt;=$B$1),IF(VLOOKUP(TODAY(),$A$10:$D$5000,4,FALSE)=0,"n.d",C11+K11),"n.d"))</f>
        <v>5001366.4000000004</v>
      </c>
      <c r="C11" s="95">
        <f t="shared" ref="C11:C74" si="5">TRUNC(C10-N10,8)</f>
        <v>5000000</v>
      </c>
      <c r="D11" s="96">
        <f ca="1">IF(A11&lt;$B$1,VLOOKUP(A11,[1]DI!$A$4:$B$15000,2,FALSE),0)</f>
        <v>6.4000000000000001E-2</v>
      </c>
      <c r="E11" s="95">
        <f ca="1">ROUND((((1+D11)^(1/252)-1)),8)</f>
        <v>2.4620000000000002E-4</v>
      </c>
      <c r="F11" s="97">
        <f t="shared" ref="F11:F74" si="6">F10</f>
        <v>1.1100000000000001</v>
      </c>
      <c r="G11" s="98">
        <f ca="1">TRUNC((1+(E11*F11)),15)</f>
        <v>1.000273282</v>
      </c>
      <c r="H11" s="95">
        <f ca="1">TRUNC(PRODUCT(G$10:G10),15)</f>
        <v>1.000273282</v>
      </c>
      <c r="I11" s="95">
        <f>IF(OR(L10&gt;0,L10="E"),H10,I10)</f>
        <v>1</v>
      </c>
      <c r="J11" s="95">
        <f ca="1">ROUND(TRUNC(H11/I11,15),8)</f>
        <v>1.00027328</v>
      </c>
      <c r="K11" s="95">
        <f ca="1">TRUNC((C11*(J11-1)),8)</f>
        <v>1366.4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si="2"/>
        <v>0</v>
      </c>
      <c r="O11" s="95">
        <f t="shared" ca="1" si="3"/>
        <v>1366.4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43923</v>
      </c>
      <c r="R11" s="12"/>
      <c r="S11" s="13"/>
      <c r="T11" s="14"/>
      <c r="U11" s="15"/>
      <c r="V11" s="14" t="s">
        <v>21</v>
      </c>
      <c r="W11" s="14" t="s">
        <v>42</v>
      </c>
      <c r="X11" s="104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43</v>
      </c>
      <c r="AD11" s="14" t="s">
        <v>43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</row>
    <row r="12" spans="1:222" x14ac:dyDescent="0.2">
      <c r="A12" s="93">
        <f t="shared" si="4"/>
        <v>43379</v>
      </c>
      <c r="B12" s="94">
        <f t="shared" ref="B12:B75" ca="1" si="9">IF(A12&lt;=TODAY(),C12+K12,IF(AND(A12&gt;TODAY(),A12&lt;=$B$1),IF(VLOOKUP(TODAY(),$A$10:$D$5000,4,FALSE)=0,"n.d",C12+K12),"n.d"))</f>
        <v>5002733.2</v>
      </c>
      <c r="C12" s="95">
        <f t="shared" si="5"/>
        <v>5000000</v>
      </c>
      <c r="D12" s="96">
        <f ca="1">IF(A12&lt;$B$1,VLOOKUP(A12,[1]DI!$A$4:$B$15000,2,FALSE),0)</f>
        <v>0</v>
      </c>
      <c r="E12" s="95">
        <f ca="1">ROUND((((1+D12)^(1/252)-1)),8)</f>
        <v>0</v>
      </c>
      <c r="F12" s="97">
        <f t="shared" si="6"/>
        <v>1.1100000000000001</v>
      </c>
      <c r="G12" s="98">
        <f ca="1">TRUNC((1+(E12*F12)),15)</f>
        <v>1</v>
      </c>
      <c r="H12" s="95">
        <f ca="1">TRUNC(PRODUCT(G$10:G11),15)</f>
        <v>1.0005466386830499</v>
      </c>
      <c r="I12" s="95">
        <f>IF(OR(L11&gt;0,L11="E"),H11,I11)</f>
        <v>1</v>
      </c>
      <c r="J12" s="95">
        <f ca="1">ROUND(TRUNC(H12/I12,15),8)</f>
        <v>1.00054664</v>
      </c>
      <c r="K12" s="95">
        <f t="shared" ca="1" si="1"/>
        <v>2733.2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2"/>
        <v>0</v>
      </c>
      <c r="O12" s="95">
        <f t="shared" ca="1" si="3"/>
        <v>2733.2</v>
      </c>
      <c r="P12" s="101" t="str">
        <f t="shared" si="7"/>
        <v>J=</v>
      </c>
      <c r="Q12" s="102">
        <f t="shared" si="8"/>
        <v>43923</v>
      </c>
      <c r="R12" s="12"/>
      <c r="S12" s="13"/>
      <c r="T12" s="27">
        <v>0</v>
      </c>
      <c r="U12" s="92">
        <f t="shared" ref="U12:U13" si="10">Z35</f>
        <v>43377</v>
      </c>
      <c r="V12" s="29">
        <f>C10</f>
        <v>5000000</v>
      </c>
      <c r="W12" s="30"/>
      <c r="X12" s="31">
        <v>0</v>
      </c>
      <c r="Y12" s="31">
        <v>0</v>
      </c>
      <c r="Z12" s="111">
        <v>0</v>
      </c>
      <c r="AA12" s="31">
        <v>0</v>
      </c>
      <c r="AB12" s="27">
        <f t="shared" ref="AB12:AB13" si="11">T12</f>
        <v>0</v>
      </c>
      <c r="AC12" s="33" t="s">
        <v>32</v>
      </c>
      <c r="AD12" s="50">
        <f t="shared" ref="AD12:AD13" si="12">U13</f>
        <v>43923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</row>
    <row r="13" spans="1:222" x14ac:dyDescent="0.2">
      <c r="A13" s="93">
        <f t="shared" si="4"/>
        <v>43380</v>
      </c>
      <c r="B13" s="94">
        <f t="shared" ca="1" si="9"/>
        <v>5002733.2</v>
      </c>
      <c r="C13" s="95">
        <f t="shared" si="5"/>
        <v>5000000</v>
      </c>
      <c r="D13" s="96">
        <f ca="1">IF(A13&lt;$B$1,VLOOKUP(A13,[1]DI!$A$4:$B$15000,2,FALSE),0)</f>
        <v>0</v>
      </c>
      <c r="E13" s="95">
        <f t="shared" ref="E13:E76" ca="1" si="13">ROUND((((1+D13)^(1/252)-1)),8)</f>
        <v>0</v>
      </c>
      <c r="F13" s="97">
        <f t="shared" si="6"/>
        <v>1.1100000000000001</v>
      </c>
      <c r="G13" s="98">
        <f ca="1">TRUNC((1+(E13*F13)),15)</f>
        <v>1</v>
      </c>
      <c r="H13" s="95">
        <f ca="1">TRUNC(PRODUCT(G$10:G12),15)</f>
        <v>1.0005466386830499</v>
      </c>
      <c r="I13" s="95">
        <f t="shared" ref="I13:I74" si="14">IF(OR(L12&gt;0,L12="E"),H12,I12)</f>
        <v>1</v>
      </c>
      <c r="J13" s="95">
        <f t="shared" ref="J13:J73" ca="1" si="15">ROUND(TRUNC(H13/I13,15),8)</f>
        <v>1.00054664</v>
      </c>
      <c r="K13" s="95">
        <f t="shared" ca="1" si="1"/>
        <v>2733.2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2"/>
        <v>0</v>
      </c>
      <c r="O13" s="95">
        <f t="shared" ca="1" si="3"/>
        <v>2733.2</v>
      </c>
      <c r="P13" s="101" t="str">
        <f t="shared" si="7"/>
        <v>J=</v>
      </c>
      <c r="Q13" s="102">
        <f t="shared" si="8"/>
        <v>43923</v>
      </c>
      <c r="R13" s="12"/>
      <c r="S13" s="13"/>
      <c r="T13" s="27">
        <f t="shared" ref="T13" si="16">(T12+1)</f>
        <v>1</v>
      </c>
      <c r="U13" s="92">
        <f t="shared" si="10"/>
        <v>43923</v>
      </c>
      <c r="V13" s="34">
        <f>TRUNC((V12-Y13),2)</f>
        <v>0</v>
      </c>
      <c r="W13" s="31">
        <f t="shared" ref="W13" si="17">NETWORKDAYS(U12,U13,T$35:T$186)-1</f>
        <v>375</v>
      </c>
      <c r="X13" s="30">
        <f>ROUND((ROUND(((1+X$11)^(W13/252)),9)-1)*V12,2)</f>
        <v>0</v>
      </c>
      <c r="Y13" s="34">
        <f t="shared" ref="Y13" si="18">(V$12*Z13)</f>
        <v>5000000</v>
      </c>
      <c r="Z13" s="111">
        <v>1</v>
      </c>
      <c r="AA13" s="31">
        <v>0</v>
      </c>
      <c r="AB13" s="27">
        <f t="shared" si="11"/>
        <v>1</v>
      </c>
      <c r="AC13" s="33" t="s">
        <v>32</v>
      </c>
      <c r="AD13" s="50">
        <f t="shared" si="12"/>
        <v>0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</row>
    <row r="14" spans="1:222" x14ac:dyDescent="0.2">
      <c r="A14" s="93">
        <f t="shared" si="4"/>
        <v>43381</v>
      </c>
      <c r="B14" s="94">
        <f t="shared" ca="1" si="9"/>
        <v>5002733.2</v>
      </c>
      <c r="C14" s="95">
        <f t="shared" si="5"/>
        <v>5000000</v>
      </c>
      <c r="D14" s="96">
        <f ca="1">IF(A14&lt;$B$1,VLOOKUP(A14,[1]DI!$A$4:$B$15000,2,FALSE),0)</f>
        <v>6.4000000000000001E-2</v>
      </c>
      <c r="E14" s="95">
        <f t="shared" ca="1" si="13"/>
        <v>2.4620000000000002E-4</v>
      </c>
      <c r="F14" s="97">
        <f t="shared" si="6"/>
        <v>1.1100000000000001</v>
      </c>
      <c r="G14" s="98">
        <f t="shared" ref="G14:G73" ca="1" si="19">TRUNC((1+(E14*F14)),15)</f>
        <v>1.000273282</v>
      </c>
      <c r="H14" s="95">
        <f ca="1">TRUNC(PRODUCT(G$10:G13),15)</f>
        <v>1.0005466386830499</v>
      </c>
      <c r="I14" s="95">
        <f t="shared" si="14"/>
        <v>1</v>
      </c>
      <c r="J14" s="95">
        <f t="shared" ca="1" si="15"/>
        <v>1.00054664</v>
      </c>
      <c r="K14" s="95">
        <f t="shared" ca="1" si="1"/>
        <v>2733.2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2"/>
        <v>0</v>
      </c>
      <c r="O14" s="95">
        <f t="shared" ca="1" si="3"/>
        <v>2733.2</v>
      </c>
      <c r="P14" s="101" t="str">
        <f t="shared" si="7"/>
        <v>J=</v>
      </c>
      <c r="Q14" s="102">
        <f t="shared" si="8"/>
        <v>43923</v>
      </c>
      <c r="R14" s="12"/>
      <c r="S14" s="13"/>
      <c r="T14" s="27"/>
      <c r="U14" s="108"/>
      <c r="V14" s="34"/>
      <c r="W14" s="31"/>
      <c r="X14" s="30"/>
      <c r="Y14" s="34"/>
      <c r="Z14" s="111"/>
      <c r="AA14" s="31"/>
      <c r="AB14" s="27"/>
      <c r="AC14" s="33"/>
      <c r="AD14" s="50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</row>
    <row r="15" spans="1:222" x14ac:dyDescent="0.2">
      <c r="A15" s="93">
        <f t="shared" si="4"/>
        <v>43382</v>
      </c>
      <c r="B15" s="94">
        <f t="shared" ca="1" si="9"/>
        <v>5004100.3499999996</v>
      </c>
      <c r="C15" s="95">
        <f t="shared" si="5"/>
        <v>5000000</v>
      </c>
      <c r="D15" s="96">
        <f ca="1">IF(A15&lt;$B$1,VLOOKUP(A15,[1]DI!$A$4:$B$15000,2,FALSE),0)</f>
        <v>6.4000000000000001E-2</v>
      </c>
      <c r="E15" s="95">
        <f t="shared" ca="1" si="13"/>
        <v>2.4620000000000002E-4</v>
      </c>
      <c r="F15" s="97">
        <f t="shared" si="6"/>
        <v>1.1100000000000001</v>
      </c>
      <c r="G15" s="98">
        <f t="shared" ca="1" si="19"/>
        <v>1.000273282</v>
      </c>
      <c r="H15" s="95">
        <f ca="1">TRUNC(PRODUCT(G$10:G14),15)</f>
        <v>1.00082007006956</v>
      </c>
      <c r="I15" s="95">
        <f t="shared" si="14"/>
        <v>1</v>
      </c>
      <c r="J15" s="95">
        <f t="shared" ca="1" si="15"/>
        <v>1.0008200700000001</v>
      </c>
      <c r="K15" s="95">
        <f t="shared" ca="1" si="1"/>
        <v>4100.3500000000004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2"/>
        <v>0</v>
      </c>
      <c r="O15" s="95">
        <f t="shared" ca="1" si="3"/>
        <v>4100.3500000000004</v>
      </c>
      <c r="P15" s="101" t="str">
        <f t="shared" si="7"/>
        <v>J=</v>
      </c>
      <c r="Q15" s="102">
        <f t="shared" si="8"/>
        <v>43923</v>
      </c>
      <c r="R15" s="12"/>
      <c r="S15" s="13"/>
      <c r="T15" s="27"/>
      <c r="U15" s="108"/>
      <c r="V15" s="34"/>
      <c r="W15" s="31"/>
      <c r="X15" s="30"/>
      <c r="Y15" s="34"/>
      <c r="Z15" s="111"/>
      <c r="AA15" s="31"/>
      <c r="AB15" s="27"/>
      <c r="AC15" s="33"/>
      <c r="AD15" s="50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</row>
    <row r="16" spans="1:222" x14ac:dyDescent="0.2">
      <c r="A16" s="93">
        <f t="shared" si="4"/>
        <v>43383</v>
      </c>
      <c r="B16" s="94">
        <f t="shared" ca="1" si="9"/>
        <v>5005467.9000000004</v>
      </c>
      <c r="C16" s="95">
        <f t="shared" si="5"/>
        <v>5000000</v>
      </c>
      <c r="D16" s="96">
        <f ca="1">IF(A16&lt;$B$1,VLOOKUP(A16,[1]DI!$A$4:$B$15000,2,FALSE),0)</f>
        <v>6.4000000000000001E-2</v>
      </c>
      <c r="E16" s="95">
        <f t="shared" ca="1" si="13"/>
        <v>2.4620000000000002E-4</v>
      </c>
      <c r="F16" s="97">
        <f t="shared" si="6"/>
        <v>1.1100000000000001</v>
      </c>
      <c r="G16" s="98">
        <f t="shared" ca="1" si="19"/>
        <v>1.000273282</v>
      </c>
      <c r="H16" s="95">
        <f ca="1">TRUNC(PRODUCT(G$10:G15),15)</f>
        <v>1.00109357617995</v>
      </c>
      <c r="I16" s="95">
        <f t="shared" si="14"/>
        <v>1</v>
      </c>
      <c r="J16" s="95">
        <f t="shared" ca="1" si="15"/>
        <v>1.00109358</v>
      </c>
      <c r="K16" s="95">
        <f t="shared" ca="1" si="1"/>
        <v>5467.9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2"/>
        <v>0</v>
      </c>
      <c r="O16" s="95">
        <f t="shared" ca="1" si="3"/>
        <v>5467.9</v>
      </c>
      <c r="P16" s="101" t="str">
        <f t="shared" si="7"/>
        <v>J=</v>
      </c>
      <c r="Q16" s="102">
        <f t="shared" si="8"/>
        <v>43923</v>
      </c>
      <c r="R16" s="12"/>
      <c r="S16" s="13"/>
      <c r="T16" s="27"/>
      <c r="U16" s="108"/>
      <c r="V16" s="34"/>
      <c r="W16" s="31"/>
      <c r="X16" s="30"/>
      <c r="Y16" s="34"/>
      <c r="Z16" s="111"/>
      <c r="AA16" s="31"/>
      <c r="AB16" s="27"/>
      <c r="AC16" s="33"/>
      <c r="AD16" s="50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</row>
    <row r="17" spans="1:175" x14ac:dyDescent="0.2">
      <c r="A17" s="93">
        <f t="shared" si="4"/>
        <v>43384</v>
      </c>
      <c r="B17" s="94">
        <f t="shared" ca="1" si="9"/>
        <v>5006835.8</v>
      </c>
      <c r="C17" s="95">
        <f t="shared" si="5"/>
        <v>5000000</v>
      </c>
      <c r="D17" s="96">
        <f ca="1">IF(A17&lt;$B$1,VLOOKUP(A17,[1]DI!$A$4:$B$15000,2,FALSE),0)</f>
        <v>6.4000000000000001E-2</v>
      </c>
      <c r="E17" s="95">
        <f t="shared" ca="1" si="13"/>
        <v>2.4620000000000002E-4</v>
      </c>
      <c r="F17" s="97">
        <f t="shared" si="6"/>
        <v>1.1100000000000001</v>
      </c>
      <c r="G17" s="98">
        <f t="shared" ca="1" si="19"/>
        <v>1.000273282</v>
      </c>
      <c r="H17" s="95">
        <f ca="1">TRUNC(PRODUCT(G$10:G16),15)</f>
        <v>1.0013671570346401</v>
      </c>
      <c r="I17" s="95">
        <f t="shared" si="14"/>
        <v>1</v>
      </c>
      <c r="J17" s="95">
        <f t="shared" ca="1" si="15"/>
        <v>1.00136716</v>
      </c>
      <c r="K17" s="95">
        <f t="shared" ca="1" si="1"/>
        <v>6835.8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2"/>
        <v>0</v>
      </c>
      <c r="O17" s="95">
        <f t="shared" ca="1" si="3"/>
        <v>6835.8</v>
      </c>
      <c r="P17" s="101" t="str">
        <f t="shared" si="7"/>
        <v>J=</v>
      </c>
      <c r="Q17" s="102">
        <f t="shared" si="8"/>
        <v>43923</v>
      </c>
      <c r="R17" s="12"/>
      <c r="S17" s="13"/>
      <c r="T17" s="27"/>
      <c r="U17" s="108"/>
      <c r="V17" s="34"/>
      <c r="W17" s="31"/>
      <c r="X17" s="30"/>
      <c r="Y17" s="34"/>
      <c r="Z17" s="111"/>
      <c r="AA17" s="31"/>
      <c r="AB17" s="27"/>
      <c r="AC17" s="33"/>
      <c r="AD17" s="50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</row>
    <row r="18" spans="1:175" x14ac:dyDescent="0.2">
      <c r="A18" s="93">
        <f t="shared" si="4"/>
        <v>43385</v>
      </c>
      <c r="B18" s="94">
        <f t="shared" ca="1" si="9"/>
        <v>5008204.05</v>
      </c>
      <c r="C18" s="95">
        <f t="shared" si="5"/>
        <v>5000000</v>
      </c>
      <c r="D18" s="96">
        <f ca="1">IF(A18&lt;$B$1,VLOOKUP(A18,[1]DI!$A$4:$B$15000,2,FALSE),0)</f>
        <v>0</v>
      </c>
      <c r="E18" s="95">
        <f t="shared" ca="1" si="13"/>
        <v>0</v>
      </c>
      <c r="F18" s="97">
        <f t="shared" si="6"/>
        <v>1.1100000000000001</v>
      </c>
      <c r="G18" s="98">
        <f t="shared" ca="1" si="19"/>
        <v>1</v>
      </c>
      <c r="H18" s="95">
        <f ca="1">TRUNC(PRODUCT(G$10:G17),15)</f>
        <v>1.0016408126540499</v>
      </c>
      <c r="I18" s="95">
        <f t="shared" si="14"/>
        <v>1</v>
      </c>
      <c r="J18" s="95">
        <f t="shared" ca="1" si="15"/>
        <v>1.00164081</v>
      </c>
      <c r="K18" s="95">
        <f t="shared" ca="1" si="1"/>
        <v>8204.0499999999993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2"/>
        <v>0</v>
      </c>
      <c r="O18" s="95">
        <f t="shared" ca="1" si="3"/>
        <v>8204.0499999999993</v>
      </c>
      <c r="P18" s="101" t="str">
        <f t="shared" si="7"/>
        <v>J=</v>
      </c>
      <c r="Q18" s="102">
        <f t="shared" si="8"/>
        <v>43923</v>
      </c>
      <c r="R18" s="12"/>
      <c r="S18" s="13"/>
      <c r="T18" s="27"/>
      <c r="U18" s="108"/>
      <c r="V18" s="34"/>
      <c r="W18" s="31"/>
      <c r="X18" s="30"/>
      <c r="Y18" s="34"/>
      <c r="Z18" s="111"/>
      <c r="AA18" s="31"/>
      <c r="AB18" s="27"/>
      <c r="AC18" s="33"/>
      <c r="AD18" s="50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</row>
    <row r="19" spans="1:175" x14ac:dyDescent="0.2">
      <c r="A19" s="93">
        <f t="shared" si="4"/>
        <v>43386</v>
      </c>
      <c r="B19" s="94">
        <f t="shared" ca="1" si="9"/>
        <v>5008204.05</v>
      </c>
      <c r="C19" s="95">
        <f t="shared" si="5"/>
        <v>5000000</v>
      </c>
      <c r="D19" s="96">
        <f ca="1">IF(A19&lt;$B$1,VLOOKUP(A19,[1]DI!$A$4:$B$15000,2,FALSE),0)</f>
        <v>0</v>
      </c>
      <c r="E19" s="95">
        <f t="shared" ca="1" si="13"/>
        <v>0</v>
      </c>
      <c r="F19" s="97">
        <f t="shared" si="6"/>
        <v>1.1100000000000001</v>
      </c>
      <c r="G19" s="98">
        <f t="shared" ca="1" si="19"/>
        <v>1</v>
      </c>
      <c r="H19" s="95">
        <f ca="1">TRUNC(PRODUCT(G$10:G18),15)</f>
        <v>1.0016408126540499</v>
      </c>
      <c r="I19" s="95">
        <f t="shared" si="14"/>
        <v>1</v>
      </c>
      <c r="J19" s="95">
        <f t="shared" ca="1" si="15"/>
        <v>1.00164081</v>
      </c>
      <c r="K19" s="95">
        <f t="shared" ca="1" si="1"/>
        <v>8204.0499999999993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2"/>
        <v>0</v>
      </c>
      <c r="O19" s="95">
        <f t="shared" ca="1" si="3"/>
        <v>8204.0499999999993</v>
      </c>
      <c r="P19" s="101" t="str">
        <f t="shared" si="7"/>
        <v>J=</v>
      </c>
      <c r="Q19" s="102">
        <f t="shared" si="8"/>
        <v>43923</v>
      </c>
      <c r="R19" s="12"/>
      <c r="S19" s="13"/>
      <c r="T19" s="27"/>
      <c r="U19" s="108"/>
      <c r="V19" s="34"/>
      <c r="W19" s="31"/>
      <c r="X19" s="30"/>
      <c r="Y19" s="34"/>
      <c r="Z19" s="111"/>
      <c r="AA19" s="31"/>
      <c r="AB19" s="27"/>
      <c r="AC19" s="33"/>
      <c r="AD19" s="50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</row>
    <row r="20" spans="1:175" x14ac:dyDescent="0.2">
      <c r="A20" s="93">
        <f t="shared" si="4"/>
        <v>43387</v>
      </c>
      <c r="B20" s="94">
        <f t="shared" ca="1" si="9"/>
        <v>5008204.05</v>
      </c>
      <c r="C20" s="95">
        <f t="shared" si="5"/>
        <v>5000000</v>
      </c>
      <c r="D20" s="96">
        <f ca="1">IF(A20&lt;$B$1,VLOOKUP(A20,[1]DI!$A$4:$B$15000,2,FALSE),0)</f>
        <v>0</v>
      </c>
      <c r="E20" s="95">
        <f t="shared" ca="1" si="13"/>
        <v>0</v>
      </c>
      <c r="F20" s="97">
        <f t="shared" si="6"/>
        <v>1.1100000000000001</v>
      </c>
      <c r="G20" s="98">
        <f t="shared" ca="1" si="19"/>
        <v>1</v>
      </c>
      <c r="H20" s="95">
        <f ca="1">TRUNC(PRODUCT(G$10:G19),15)</f>
        <v>1.0016408126540499</v>
      </c>
      <c r="I20" s="95">
        <f t="shared" si="14"/>
        <v>1</v>
      </c>
      <c r="J20" s="95">
        <f t="shared" ca="1" si="15"/>
        <v>1.00164081</v>
      </c>
      <c r="K20" s="95">
        <f t="shared" ca="1" si="1"/>
        <v>8204.0499999999993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2"/>
        <v>0</v>
      </c>
      <c r="O20" s="95">
        <f t="shared" ca="1" si="3"/>
        <v>8204.0499999999993</v>
      </c>
      <c r="P20" s="101" t="str">
        <f t="shared" si="7"/>
        <v>J=</v>
      </c>
      <c r="Q20" s="102">
        <f t="shared" si="8"/>
        <v>43923</v>
      </c>
      <c r="R20" s="12"/>
      <c r="S20" s="13"/>
      <c r="T20" s="27"/>
      <c r="U20" s="108"/>
      <c r="V20" s="34"/>
      <c r="W20" s="31"/>
      <c r="X20" s="30"/>
      <c r="Y20" s="34"/>
      <c r="Z20" s="111"/>
      <c r="AA20" s="31"/>
      <c r="AB20" s="27"/>
      <c r="AC20" s="33"/>
      <c r="AD20" s="28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</row>
    <row r="21" spans="1:175" x14ac:dyDescent="0.2">
      <c r="A21" s="93">
        <f t="shared" si="4"/>
        <v>43388</v>
      </c>
      <c r="B21" s="94">
        <f t="shared" ca="1" si="9"/>
        <v>5008204.05</v>
      </c>
      <c r="C21" s="95">
        <f t="shared" si="5"/>
        <v>5000000</v>
      </c>
      <c r="D21" s="96">
        <f ca="1">IF(A21&lt;$B$1,VLOOKUP(A21,[1]DI!$A$4:$B$15000,2,FALSE),0)</f>
        <v>6.4000000000000001E-2</v>
      </c>
      <c r="E21" s="95">
        <f t="shared" ca="1" si="13"/>
        <v>2.4620000000000002E-4</v>
      </c>
      <c r="F21" s="97">
        <f t="shared" si="6"/>
        <v>1.1100000000000001</v>
      </c>
      <c r="G21" s="98">
        <f t="shared" ca="1" si="19"/>
        <v>1.000273282</v>
      </c>
      <c r="H21" s="95">
        <f ca="1">TRUNC(PRODUCT(G$10:G20),15)</f>
        <v>1.0016408126540499</v>
      </c>
      <c r="I21" s="95">
        <f t="shared" si="14"/>
        <v>1</v>
      </c>
      <c r="J21" s="95">
        <f t="shared" ca="1" si="15"/>
        <v>1.00164081</v>
      </c>
      <c r="K21" s="95">
        <f t="shared" ca="1" si="1"/>
        <v>8204.0499999999993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2"/>
        <v>0</v>
      </c>
      <c r="O21" s="95">
        <f t="shared" ca="1" si="3"/>
        <v>8204.0499999999993</v>
      </c>
      <c r="P21" s="101" t="str">
        <f t="shared" si="7"/>
        <v>J=</v>
      </c>
      <c r="Q21" s="102">
        <f t="shared" si="8"/>
        <v>43923</v>
      </c>
      <c r="R21" s="12"/>
      <c r="S21" s="13"/>
      <c r="T21" s="27"/>
      <c r="U21" s="28"/>
      <c r="V21" s="34"/>
      <c r="W21" s="31"/>
      <c r="X21" s="30"/>
      <c r="Y21" s="34"/>
      <c r="Z21" s="32"/>
      <c r="AA21" s="31"/>
      <c r="AB21" s="27"/>
      <c r="AC21" s="33"/>
      <c r="AD21" s="28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</row>
    <row r="22" spans="1:175" x14ac:dyDescent="0.2">
      <c r="A22" s="93">
        <f t="shared" si="4"/>
        <v>43389</v>
      </c>
      <c r="B22" s="94">
        <f t="shared" ca="1" si="9"/>
        <v>5009572.7</v>
      </c>
      <c r="C22" s="95">
        <f t="shared" si="5"/>
        <v>5000000</v>
      </c>
      <c r="D22" s="96">
        <f ca="1">IF(A22&lt;$B$1,VLOOKUP(A22,[1]DI!$A$4:$B$15000,2,FALSE),0)</f>
        <v>6.4000000000000001E-2</v>
      </c>
      <c r="E22" s="95">
        <f t="shared" ca="1" si="13"/>
        <v>2.4620000000000002E-4</v>
      </c>
      <c r="F22" s="97">
        <f t="shared" si="6"/>
        <v>1.1100000000000001</v>
      </c>
      <c r="G22" s="98">
        <f t="shared" ca="1" si="19"/>
        <v>1.000273282</v>
      </c>
      <c r="H22" s="95">
        <f ca="1">TRUNC(PRODUCT(G$10:G21),15)</f>
        <v>1.0019145430586101</v>
      </c>
      <c r="I22" s="95">
        <f t="shared" si="14"/>
        <v>1</v>
      </c>
      <c r="J22" s="95">
        <f t="shared" ca="1" si="15"/>
        <v>1.00191454</v>
      </c>
      <c r="K22" s="95">
        <f t="shared" ca="1" si="1"/>
        <v>9572.7000000000007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2"/>
        <v>0</v>
      </c>
      <c r="O22" s="95">
        <f t="shared" ca="1" si="3"/>
        <v>9572.7000000000007</v>
      </c>
      <c r="P22" s="101" t="str">
        <f t="shared" si="7"/>
        <v>J=</v>
      </c>
      <c r="Q22" s="102">
        <f t="shared" si="8"/>
        <v>43923</v>
      </c>
      <c r="R22" s="4"/>
      <c r="S22" s="36"/>
      <c r="T22" s="27"/>
      <c r="U22" s="28"/>
      <c r="V22" s="34"/>
      <c r="W22" s="31"/>
      <c r="X22" s="30"/>
      <c r="Y22" s="34"/>
      <c r="Z22" s="35"/>
      <c r="AA22" s="31"/>
      <c r="AB22" s="27"/>
      <c r="AC22" s="33"/>
      <c r="AD22" s="28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4"/>
        <v>43390</v>
      </c>
      <c r="B23" s="94">
        <f t="shared" ca="1" si="9"/>
        <v>5010941.7499999898</v>
      </c>
      <c r="C23" s="95">
        <f t="shared" si="5"/>
        <v>5000000</v>
      </c>
      <c r="D23" s="96">
        <f ca="1">IF(A23&lt;$B$1,VLOOKUP(A23,[1]DI!$A$4:$B$15000,2,FALSE),0)</f>
        <v>6.4000000000000001E-2</v>
      </c>
      <c r="E23" s="95">
        <f t="shared" ca="1" si="13"/>
        <v>2.4620000000000002E-4</v>
      </c>
      <c r="F23" s="97">
        <f t="shared" si="6"/>
        <v>1.1100000000000001</v>
      </c>
      <c r="G23" s="98">
        <f t="shared" ca="1" si="19"/>
        <v>1.000273282</v>
      </c>
      <c r="H23" s="95">
        <f ca="1">TRUNC(PRODUCT(G$10:G22),15)</f>
        <v>1.0021883482687699</v>
      </c>
      <c r="I23" s="95">
        <f t="shared" si="14"/>
        <v>1</v>
      </c>
      <c r="J23" s="95">
        <f t="shared" ca="1" si="15"/>
        <v>1.00218835</v>
      </c>
      <c r="K23" s="95">
        <f t="shared" ca="1" si="1"/>
        <v>10941.749999989999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2"/>
        <v>0</v>
      </c>
      <c r="O23" s="95">
        <f t="shared" ca="1" si="3"/>
        <v>10941.749999989999</v>
      </c>
      <c r="P23" s="101" t="str">
        <f t="shared" si="7"/>
        <v>J=</v>
      </c>
      <c r="Q23" s="102">
        <f t="shared" si="8"/>
        <v>43923</v>
      </c>
      <c r="R23" s="12"/>
      <c r="S23" s="13"/>
      <c r="T23" s="27"/>
      <c r="U23" s="28"/>
      <c r="V23" s="34"/>
      <c r="W23" s="31"/>
      <c r="X23" s="30"/>
      <c r="Y23" s="30"/>
      <c r="Z23" s="32"/>
      <c r="AA23" s="31"/>
      <c r="AB23" s="27"/>
      <c r="AC23" s="33"/>
      <c r="AD23" s="28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</row>
    <row r="24" spans="1:175" x14ac:dyDescent="0.2">
      <c r="A24" s="93">
        <f t="shared" si="4"/>
        <v>43391</v>
      </c>
      <c r="B24" s="94">
        <f t="shared" ca="1" si="9"/>
        <v>5012311.1499999901</v>
      </c>
      <c r="C24" s="95">
        <f t="shared" si="5"/>
        <v>5000000</v>
      </c>
      <c r="D24" s="96">
        <f ca="1">IF(A24&lt;$B$1,VLOOKUP(A24,[1]DI!$A$4:$B$15000,2,FALSE),0)</f>
        <v>6.4000000000000001E-2</v>
      </c>
      <c r="E24" s="95">
        <f t="shared" ca="1" si="13"/>
        <v>2.4620000000000002E-4</v>
      </c>
      <c r="F24" s="97">
        <f t="shared" si="6"/>
        <v>1.1100000000000001</v>
      </c>
      <c r="G24" s="98">
        <f t="shared" ca="1" si="19"/>
        <v>1.000273282</v>
      </c>
      <c r="H24" s="95">
        <f ca="1">TRUNC(PRODUCT(G$10:G23),15)</f>
        <v>1.00246222830496</v>
      </c>
      <c r="I24" s="95">
        <f t="shared" si="14"/>
        <v>1</v>
      </c>
      <c r="J24" s="95">
        <f t="shared" ca="1" si="15"/>
        <v>1.0024622299999999</v>
      </c>
      <c r="K24" s="95">
        <f t="shared" ca="1" si="1"/>
        <v>12311.149999990001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2"/>
        <v>0</v>
      </c>
      <c r="O24" s="95">
        <f t="shared" ca="1" si="3"/>
        <v>12311.149999990001</v>
      </c>
      <c r="P24" s="101" t="str">
        <f t="shared" si="7"/>
        <v>J=</v>
      </c>
      <c r="Q24" s="102">
        <f t="shared" si="8"/>
        <v>43923</v>
      </c>
      <c r="R24" s="12"/>
      <c r="S24" s="13"/>
      <c r="T24" s="27"/>
      <c r="U24" s="28"/>
      <c r="V24" s="34"/>
      <c r="W24" s="31"/>
      <c r="X24" s="30"/>
      <c r="Y24" s="30"/>
      <c r="Z24" s="32"/>
      <c r="AA24" s="31"/>
      <c r="AB24" s="27"/>
      <c r="AC24" s="33"/>
      <c r="AD24" s="28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</row>
    <row r="25" spans="1:175" x14ac:dyDescent="0.2">
      <c r="A25" s="93">
        <f t="shared" si="4"/>
        <v>43392</v>
      </c>
      <c r="B25" s="94">
        <f t="shared" ca="1" si="9"/>
        <v>5013680.9000000004</v>
      </c>
      <c r="C25" s="95">
        <f t="shared" si="5"/>
        <v>5000000</v>
      </c>
      <c r="D25" s="96">
        <f ca="1">IF(A25&lt;$B$1,VLOOKUP(A25,[1]DI!$A$4:$B$15000,2,FALSE),0)</f>
        <v>6.4000000000000001E-2</v>
      </c>
      <c r="E25" s="95">
        <f t="shared" ca="1" si="13"/>
        <v>2.4620000000000002E-4</v>
      </c>
      <c r="F25" s="97">
        <f t="shared" si="6"/>
        <v>1.1100000000000001</v>
      </c>
      <c r="G25" s="98">
        <f t="shared" ca="1" si="19"/>
        <v>1.000273282</v>
      </c>
      <c r="H25" s="95">
        <f ca="1">TRUNC(PRODUCT(G$10:G24),15)</f>
        <v>1.00273618318763</v>
      </c>
      <c r="I25" s="95">
        <f t="shared" si="14"/>
        <v>1</v>
      </c>
      <c r="J25" s="95">
        <f t="shared" ca="1" si="15"/>
        <v>1.0027361800000001</v>
      </c>
      <c r="K25" s="95">
        <f t="shared" ca="1" si="1"/>
        <v>13680.9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2"/>
        <v>0</v>
      </c>
      <c r="O25" s="95">
        <f t="shared" ca="1" si="3"/>
        <v>13680.9</v>
      </c>
      <c r="P25" s="101" t="str">
        <f t="shared" si="7"/>
        <v>J=</v>
      </c>
      <c r="Q25" s="102">
        <f t="shared" si="8"/>
        <v>43923</v>
      </c>
      <c r="R25" s="12"/>
      <c r="S25" s="13"/>
      <c r="T25" s="24"/>
      <c r="U25" s="51"/>
      <c r="V25" s="19"/>
      <c r="W25" s="12"/>
      <c r="X25" s="47"/>
      <c r="Y25" s="47"/>
      <c r="Z25" s="10"/>
      <c r="AA25" s="12"/>
      <c r="AB25" s="24"/>
      <c r="AC25" s="52"/>
      <c r="AD25" s="51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</row>
    <row r="26" spans="1:175" x14ac:dyDescent="0.2">
      <c r="A26" s="93">
        <f t="shared" si="4"/>
        <v>43393</v>
      </c>
      <c r="B26" s="94">
        <f t="shared" ca="1" si="9"/>
        <v>5015051.05</v>
      </c>
      <c r="C26" s="95">
        <f t="shared" si="5"/>
        <v>5000000</v>
      </c>
      <c r="D26" s="96">
        <f ca="1">IF(A26&lt;$B$1,VLOOKUP(A26,[1]DI!$A$4:$B$15000,2,FALSE),0)</f>
        <v>0</v>
      </c>
      <c r="E26" s="95">
        <f t="shared" ca="1" si="13"/>
        <v>0</v>
      </c>
      <c r="F26" s="97">
        <f t="shared" si="6"/>
        <v>1.1100000000000001</v>
      </c>
      <c r="G26" s="98">
        <f t="shared" ca="1" si="19"/>
        <v>1</v>
      </c>
      <c r="H26" s="95">
        <f ca="1">TRUNC(PRODUCT(G$10:G25),15)</f>
        <v>1.00301021293725</v>
      </c>
      <c r="I26" s="95">
        <f t="shared" si="14"/>
        <v>1</v>
      </c>
      <c r="J26" s="95">
        <f t="shared" ca="1" si="15"/>
        <v>1.00301021</v>
      </c>
      <c r="K26" s="95">
        <f t="shared" ca="1" si="1"/>
        <v>15051.05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2"/>
        <v>0</v>
      </c>
      <c r="O26" s="95">
        <f t="shared" ca="1" si="3"/>
        <v>15051.05</v>
      </c>
      <c r="P26" s="101" t="str">
        <f t="shared" si="7"/>
        <v>J=</v>
      </c>
      <c r="Q26" s="102">
        <f t="shared" si="8"/>
        <v>43923</v>
      </c>
      <c r="R26" s="12"/>
      <c r="S26" s="13"/>
      <c r="T26" s="24"/>
      <c r="U26" s="51"/>
      <c r="V26" s="47"/>
      <c r="W26" s="12"/>
      <c r="X26" s="47"/>
      <c r="Y26" s="47"/>
      <c r="Z26" s="10"/>
      <c r="AA26" s="12"/>
      <c r="AB26" s="24"/>
      <c r="AC26" s="52"/>
      <c r="AD26" s="51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</row>
    <row r="27" spans="1:175" x14ac:dyDescent="0.2">
      <c r="A27" s="93">
        <f t="shared" si="4"/>
        <v>43394</v>
      </c>
      <c r="B27" s="94">
        <f t="shared" ca="1" si="9"/>
        <v>5015051.05</v>
      </c>
      <c r="C27" s="95">
        <f t="shared" si="5"/>
        <v>5000000</v>
      </c>
      <c r="D27" s="96">
        <f ca="1">IF(A27&lt;$B$1,VLOOKUP(A27,[1]DI!$A$4:$B$15000,2,FALSE),0)</f>
        <v>0</v>
      </c>
      <c r="E27" s="95">
        <f t="shared" ca="1" si="13"/>
        <v>0</v>
      </c>
      <c r="F27" s="97">
        <f t="shared" si="6"/>
        <v>1.1100000000000001</v>
      </c>
      <c r="G27" s="98">
        <f t="shared" ca="1" si="19"/>
        <v>1</v>
      </c>
      <c r="H27" s="95">
        <f ca="1">TRUNC(PRODUCT(G$10:G26),15)</f>
        <v>1.00301021293725</v>
      </c>
      <c r="I27" s="95">
        <f t="shared" si="14"/>
        <v>1</v>
      </c>
      <c r="J27" s="95">
        <f t="shared" ca="1" si="15"/>
        <v>1.00301021</v>
      </c>
      <c r="K27" s="95">
        <f t="shared" ca="1" si="1"/>
        <v>15051.05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2"/>
        <v>0</v>
      </c>
      <c r="O27" s="95">
        <f t="shared" ca="1" si="3"/>
        <v>15051.05</v>
      </c>
      <c r="P27" s="101" t="str">
        <f t="shared" si="7"/>
        <v>J=</v>
      </c>
      <c r="Q27" s="102">
        <f t="shared" si="8"/>
        <v>43923</v>
      </c>
      <c r="R27" s="12"/>
      <c r="S27" s="13"/>
      <c r="T27" s="24"/>
      <c r="U27" s="51"/>
      <c r="V27" s="47"/>
      <c r="W27" s="12"/>
      <c r="X27" s="47"/>
      <c r="Y27" s="47"/>
      <c r="Z27" s="10"/>
      <c r="AA27" s="12"/>
      <c r="AB27" s="24"/>
      <c r="AC27" s="52"/>
      <c r="AD27" s="51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</row>
    <row r="28" spans="1:175" x14ac:dyDescent="0.2">
      <c r="A28" s="93">
        <f t="shared" si="4"/>
        <v>43395</v>
      </c>
      <c r="B28" s="94">
        <f t="shared" ca="1" si="9"/>
        <v>5015051.05</v>
      </c>
      <c r="C28" s="95">
        <f t="shared" si="5"/>
        <v>5000000</v>
      </c>
      <c r="D28" s="96">
        <f ca="1">IF(A28&lt;$B$1,VLOOKUP(A28,[1]DI!$A$4:$B$15000,2,FALSE),0)</f>
        <v>6.4000000000000001E-2</v>
      </c>
      <c r="E28" s="95">
        <f t="shared" ca="1" si="13"/>
        <v>2.4620000000000002E-4</v>
      </c>
      <c r="F28" s="97">
        <f t="shared" si="6"/>
        <v>1.1100000000000001</v>
      </c>
      <c r="G28" s="98">
        <f t="shared" ca="1" si="19"/>
        <v>1.000273282</v>
      </c>
      <c r="H28" s="95">
        <f ca="1">TRUNC(PRODUCT(G$10:G27),15)</f>
        <v>1.00301021293725</v>
      </c>
      <c r="I28" s="95">
        <f t="shared" si="14"/>
        <v>1</v>
      </c>
      <c r="J28" s="95">
        <f t="shared" ca="1" si="15"/>
        <v>1.00301021</v>
      </c>
      <c r="K28" s="95">
        <f t="shared" ca="1" si="1"/>
        <v>15051.05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2"/>
        <v>0</v>
      </c>
      <c r="O28" s="95">
        <f t="shared" ca="1" si="3"/>
        <v>15051.05</v>
      </c>
      <c r="P28" s="101" t="str">
        <f t="shared" si="7"/>
        <v>J=</v>
      </c>
      <c r="Q28" s="102">
        <f t="shared" si="8"/>
        <v>43923</v>
      </c>
      <c r="R28" s="12"/>
      <c r="S28" s="13"/>
      <c r="T28" s="24"/>
      <c r="U28" s="51"/>
      <c r="V28" s="47"/>
      <c r="W28" s="12"/>
      <c r="X28" s="47"/>
      <c r="Y28" s="47"/>
      <c r="Z28" s="10"/>
      <c r="AA28" s="12"/>
      <c r="AB28" s="24"/>
      <c r="AC28" s="52"/>
      <c r="AD28" s="51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</row>
    <row r="29" spans="1:175" x14ac:dyDescent="0.2">
      <c r="A29" s="93">
        <f t="shared" si="4"/>
        <v>43396</v>
      </c>
      <c r="B29" s="94">
        <f t="shared" ca="1" si="9"/>
        <v>5016421.5999999903</v>
      </c>
      <c r="C29" s="95">
        <f t="shared" si="5"/>
        <v>5000000</v>
      </c>
      <c r="D29" s="96">
        <f ca="1">IF(A29&lt;$B$1,VLOOKUP(A29,[1]DI!$A$4:$B$15000,2,FALSE),0)</f>
        <v>6.4000000000000001E-2</v>
      </c>
      <c r="E29" s="95">
        <f t="shared" ca="1" si="13"/>
        <v>2.4620000000000002E-4</v>
      </c>
      <c r="F29" s="97">
        <f t="shared" si="6"/>
        <v>1.1100000000000001</v>
      </c>
      <c r="G29" s="98">
        <f t="shared" ca="1" si="19"/>
        <v>1.000273282</v>
      </c>
      <c r="H29" s="95">
        <f ca="1">TRUNC(PRODUCT(G$10:G28),15)</f>
        <v>1.0032843175742601</v>
      </c>
      <c r="I29" s="95">
        <f t="shared" si="14"/>
        <v>1</v>
      </c>
      <c r="J29" s="95">
        <f t="shared" ca="1" si="15"/>
        <v>1.0032843199999999</v>
      </c>
      <c r="K29" s="95">
        <f t="shared" ca="1" si="1"/>
        <v>16421.599999990001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2"/>
        <v>0</v>
      </c>
      <c r="O29" s="95">
        <f t="shared" ca="1" si="3"/>
        <v>16421.599999990001</v>
      </c>
      <c r="P29" s="101" t="str">
        <f t="shared" si="7"/>
        <v>J=</v>
      </c>
      <c r="Q29" s="102">
        <f t="shared" si="8"/>
        <v>43923</v>
      </c>
      <c r="R29" s="12"/>
      <c r="S29" s="13"/>
      <c r="T29" s="24"/>
      <c r="U29" s="51"/>
      <c r="V29" s="47"/>
      <c r="W29" s="12"/>
      <c r="X29" s="47"/>
      <c r="Y29" s="47"/>
      <c r="Z29" s="53"/>
      <c r="AA29" s="12"/>
      <c r="AB29" s="24"/>
      <c r="AC29" s="52"/>
      <c r="AD29" s="51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</row>
    <row r="30" spans="1:175" x14ac:dyDescent="0.2">
      <c r="A30" s="93">
        <f t="shared" si="4"/>
        <v>43397</v>
      </c>
      <c r="B30" s="94">
        <f t="shared" ca="1" si="9"/>
        <v>5017792.5</v>
      </c>
      <c r="C30" s="95">
        <f t="shared" si="5"/>
        <v>5000000</v>
      </c>
      <c r="D30" s="96">
        <f ca="1">IF(A30&lt;$B$1,VLOOKUP(A30,[1]DI!$A$4:$B$15000,2,FALSE),0)</f>
        <v>6.4000000000000001E-2</v>
      </c>
      <c r="E30" s="95">
        <f t="shared" ca="1" si="13"/>
        <v>2.4620000000000002E-4</v>
      </c>
      <c r="F30" s="97">
        <f t="shared" si="6"/>
        <v>1.1100000000000001</v>
      </c>
      <c r="G30" s="98">
        <f t="shared" ca="1" si="19"/>
        <v>1.000273282</v>
      </c>
      <c r="H30" s="95">
        <f ca="1">TRUNC(PRODUCT(G$10:G29),15)</f>
        <v>1.00355849711913</v>
      </c>
      <c r="I30" s="95">
        <f t="shared" si="14"/>
        <v>1</v>
      </c>
      <c r="J30" s="95">
        <f t="shared" ca="1" si="15"/>
        <v>1.0035585</v>
      </c>
      <c r="K30" s="95">
        <f t="shared" ca="1" si="1"/>
        <v>17792.5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2"/>
        <v>0</v>
      </c>
      <c r="O30" s="95">
        <f t="shared" ca="1" si="3"/>
        <v>17792.5</v>
      </c>
      <c r="P30" s="101" t="str">
        <f t="shared" si="7"/>
        <v>J=</v>
      </c>
      <c r="Q30" s="102">
        <f t="shared" si="8"/>
        <v>43923</v>
      </c>
      <c r="R30" s="12"/>
      <c r="S30" s="13"/>
      <c r="T30" s="24"/>
      <c r="U30" s="51"/>
      <c r="V30" s="47"/>
      <c r="W30" s="12"/>
      <c r="X30" s="47"/>
      <c r="Y30" s="47"/>
      <c r="Z30" s="53"/>
      <c r="AA30" s="12"/>
      <c r="AB30" s="24"/>
      <c r="AC30" s="52"/>
      <c r="AD30" s="51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</row>
    <row r="31" spans="1:175" x14ac:dyDescent="0.2">
      <c r="A31" s="93">
        <f t="shared" si="4"/>
        <v>43398</v>
      </c>
      <c r="B31" s="94">
        <f t="shared" ca="1" si="9"/>
        <v>5019163.7499999898</v>
      </c>
      <c r="C31" s="95">
        <f t="shared" si="5"/>
        <v>5000000</v>
      </c>
      <c r="D31" s="96">
        <f ca="1">IF(A31&lt;$B$1,VLOOKUP(A31,[1]DI!$A$4:$B$15000,2,FALSE),0)</f>
        <v>6.4000000000000001E-2</v>
      </c>
      <c r="E31" s="95">
        <f t="shared" ca="1" si="13"/>
        <v>2.4620000000000002E-4</v>
      </c>
      <c r="F31" s="97">
        <f t="shared" si="6"/>
        <v>1.1100000000000001</v>
      </c>
      <c r="G31" s="98">
        <f t="shared" ca="1" si="19"/>
        <v>1.000273282</v>
      </c>
      <c r="H31" s="95">
        <f ca="1">TRUNC(PRODUCT(G$10:G30),15)</f>
        <v>1.00383275159234</v>
      </c>
      <c r="I31" s="95">
        <f t="shared" si="14"/>
        <v>1</v>
      </c>
      <c r="J31" s="95">
        <f t="shared" ca="1" si="15"/>
        <v>1.0038327499999999</v>
      </c>
      <c r="K31" s="95">
        <f t="shared" ca="1" si="1"/>
        <v>19163.749999989999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2"/>
        <v>0</v>
      </c>
      <c r="O31" s="95">
        <f t="shared" ca="1" si="3"/>
        <v>19163.749999989999</v>
      </c>
      <c r="P31" s="101" t="str">
        <f t="shared" si="7"/>
        <v>J=</v>
      </c>
      <c r="Q31" s="102">
        <f t="shared" si="8"/>
        <v>43923</v>
      </c>
      <c r="R31" s="12"/>
      <c r="S31" s="13"/>
      <c r="T31" s="24"/>
      <c r="U31" s="51"/>
      <c r="V31" s="47"/>
      <c r="W31" s="12"/>
      <c r="X31" s="47"/>
      <c r="Y31" s="47"/>
      <c r="Z31" s="53"/>
      <c r="AA31" s="12"/>
      <c r="AB31" s="24"/>
      <c r="AC31" s="52"/>
      <c r="AD31" s="51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</row>
    <row r="32" spans="1:175" x14ac:dyDescent="0.2">
      <c r="A32" s="93">
        <f t="shared" si="4"/>
        <v>43399</v>
      </c>
      <c r="B32" s="94">
        <f t="shared" ca="1" si="9"/>
        <v>5020535.4000000004</v>
      </c>
      <c r="C32" s="95">
        <f t="shared" si="5"/>
        <v>5000000</v>
      </c>
      <c r="D32" s="96">
        <f ca="1">IF(A32&lt;$B$1,VLOOKUP(A32,[1]DI!$A$4:$B$15000,2,FALSE),0)</f>
        <v>6.4000000000000001E-2</v>
      </c>
      <c r="E32" s="95">
        <f t="shared" ca="1" si="13"/>
        <v>2.4620000000000002E-4</v>
      </c>
      <c r="F32" s="97">
        <f t="shared" si="6"/>
        <v>1.1100000000000001</v>
      </c>
      <c r="G32" s="98">
        <f t="shared" ca="1" si="19"/>
        <v>1.000273282</v>
      </c>
      <c r="H32" s="95">
        <f ca="1">TRUNC(PRODUCT(G$10:G31),15)</f>
        <v>1.00410708101437</v>
      </c>
      <c r="I32" s="95">
        <f t="shared" si="14"/>
        <v>1</v>
      </c>
      <c r="J32" s="95">
        <f t="shared" ca="1" si="15"/>
        <v>1.00410708</v>
      </c>
      <c r="K32" s="95">
        <f t="shared" ca="1" si="1"/>
        <v>20535.400000000001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2"/>
        <v>0</v>
      </c>
      <c r="O32" s="95">
        <f t="shared" ca="1" si="3"/>
        <v>20535.400000000001</v>
      </c>
      <c r="P32" s="101" t="str">
        <f t="shared" si="7"/>
        <v>J=</v>
      </c>
      <c r="Q32" s="102">
        <f t="shared" si="8"/>
        <v>43923</v>
      </c>
      <c r="R32" s="12"/>
      <c r="S32" s="13"/>
      <c r="T32" s="24"/>
      <c r="U32" s="51"/>
      <c r="V32" s="47"/>
      <c r="W32" s="12"/>
      <c r="X32" s="47"/>
      <c r="Y32" s="47"/>
      <c r="Z32" s="53"/>
      <c r="AA32" s="12"/>
      <c r="AB32" s="24"/>
      <c r="AC32" s="52"/>
      <c r="AD32" s="51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</row>
    <row r="33" spans="1:172" x14ac:dyDescent="0.2">
      <c r="A33" s="93">
        <f t="shared" si="4"/>
        <v>43400</v>
      </c>
      <c r="B33" s="94">
        <f t="shared" ca="1" si="9"/>
        <v>5021907.45</v>
      </c>
      <c r="C33" s="95">
        <f t="shared" si="5"/>
        <v>5000000</v>
      </c>
      <c r="D33" s="96">
        <f ca="1">IF(A33&lt;$B$1,VLOOKUP(A33,[1]DI!$A$4:$B$15000,2,FALSE),0)</f>
        <v>0</v>
      </c>
      <c r="E33" s="95">
        <f t="shared" ca="1" si="13"/>
        <v>0</v>
      </c>
      <c r="F33" s="97">
        <f t="shared" si="6"/>
        <v>1.1100000000000001</v>
      </c>
      <c r="G33" s="98">
        <f t="shared" ca="1" si="19"/>
        <v>1</v>
      </c>
      <c r="H33" s="95">
        <f ca="1">TRUNC(PRODUCT(G$10:G32),15)</f>
        <v>1.0043814854056801</v>
      </c>
      <c r="I33" s="95">
        <f t="shared" si="14"/>
        <v>1</v>
      </c>
      <c r="J33" s="95">
        <f t="shared" ca="1" si="15"/>
        <v>1.0043814900000001</v>
      </c>
      <c r="K33" s="95">
        <f t="shared" ca="1" si="1"/>
        <v>21907.45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2"/>
        <v>0</v>
      </c>
      <c r="O33" s="95">
        <f t="shared" ca="1" si="3"/>
        <v>21907.45</v>
      </c>
      <c r="P33" s="101" t="str">
        <f t="shared" si="7"/>
        <v>J=</v>
      </c>
      <c r="Q33" s="102">
        <f t="shared" si="8"/>
        <v>43923</v>
      </c>
      <c r="R33" s="12"/>
      <c r="S33" s="13"/>
      <c r="T33" s="24"/>
      <c r="U33" s="51"/>
      <c r="V33" s="47"/>
      <c r="W33" s="12"/>
      <c r="X33" s="47"/>
      <c r="Y33" s="47"/>
      <c r="Z33" s="53"/>
      <c r="AA33" s="12"/>
      <c r="AB33" s="24"/>
      <c r="AC33" s="52"/>
      <c r="AD33" s="51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</row>
    <row r="34" spans="1:172" x14ac:dyDescent="0.2">
      <c r="A34" s="93">
        <f t="shared" si="4"/>
        <v>43401</v>
      </c>
      <c r="B34" s="94">
        <f t="shared" ca="1" si="9"/>
        <v>5021907.45</v>
      </c>
      <c r="C34" s="95">
        <f t="shared" si="5"/>
        <v>5000000</v>
      </c>
      <c r="D34" s="96">
        <f ca="1">IF(A34&lt;$B$1,VLOOKUP(A34,[1]DI!$A$4:$B$15000,2,FALSE),0)</f>
        <v>0</v>
      </c>
      <c r="E34" s="95">
        <f t="shared" ca="1" si="13"/>
        <v>0</v>
      </c>
      <c r="F34" s="97">
        <f t="shared" si="6"/>
        <v>1.1100000000000001</v>
      </c>
      <c r="G34" s="98">
        <f t="shared" ca="1" si="19"/>
        <v>1</v>
      </c>
      <c r="H34" s="95">
        <f ca="1">TRUNC(PRODUCT(G$10:G33),15)</f>
        <v>1.0043814854056801</v>
      </c>
      <c r="I34" s="95">
        <f t="shared" si="14"/>
        <v>1</v>
      </c>
      <c r="J34" s="95">
        <f t="shared" ca="1" si="15"/>
        <v>1.0043814900000001</v>
      </c>
      <c r="K34" s="95">
        <f t="shared" ca="1" si="1"/>
        <v>21907.45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2"/>
        <v>0</v>
      </c>
      <c r="O34" s="95">
        <f t="shared" ca="1" si="3"/>
        <v>21907.45</v>
      </c>
      <c r="P34" s="101" t="str">
        <f t="shared" si="7"/>
        <v>J=</v>
      </c>
      <c r="Q34" s="102">
        <f t="shared" si="8"/>
        <v>43923</v>
      </c>
      <c r="R34" s="12"/>
      <c r="S34" s="13"/>
      <c r="T34" s="39" t="s">
        <v>44</v>
      </c>
      <c r="U34" s="40"/>
      <c r="V34" s="47"/>
      <c r="W34" s="12"/>
      <c r="X34" s="41" t="s">
        <v>45</v>
      </c>
      <c r="Y34" s="41" t="s">
        <v>46</v>
      </c>
      <c r="Z34" s="41" t="s">
        <v>47</v>
      </c>
      <c r="AA34" s="12"/>
      <c r="AB34" s="24"/>
      <c r="AC34" s="52"/>
      <c r="AD34" s="51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</row>
    <row r="35" spans="1:172" x14ac:dyDescent="0.2">
      <c r="A35" s="93">
        <f t="shared" si="4"/>
        <v>43402</v>
      </c>
      <c r="B35" s="94">
        <f t="shared" ca="1" si="9"/>
        <v>5021907.45</v>
      </c>
      <c r="C35" s="95">
        <f t="shared" si="5"/>
        <v>5000000</v>
      </c>
      <c r="D35" s="96">
        <f ca="1">IF(A35&lt;$B$1,VLOOKUP(A35,[1]DI!$A$4:$B$15000,2,FALSE),0)</f>
        <v>6.4000000000000001E-2</v>
      </c>
      <c r="E35" s="95">
        <f t="shared" ca="1" si="13"/>
        <v>2.4620000000000002E-4</v>
      </c>
      <c r="F35" s="97">
        <f t="shared" si="6"/>
        <v>1.1100000000000001</v>
      </c>
      <c r="G35" s="98">
        <f t="shared" ca="1" si="19"/>
        <v>1.000273282</v>
      </c>
      <c r="H35" s="95">
        <f ca="1">TRUNC(PRODUCT(G$10:G34),15)</f>
        <v>1.0043814854056801</v>
      </c>
      <c r="I35" s="95">
        <f t="shared" si="14"/>
        <v>1</v>
      </c>
      <c r="J35" s="95">
        <f t="shared" ca="1" si="15"/>
        <v>1.0043814900000001</v>
      </c>
      <c r="K35" s="95">
        <f t="shared" ca="1" si="1"/>
        <v>21907.45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2"/>
        <v>0</v>
      </c>
      <c r="O35" s="95">
        <f t="shared" ca="1" si="3"/>
        <v>21907.45</v>
      </c>
      <c r="P35" s="101" t="str">
        <f t="shared" si="7"/>
        <v>J=</v>
      </c>
      <c r="Q35" s="102">
        <f t="shared" si="8"/>
        <v>43923</v>
      </c>
      <c r="R35" s="12"/>
      <c r="S35" s="13"/>
      <c r="T35" s="50">
        <v>38602</v>
      </c>
      <c r="U35" s="26" t="s">
        <v>48</v>
      </c>
      <c r="V35" s="47"/>
      <c r="W35" s="12"/>
      <c r="X35" s="50">
        <f>A8</f>
        <v>43377</v>
      </c>
      <c r="Y35" s="50">
        <f t="shared" ref="Y35" si="20">(X35-1)</f>
        <v>43376</v>
      </c>
      <c r="Z35" s="50">
        <f t="shared" ref="Z35:Z36" si="21">WORKDAY(Y35,1,T$35:T$419)</f>
        <v>43377</v>
      </c>
      <c r="AA35" s="12"/>
      <c r="AB35" s="24"/>
      <c r="AC35" s="52"/>
      <c r="AD35" s="51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</row>
    <row r="36" spans="1:172" x14ac:dyDescent="0.2">
      <c r="A36" s="93">
        <f t="shared" si="4"/>
        <v>43403</v>
      </c>
      <c r="B36" s="94">
        <f t="shared" ca="1" si="9"/>
        <v>5023279.8</v>
      </c>
      <c r="C36" s="95">
        <f t="shared" si="5"/>
        <v>5000000</v>
      </c>
      <c r="D36" s="96">
        <f ca="1">IF(A36&lt;$B$1,VLOOKUP(A36,[1]DI!$A$4:$B$15000,2,FALSE),0)</f>
        <v>6.4000000000000001E-2</v>
      </c>
      <c r="E36" s="95">
        <f t="shared" ca="1" si="13"/>
        <v>2.4620000000000002E-4</v>
      </c>
      <c r="F36" s="97">
        <f t="shared" si="6"/>
        <v>1.1100000000000001</v>
      </c>
      <c r="G36" s="98">
        <f t="shared" ca="1" si="19"/>
        <v>1.000273282</v>
      </c>
      <c r="H36" s="95">
        <f ca="1">TRUNC(PRODUCT(G$10:G35),15)</f>
        <v>1.0046559647867701</v>
      </c>
      <c r="I36" s="95">
        <f t="shared" si="14"/>
        <v>1</v>
      </c>
      <c r="J36" s="95">
        <f t="shared" ca="1" si="15"/>
        <v>1.00465596</v>
      </c>
      <c r="K36" s="95">
        <f t="shared" ca="1" si="1"/>
        <v>23279.8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2"/>
        <v>0</v>
      </c>
      <c r="O36" s="95">
        <f t="shared" ca="1" si="3"/>
        <v>23279.8</v>
      </c>
      <c r="P36" s="101" t="str">
        <f t="shared" si="7"/>
        <v>J=</v>
      </c>
      <c r="Q36" s="102">
        <f t="shared" si="8"/>
        <v>43923</v>
      </c>
      <c r="R36" s="12"/>
      <c r="S36" s="13"/>
      <c r="T36" s="50">
        <v>38637</v>
      </c>
      <c r="U36" s="26" t="s">
        <v>49</v>
      </c>
      <c r="V36" s="47"/>
      <c r="W36" s="12"/>
      <c r="X36" s="50">
        <v>43923</v>
      </c>
      <c r="Y36" s="50">
        <f>(X36-1)</f>
        <v>43922</v>
      </c>
      <c r="Z36" s="50">
        <f t="shared" si="21"/>
        <v>43923</v>
      </c>
      <c r="AA36" s="12"/>
      <c r="AB36" s="24"/>
      <c r="AC36" s="52"/>
      <c r="AD36" s="51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</row>
    <row r="37" spans="1:172" x14ac:dyDescent="0.2">
      <c r="A37" s="93">
        <f t="shared" si="4"/>
        <v>43404</v>
      </c>
      <c r="B37" s="94">
        <f t="shared" ca="1" si="9"/>
        <v>5024652.5999999996</v>
      </c>
      <c r="C37" s="95">
        <f t="shared" si="5"/>
        <v>5000000</v>
      </c>
      <c r="D37" s="96">
        <f ca="1">IF(A37&lt;$B$1,VLOOKUP(A37,[1]DI!$A$4:$B$15000,2,FALSE),0)</f>
        <v>6.4000000000000001E-2</v>
      </c>
      <c r="E37" s="95">
        <f t="shared" ca="1" si="13"/>
        <v>2.4620000000000002E-4</v>
      </c>
      <c r="F37" s="97">
        <f t="shared" si="6"/>
        <v>1.1100000000000001</v>
      </c>
      <c r="G37" s="98">
        <f t="shared" ca="1" si="19"/>
        <v>1.000273282</v>
      </c>
      <c r="H37" s="95">
        <f ca="1">TRUNC(PRODUCT(G$10:G36),15)</f>
        <v>1.0049305191781399</v>
      </c>
      <c r="I37" s="95">
        <f t="shared" si="14"/>
        <v>1</v>
      </c>
      <c r="J37" s="95">
        <f t="shared" ca="1" si="15"/>
        <v>1.00493052</v>
      </c>
      <c r="K37" s="95">
        <f t="shared" ca="1" si="1"/>
        <v>24652.6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2"/>
        <v>0</v>
      </c>
      <c r="O37" s="95">
        <f t="shared" ca="1" si="3"/>
        <v>24652.6</v>
      </c>
      <c r="P37" s="101" t="str">
        <f t="shared" si="7"/>
        <v>J=</v>
      </c>
      <c r="Q37" s="102">
        <f t="shared" si="8"/>
        <v>43923</v>
      </c>
      <c r="R37" s="12"/>
      <c r="S37" s="12"/>
      <c r="T37" s="50">
        <v>38658</v>
      </c>
      <c r="U37" s="26" t="s">
        <v>50</v>
      </c>
      <c r="V37" s="47"/>
      <c r="W37" s="12"/>
      <c r="X37" s="50"/>
      <c r="Y37" s="50"/>
      <c r="Z37" s="50"/>
      <c r="AA37" s="12"/>
      <c r="AB37" s="24"/>
      <c r="AC37" s="52"/>
      <c r="AD37" s="51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</row>
    <row r="38" spans="1:172" x14ac:dyDescent="0.2">
      <c r="A38" s="93">
        <f t="shared" si="4"/>
        <v>43405</v>
      </c>
      <c r="B38" s="94">
        <f t="shared" ca="1" si="9"/>
        <v>5026025.75</v>
      </c>
      <c r="C38" s="95">
        <f t="shared" si="5"/>
        <v>5000000</v>
      </c>
      <c r="D38" s="96">
        <f ca="1">IF(A38&lt;$B$1,VLOOKUP(A38,[1]DI!$A$4:$B$15000,2,FALSE),0)</f>
        <v>6.4000000000000001E-2</v>
      </c>
      <c r="E38" s="95">
        <f t="shared" ca="1" si="13"/>
        <v>2.4620000000000002E-4</v>
      </c>
      <c r="F38" s="97">
        <f t="shared" si="6"/>
        <v>1.1100000000000001</v>
      </c>
      <c r="G38" s="98">
        <f t="shared" ca="1" si="19"/>
        <v>1.000273282</v>
      </c>
      <c r="H38" s="95">
        <f ca="1">TRUNC(PRODUCT(G$10:G37),15)</f>
        <v>1.00520514860028</v>
      </c>
      <c r="I38" s="95">
        <f t="shared" si="14"/>
        <v>1</v>
      </c>
      <c r="J38" s="95">
        <f t="shared" ca="1" si="15"/>
        <v>1.0052051500000001</v>
      </c>
      <c r="K38" s="95">
        <f t="shared" ca="1" si="1"/>
        <v>26025.75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2"/>
        <v>0</v>
      </c>
      <c r="O38" s="95">
        <f t="shared" ca="1" si="3"/>
        <v>26025.75</v>
      </c>
      <c r="P38" s="101" t="str">
        <f t="shared" si="7"/>
        <v>J=</v>
      </c>
      <c r="Q38" s="102">
        <f t="shared" si="8"/>
        <v>43923</v>
      </c>
      <c r="R38" s="12"/>
      <c r="S38" s="12"/>
      <c r="T38" s="50">
        <v>38671</v>
      </c>
      <c r="U38" s="26" t="s">
        <v>51</v>
      </c>
      <c r="V38" s="47"/>
      <c r="W38" s="12"/>
      <c r="X38" s="50"/>
      <c r="Y38" s="50"/>
      <c r="Z38" s="50"/>
      <c r="AA38" s="12"/>
      <c r="AB38" s="24"/>
      <c r="AC38" s="52"/>
      <c r="AD38" s="51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</row>
    <row r="39" spans="1:172" x14ac:dyDescent="0.2">
      <c r="A39" s="93">
        <f t="shared" si="4"/>
        <v>43406</v>
      </c>
      <c r="B39" s="94">
        <f t="shared" ca="1" si="9"/>
        <v>5027399.2499999898</v>
      </c>
      <c r="C39" s="95">
        <f t="shared" si="5"/>
        <v>5000000</v>
      </c>
      <c r="D39" s="96">
        <f ca="1">IF(A39&lt;$B$1,VLOOKUP(A39,[1]DI!$A$4:$B$15000,2,FALSE),0)</f>
        <v>0</v>
      </c>
      <c r="E39" s="95">
        <f t="shared" ca="1" si="13"/>
        <v>0</v>
      </c>
      <c r="F39" s="97">
        <f t="shared" si="6"/>
        <v>1.1100000000000001</v>
      </c>
      <c r="G39" s="98">
        <f t="shared" ca="1" si="19"/>
        <v>1</v>
      </c>
      <c r="H39" s="95">
        <f ca="1">TRUNC(PRODUCT(G$10:G38),15)</f>
        <v>1.0054798530736999</v>
      </c>
      <c r="I39" s="95">
        <f t="shared" si="14"/>
        <v>1</v>
      </c>
      <c r="J39" s="95">
        <f t="shared" ca="1" si="15"/>
        <v>1.00547985</v>
      </c>
      <c r="K39" s="95">
        <f t="shared" ca="1" si="1"/>
        <v>27399.249999989999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2"/>
        <v>0</v>
      </c>
      <c r="O39" s="95">
        <f t="shared" ca="1" si="3"/>
        <v>27399.249999989999</v>
      </c>
      <c r="P39" s="101" t="str">
        <f t="shared" si="7"/>
        <v>J=</v>
      </c>
      <c r="Q39" s="102">
        <f t="shared" si="8"/>
        <v>43923</v>
      </c>
      <c r="R39" s="12"/>
      <c r="S39" s="12"/>
      <c r="T39" s="50">
        <v>38775</v>
      </c>
      <c r="U39" s="26" t="s">
        <v>52</v>
      </c>
      <c r="V39" s="47"/>
      <c r="W39" s="12"/>
      <c r="X39" s="50"/>
      <c r="Y39" s="50"/>
      <c r="Z39" s="50"/>
      <c r="AA39" s="12"/>
      <c r="AB39" s="24"/>
      <c r="AC39" s="52"/>
      <c r="AD39" s="51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</row>
    <row r="40" spans="1:172" x14ac:dyDescent="0.2">
      <c r="A40" s="93">
        <f t="shared" si="4"/>
        <v>43407</v>
      </c>
      <c r="B40" s="94">
        <f t="shared" ca="1" si="9"/>
        <v>5027399.2499999898</v>
      </c>
      <c r="C40" s="95">
        <f t="shared" si="5"/>
        <v>5000000</v>
      </c>
      <c r="D40" s="96">
        <f ca="1">IF(A40&lt;$B$1,VLOOKUP(A40,[1]DI!$A$4:$B$15000,2,FALSE),0)</f>
        <v>0</v>
      </c>
      <c r="E40" s="95">
        <f t="shared" ca="1" si="13"/>
        <v>0</v>
      </c>
      <c r="F40" s="97">
        <f t="shared" si="6"/>
        <v>1.1100000000000001</v>
      </c>
      <c r="G40" s="98">
        <f t="shared" ca="1" si="19"/>
        <v>1</v>
      </c>
      <c r="H40" s="95">
        <f ca="1">TRUNC(PRODUCT(G$10:G39),15)</f>
        <v>1.0054798530736999</v>
      </c>
      <c r="I40" s="95">
        <f t="shared" si="14"/>
        <v>1</v>
      </c>
      <c r="J40" s="95">
        <f t="shared" ca="1" si="15"/>
        <v>1.00547985</v>
      </c>
      <c r="K40" s="95">
        <f t="shared" ca="1" si="1"/>
        <v>27399.249999989999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2"/>
        <v>0</v>
      </c>
      <c r="O40" s="95">
        <f t="shared" ca="1" si="3"/>
        <v>27399.249999989999</v>
      </c>
      <c r="P40" s="101" t="str">
        <f t="shared" si="7"/>
        <v>J=</v>
      </c>
      <c r="Q40" s="102">
        <f t="shared" si="8"/>
        <v>43923</v>
      </c>
      <c r="R40" s="12"/>
      <c r="S40" s="12"/>
      <c r="T40" s="50">
        <v>38776</v>
      </c>
      <c r="U40" s="26" t="s">
        <v>52</v>
      </c>
      <c r="V40" s="47"/>
      <c r="W40" s="12"/>
      <c r="X40" s="50"/>
      <c r="Y40" s="50"/>
      <c r="Z40" s="50"/>
      <c r="AA40" s="12"/>
      <c r="AB40" s="24"/>
      <c r="AC40" s="52"/>
      <c r="AD40" s="51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</row>
    <row r="41" spans="1:172" x14ac:dyDescent="0.2">
      <c r="A41" s="93">
        <f t="shared" si="4"/>
        <v>43408</v>
      </c>
      <c r="B41" s="94">
        <f t="shared" ca="1" si="9"/>
        <v>5027399.2499999898</v>
      </c>
      <c r="C41" s="95">
        <f t="shared" si="5"/>
        <v>5000000</v>
      </c>
      <c r="D41" s="96">
        <f ca="1">IF(A41&lt;$B$1,VLOOKUP(A41,[1]DI!$A$4:$B$15000,2,FALSE),0)</f>
        <v>0</v>
      </c>
      <c r="E41" s="95">
        <f t="shared" ca="1" si="13"/>
        <v>0</v>
      </c>
      <c r="F41" s="97">
        <f t="shared" si="6"/>
        <v>1.1100000000000001</v>
      </c>
      <c r="G41" s="98">
        <f t="shared" ca="1" si="19"/>
        <v>1</v>
      </c>
      <c r="H41" s="95">
        <f ca="1">TRUNC(PRODUCT(G$10:G40),15)</f>
        <v>1.0054798530736999</v>
      </c>
      <c r="I41" s="95">
        <f t="shared" si="14"/>
        <v>1</v>
      </c>
      <c r="J41" s="95">
        <f t="shared" ca="1" si="15"/>
        <v>1.00547985</v>
      </c>
      <c r="K41" s="95">
        <f t="shared" ca="1" si="1"/>
        <v>27399.249999989999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2"/>
        <v>0</v>
      </c>
      <c r="O41" s="95">
        <f t="shared" ca="1" si="3"/>
        <v>27399.249999989999</v>
      </c>
      <c r="P41" s="101" t="str">
        <f t="shared" si="7"/>
        <v>J=</v>
      </c>
      <c r="Q41" s="102">
        <f t="shared" si="8"/>
        <v>43923</v>
      </c>
      <c r="R41" s="12"/>
      <c r="S41" s="12"/>
      <c r="T41" s="50">
        <v>38821</v>
      </c>
      <c r="U41" s="26" t="s">
        <v>53</v>
      </c>
      <c r="V41" s="47"/>
      <c r="W41" s="12"/>
      <c r="X41" s="50"/>
      <c r="Y41" s="50"/>
      <c r="Z41" s="50"/>
      <c r="AA41" s="12"/>
      <c r="AB41" s="24"/>
      <c r="AC41" s="52"/>
      <c r="AD41" s="51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</row>
    <row r="42" spans="1:172" x14ac:dyDescent="0.2">
      <c r="A42" s="93">
        <f t="shared" si="4"/>
        <v>43409</v>
      </c>
      <c r="B42" s="94">
        <f t="shared" ca="1" si="9"/>
        <v>5027399.2499999898</v>
      </c>
      <c r="C42" s="95">
        <f t="shared" si="5"/>
        <v>5000000</v>
      </c>
      <c r="D42" s="96">
        <f ca="1">IF(A42&lt;$B$1,VLOOKUP(A42,[1]DI!$A$4:$B$15000,2,FALSE),0)</f>
        <v>6.4000000000000001E-2</v>
      </c>
      <c r="E42" s="95">
        <f t="shared" ca="1" si="13"/>
        <v>2.4620000000000002E-4</v>
      </c>
      <c r="F42" s="97">
        <f t="shared" si="6"/>
        <v>1.1100000000000001</v>
      </c>
      <c r="G42" s="98">
        <f t="shared" ca="1" si="19"/>
        <v>1.000273282</v>
      </c>
      <c r="H42" s="95">
        <f ca="1">TRUNC(PRODUCT(G$10:G41),15)</f>
        <v>1.0054798530736999</v>
      </c>
      <c r="I42" s="95">
        <f t="shared" si="14"/>
        <v>1</v>
      </c>
      <c r="J42" s="95">
        <f t="shared" ca="1" si="15"/>
        <v>1.00547985</v>
      </c>
      <c r="K42" s="95">
        <f t="shared" ca="1" si="1"/>
        <v>27399.249999989999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2"/>
        <v>0</v>
      </c>
      <c r="O42" s="95">
        <f t="shared" ca="1" si="3"/>
        <v>27399.249999989999</v>
      </c>
      <c r="P42" s="101" t="str">
        <f t="shared" si="7"/>
        <v>J=</v>
      </c>
      <c r="Q42" s="102">
        <f t="shared" si="8"/>
        <v>43923</v>
      </c>
      <c r="R42" s="12"/>
      <c r="S42" s="12"/>
      <c r="T42" s="50">
        <v>38828</v>
      </c>
      <c r="U42" s="26" t="s">
        <v>54</v>
      </c>
      <c r="V42" s="47"/>
      <c r="W42" s="12"/>
      <c r="X42" s="50"/>
      <c r="Y42" s="50"/>
      <c r="Z42" s="50"/>
      <c r="AA42" s="12"/>
      <c r="AB42" s="24"/>
      <c r="AC42" s="52"/>
      <c r="AD42" s="51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</row>
    <row r="43" spans="1:172" x14ac:dyDescent="0.2">
      <c r="A43" s="93">
        <f t="shared" si="4"/>
        <v>43410</v>
      </c>
      <c r="B43" s="94">
        <f t="shared" ca="1" si="9"/>
        <v>5028773.1499999901</v>
      </c>
      <c r="C43" s="95">
        <f t="shared" si="5"/>
        <v>5000000</v>
      </c>
      <c r="D43" s="96">
        <f ca="1">IF(A43&lt;$B$1,VLOOKUP(A43,[1]DI!$A$4:$B$15000,2,FALSE),0)</f>
        <v>6.4000000000000001E-2</v>
      </c>
      <c r="E43" s="95">
        <f t="shared" ca="1" si="13"/>
        <v>2.4620000000000002E-4</v>
      </c>
      <c r="F43" s="97">
        <f t="shared" si="6"/>
        <v>1.1100000000000001</v>
      </c>
      <c r="G43" s="98">
        <f t="shared" ca="1" si="19"/>
        <v>1.000273282</v>
      </c>
      <c r="H43" s="95">
        <f ca="1">TRUNC(PRODUCT(G$10:G42),15)</f>
        <v>1.00575463261891</v>
      </c>
      <c r="I43" s="95">
        <f t="shared" si="14"/>
        <v>1</v>
      </c>
      <c r="J43" s="95">
        <f t="shared" ca="1" si="15"/>
        <v>1.00575463</v>
      </c>
      <c r="K43" s="95">
        <f t="shared" ca="1" si="1"/>
        <v>28773.149999990001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2"/>
        <v>0</v>
      </c>
      <c r="O43" s="95">
        <f t="shared" ca="1" si="3"/>
        <v>28773.149999990001</v>
      </c>
      <c r="P43" s="101" t="str">
        <f t="shared" si="7"/>
        <v>J=</v>
      </c>
      <c r="Q43" s="102">
        <f t="shared" si="8"/>
        <v>43923</v>
      </c>
      <c r="R43" s="12"/>
      <c r="S43" s="12"/>
      <c r="T43" s="50">
        <v>38838</v>
      </c>
      <c r="U43" s="26" t="s">
        <v>55</v>
      </c>
      <c r="V43" s="47"/>
      <c r="W43" s="12"/>
      <c r="X43" s="50"/>
      <c r="Y43" s="50"/>
      <c r="Z43" s="50"/>
      <c r="AA43" s="12"/>
      <c r="AB43" s="24"/>
      <c r="AC43" s="52"/>
      <c r="AD43" s="51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</row>
    <row r="44" spans="1:172" x14ac:dyDescent="0.2">
      <c r="A44" s="93">
        <f t="shared" si="4"/>
        <v>43411</v>
      </c>
      <c r="B44" s="94">
        <f t="shared" ca="1" si="9"/>
        <v>5030147.4499999899</v>
      </c>
      <c r="C44" s="95">
        <f t="shared" si="5"/>
        <v>5000000</v>
      </c>
      <c r="D44" s="96">
        <f ca="1">IF(A44&lt;$B$1,VLOOKUP(A44,[1]DI!$A$4:$B$15000,2,FALSE),0)</f>
        <v>6.4000000000000001E-2</v>
      </c>
      <c r="E44" s="95">
        <f t="shared" ca="1" si="13"/>
        <v>2.4620000000000002E-4</v>
      </c>
      <c r="F44" s="97">
        <f t="shared" si="6"/>
        <v>1.1100000000000001</v>
      </c>
      <c r="G44" s="98">
        <f t="shared" ca="1" si="19"/>
        <v>1.000273282</v>
      </c>
      <c r="H44" s="95">
        <f ca="1">TRUNC(PRODUCT(G$10:G43),15)</f>
        <v>1.0060294872564199</v>
      </c>
      <c r="I44" s="95">
        <f t="shared" si="14"/>
        <v>1</v>
      </c>
      <c r="J44" s="95">
        <f t="shared" ca="1" si="15"/>
        <v>1.00602949</v>
      </c>
      <c r="K44" s="95">
        <f t="shared" ca="1" si="1"/>
        <v>30147.44999999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2"/>
        <v>0</v>
      </c>
      <c r="O44" s="95">
        <f t="shared" ca="1" si="3"/>
        <v>30147.44999999</v>
      </c>
      <c r="P44" s="101" t="str">
        <f t="shared" si="7"/>
        <v>J=</v>
      </c>
      <c r="Q44" s="102">
        <f t="shared" si="8"/>
        <v>43923</v>
      </c>
      <c r="R44" s="12"/>
      <c r="S44" s="12"/>
      <c r="T44" s="50">
        <v>38883</v>
      </c>
      <c r="U44" s="26" t="s">
        <v>56</v>
      </c>
      <c r="V44" s="47"/>
      <c r="W44" s="12"/>
      <c r="X44" s="50"/>
      <c r="Y44" s="50"/>
      <c r="Z44" s="50"/>
      <c r="AA44" s="12"/>
      <c r="AB44" s="24"/>
      <c r="AC44" s="52"/>
      <c r="AD44" s="51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</row>
    <row r="45" spans="1:172" x14ac:dyDescent="0.2">
      <c r="A45" s="93">
        <f t="shared" si="4"/>
        <v>43412</v>
      </c>
      <c r="B45" s="94">
        <f t="shared" ca="1" si="9"/>
        <v>5031522.0999999903</v>
      </c>
      <c r="C45" s="95">
        <f t="shared" si="5"/>
        <v>5000000</v>
      </c>
      <c r="D45" s="96">
        <f ca="1">IF(A45&lt;$B$1,VLOOKUP(A45,[1]DI!$A$4:$B$15000,2,FALSE),0)</f>
        <v>6.4000000000000001E-2</v>
      </c>
      <c r="E45" s="95">
        <f t="shared" ca="1" si="13"/>
        <v>2.4620000000000002E-4</v>
      </c>
      <c r="F45" s="97">
        <f t="shared" si="6"/>
        <v>1.1100000000000001</v>
      </c>
      <c r="G45" s="98">
        <f t="shared" ca="1" si="19"/>
        <v>1.000273282</v>
      </c>
      <c r="H45" s="95">
        <f ca="1">TRUNC(PRODUCT(G$10:G44),15)</f>
        <v>1.0063044170067601</v>
      </c>
      <c r="I45" s="95">
        <f t="shared" si="14"/>
        <v>1</v>
      </c>
      <c r="J45" s="95">
        <f t="shared" ca="1" si="15"/>
        <v>1.00630442</v>
      </c>
      <c r="K45" s="95">
        <f t="shared" ca="1" si="1"/>
        <v>31522.099999990001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2"/>
        <v>0</v>
      </c>
      <c r="O45" s="95">
        <f t="shared" ca="1" si="3"/>
        <v>31522.099999990001</v>
      </c>
      <c r="P45" s="101" t="str">
        <f t="shared" si="7"/>
        <v>J=</v>
      </c>
      <c r="Q45" s="102">
        <f t="shared" si="8"/>
        <v>43923</v>
      </c>
      <c r="R45" s="12"/>
      <c r="S45" s="12"/>
      <c r="T45" s="50">
        <v>38967</v>
      </c>
      <c r="U45" s="26" t="s">
        <v>48</v>
      </c>
      <c r="V45" s="47"/>
      <c r="W45" s="12"/>
      <c r="X45" s="50"/>
      <c r="Y45" s="50"/>
      <c r="Z45" s="50"/>
      <c r="AA45" s="12"/>
      <c r="AB45" s="24"/>
      <c r="AC45" s="52"/>
      <c r="AD45" s="51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</row>
    <row r="46" spans="1:172" x14ac:dyDescent="0.2">
      <c r="A46" s="93">
        <f t="shared" si="4"/>
        <v>43413</v>
      </c>
      <c r="B46" s="94">
        <f t="shared" ca="1" si="9"/>
        <v>5032897.0999999996</v>
      </c>
      <c r="C46" s="95">
        <f t="shared" si="5"/>
        <v>5000000</v>
      </c>
      <c r="D46" s="96">
        <f ca="1">IF(A46&lt;$B$1,VLOOKUP(A46,[1]DI!$A$4:$B$15000,2,FALSE),0)</f>
        <v>6.4000000000000001E-2</v>
      </c>
      <c r="E46" s="95">
        <f t="shared" ca="1" si="13"/>
        <v>2.4620000000000002E-4</v>
      </c>
      <c r="F46" s="97">
        <f t="shared" si="6"/>
        <v>1.1100000000000001</v>
      </c>
      <c r="G46" s="98">
        <f t="shared" ca="1" si="19"/>
        <v>1.000273282</v>
      </c>
      <c r="H46" s="95">
        <f ca="1">TRUNC(PRODUCT(G$10:G45),15)</f>
        <v>1.00657942189045</v>
      </c>
      <c r="I46" s="95">
        <f t="shared" si="14"/>
        <v>1</v>
      </c>
      <c r="J46" s="95">
        <f t="shared" ca="1" si="15"/>
        <v>1.00657942</v>
      </c>
      <c r="K46" s="95">
        <f t="shared" ca="1" si="1"/>
        <v>32897.1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2"/>
        <v>0</v>
      </c>
      <c r="O46" s="95">
        <f t="shared" ca="1" si="3"/>
        <v>32897.1</v>
      </c>
      <c r="P46" s="101" t="str">
        <f t="shared" si="7"/>
        <v>J=</v>
      </c>
      <c r="Q46" s="102">
        <f t="shared" si="8"/>
        <v>43923</v>
      </c>
      <c r="R46" s="12"/>
      <c r="S46" s="12"/>
      <c r="T46" s="50">
        <v>39002</v>
      </c>
      <c r="U46" s="26" t="s">
        <v>49</v>
      </c>
      <c r="V46" s="47"/>
      <c r="W46" s="12"/>
      <c r="X46" s="28"/>
      <c r="Y46" s="28"/>
      <c r="Z46" s="28"/>
      <c r="AA46" s="12"/>
      <c r="AB46" s="24"/>
      <c r="AC46" s="52"/>
      <c r="AD46" s="51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</row>
    <row r="47" spans="1:172" x14ac:dyDescent="0.2">
      <c r="A47" s="93">
        <f t="shared" si="4"/>
        <v>43414</v>
      </c>
      <c r="B47" s="94">
        <f t="shared" ca="1" si="9"/>
        <v>5034272.4999999898</v>
      </c>
      <c r="C47" s="95">
        <f t="shared" si="5"/>
        <v>5000000</v>
      </c>
      <c r="D47" s="96">
        <f ca="1">IF(A47&lt;$B$1,VLOOKUP(A47,[1]DI!$A$4:$B$15000,2,FALSE),0)</f>
        <v>0</v>
      </c>
      <c r="E47" s="95">
        <f t="shared" ca="1" si="13"/>
        <v>0</v>
      </c>
      <c r="F47" s="97">
        <f t="shared" si="6"/>
        <v>1.1100000000000001</v>
      </c>
      <c r="G47" s="98">
        <f t="shared" ca="1" si="19"/>
        <v>1</v>
      </c>
      <c r="H47" s="95">
        <f ca="1">TRUNC(PRODUCT(G$10:G46),15)</f>
        <v>1.00685450192802</v>
      </c>
      <c r="I47" s="95">
        <f t="shared" si="14"/>
        <v>1</v>
      </c>
      <c r="J47" s="95">
        <f t="shared" ca="1" si="15"/>
        <v>1.0068545</v>
      </c>
      <c r="K47" s="95">
        <f t="shared" ca="1" si="1"/>
        <v>34272.499999990003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2"/>
        <v>0</v>
      </c>
      <c r="O47" s="95">
        <f t="shared" ca="1" si="3"/>
        <v>34272.499999990003</v>
      </c>
      <c r="P47" s="101" t="str">
        <f t="shared" si="7"/>
        <v>J=</v>
      </c>
      <c r="Q47" s="102">
        <f t="shared" si="8"/>
        <v>43923</v>
      </c>
      <c r="R47" s="12"/>
      <c r="S47" s="12"/>
      <c r="T47" s="50">
        <v>39023</v>
      </c>
      <c r="U47" s="26" t="s">
        <v>50</v>
      </c>
      <c r="V47" s="47"/>
      <c r="W47" s="12"/>
      <c r="X47" s="28"/>
      <c r="Y47" s="28"/>
      <c r="Z47" s="28"/>
      <c r="AA47" s="12"/>
      <c r="AB47" s="24"/>
      <c r="AC47" s="52"/>
      <c r="AD47" s="51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</row>
    <row r="48" spans="1:172" x14ac:dyDescent="0.2">
      <c r="A48" s="93">
        <f t="shared" si="4"/>
        <v>43415</v>
      </c>
      <c r="B48" s="94">
        <f t="shared" ca="1" si="9"/>
        <v>5034272.4999999898</v>
      </c>
      <c r="C48" s="95">
        <f t="shared" si="5"/>
        <v>5000000</v>
      </c>
      <c r="D48" s="96">
        <f ca="1">IF(A48&lt;$B$1,VLOOKUP(A48,[1]DI!$A$4:$B$15000,2,FALSE),0)</f>
        <v>0</v>
      </c>
      <c r="E48" s="95">
        <f t="shared" ca="1" si="13"/>
        <v>0</v>
      </c>
      <c r="F48" s="97">
        <f t="shared" si="6"/>
        <v>1.1100000000000001</v>
      </c>
      <c r="G48" s="98">
        <f t="shared" ca="1" si="19"/>
        <v>1</v>
      </c>
      <c r="H48" s="95">
        <f ca="1">TRUNC(PRODUCT(G$10:G47),15)</f>
        <v>1.00685450192802</v>
      </c>
      <c r="I48" s="95">
        <f t="shared" si="14"/>
        <v>1</v>
      </c>
      <c r="J48" s="95">
        <f t="shared" ca="1" si="15"/>
        <v>1.0068545</v>
      </c>
      <c r="K48" s="95">
        <f t="shared" ca="1" si="1"/>
        <v>34272.499999990003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2"/>
        <v>0</v>
      </c>
      <c r="O48" s="95">
        <f t="shared" ca="1" si="3"/>
        <v>34272.499999990003</v>
      </c>
      <c r="P48" s="101" t="str">
        <f t="shared" si="7"/>
        <v>J=</v>
      </c>
      <c r="Q48" s="102">
        <f t="shared" si="8"/>
        <v>43923</v>
      </c>
      <c r="R48" s="12"/>
      <c r="S48" s="12"/>
      <c r="T48" s="50">
        <v>39036</v>
      </c>
      <c r="U48" s="26" t="s">
        <v>51</v>
      </c>
      <c r="V48" s="47"/>
      <c r="W48" s="12"/>
      <c r="X48" s="28"/>
      <c r="Y48" s="28"/>
      <c r="Z48" s="28"/>
      <c r="AA48" s="12"/>
      <c r="AB48" s="24"/>
      <c r="AC48" s="52"/>
      <c r="AD48" s="51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</row>
    <row r="49" spans="1:172" x14ac:dyDescent="0.2">
      <c r="A49" s="93">
        <f t="shared" si="4"/>
        <v>43416</v>
      </c>
      <c r="B49" s="94">
        <f t="shared" ca="1" si="9"/>
        <v>5034272.4999999898</v>
      </c>
      <c r="C49" s="95">
        <f t="shared" si="5"/>
        <v>5000000</v>
      </c>
      <c r="D49" s="96">
        <f ca="1">IF(A49&lt;$B$1,VLOOKUP(A49,[1]DI!$A$4:$B$15000,2,FALSE),0)</f>
        <v>6.4000000000000001E-2</v>
      </c>
      <c r="E49" s="95">
        <f t="shared" ca="1" si="13"/>
        <v>2.4620000000000002E-4</v>
      </c>
      <c r="F49" s="97">
        <f t="shared" si="6"/>
        <v>1.1100000000000001</v>
      </c>
      <c r="G49" s="98">
        <f t="shared" ca="1" si="19"/>
        <v>1.000273282</v>
      </c>
      <c r="H49" s="95">
        <f ca="1">TRUNC(PRODUCT(G$10:G48),15)</f>
        <v>1.00685450192802</v>
      </c>
      <c r="I49" s="95">
        <f t="shared" si="14"/>
        <v>1</v>
      </c>
      <c r="J49" s="95">
        <f t="shared" ca="1" si="15"/>
        <v>1.0068545</v>
      </c>
      <c r="K49" s="95">
        <f t="shared" ca="1" si="1"/>
        <v>34272.499999990003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2"/>
        <v>0</v>
      </c>
      <c r="O49" s="95">
        <f t="shared" ca="1" si="3"/>
        <v>34272.499999990003</v>
      </c>
      <c r="P49" s="101" t="str">
        <f t="shared" si="7"/>
        <v>J=</v>
      </c>
      <c r="Q49" s="102">
        <f t="shared" si="8"/>
        <v>43923</v>
      </c>
      <c r="R49" s="12"/>
      <c r="S49" s="12"/>
      <c r="T49" s="50">
        <v>39076</v>
      </c>
      <c r="U49" s="26" t="s">
        <v>57</v>
      </c>
      <c r="V49" s="47"/>
      <c r="W49" s="12"/>
      <c r="X49" s="28"/>
      <c r="Y49" s="28"/>
      <c r="Z49" s="28"/>
      <c r="AA49" s="12"/>
      <c r="AB49" s="24"/>
      <c r="AC49" s="52"/>
      <c r="AD49" s="51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</row>
    <row r="50" spans="1:172" x14ac:dyDescent="0.2">
      <c r="A50" s="93">
        <f t="shared" si="4"/>
        <v>43417</v>
      </c>
      <c r="B50" s="94">
        <f t="shared" ca="1" si="9"/>
        <v>5035648.2999999896</v>
      </c>
      <c r="C50" s="95">
        <f t="shared" si="5"/>
        <v>5000000</v>
      </c>
      <c r="D50" s="96">
        <f ca="1">IF(A50&lt;$B$1,VLOOKUP(A50,[1]DI!$A$4:$B$15000,2,FALSE),0)</f>
        <v>6.4000000000000001E-2</v>
      </c>
      <c r="E50" s="95">
        <f t="shared" ca="1" si="13"/>
        <v>2.4620000000000002E-4</v>
      </c>
      <c r="F50" s="97">
        <f t="shared" si="6"/>
        <v>1.1100000000000001</v>
      </c>
      <c r="G50" s="98">
        <f t="shared" ca="1" si="19"/>
        <v>1.000273282</v>
      </c>
      <c r="H50" s="95">
        <f ca="1">TRUNC(PRODUCT(G$10:G49),15)</f>
        <v>1.0071296571400199</v>
      </c>
      <c r="I50" s="95">
        <f t="shared" si="14"/>
        <v>1</v>
      </c>
      <c r="J50" s="95">
        <f t="shared" ca="1" si="15"/>
        <v>1.0071296599999999</v>
      </c>
      <c r="K50" s="95">
        <f t="shared" ca="1" si="1"/>
        <v>35648.299999989998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2"/>
        <v>0</v>
      </c>
      <c r="O50" s="95">
        <f t="shared" ca="1" si="3"/>
        <v>35648.299999989998</v>
      </c>
      <c r="P50" s="101" t="str">
        <f t="shared" si="7"/>
        <v>J=</v>
      </c>
      <c r="Q50" s="102">
        <f t="shared" si="8"/>
        <v>43923</v>
      </c>
      <c r="R50" s="12"/>
      <c r="S50" s="12"/>
      <c r="T50" s="50">
        <v>39083</v>
      </c>
      <c r="U50" s="26" t="s">
        <v>58</v>
      </c>
      <c r="V50" s="47"/>
      <c r="W50" s="12"/>
      <c r="X50" s="28"/>
      <c r="Y50" s="28"/>
      <c r="Z50" s="28"/>
      <c r="AA50" s="12"/>
      <c r="AB50" s="24"/>
      <c r="AC50" s="52"/>
      <c r="AD50" s="51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</row>
    <row r="51" spans="1:172" x14ac:dyDescent="0.2">
      <c r="A51" s="93">
        <f t="shared" si="4"/>
        <v>43418</v>
      </c>
      <c r="B51" s="94">
        <f t="shared" ca="1" si="9"/>
        <v>5037024.45</v>
      </c>
      <c r="C51" s="95">
        <f t="shared" si="5"/>
        <v>5000000</v>
      </c>
      <c r="D51" s="96">
        <f ca="1">IF(A51&lt;$B$1,VLOOKUP(A51,[1]DI!$A$4:$B$15000,2,FALSE),0)</f>
        <v>6.4000000000000001E-2</v>
      </c>
      <c r="E51" s="95">
        <f t="shared" ca="1" si="13"/>
        <v>2.4620000000000002E-4</v>
      </c>
      <c r="F51" s="97">
        <f t="shared" si="6"/>
        <v>1.1100000000000001</v>
      </c>
      <c r="G51" s="98">
        <f t="shared" ca="1" si="19"/>
        <v>1.000273282</v>
      </c>
      <c r="H51" s="95">
        <f ca="1">TRUNC(PRODUCT(G$10:G50),15)</f>
        <v>1.0074048875469801</v>
      </c>
      <c r="I51" s="95">
        <f t="shared" si="14"/>
        <v>1</v>
      </c>
      <c r="J51" s="95">
        <f t="shared" ca="1" si="15"/>
        <v>1.0074048900000001</v>
      </c>
      <c r="K51" s="95">
        <f t="shared" ca="1" si="1"/>
        <v>37024.449999999997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2"/>
        <v>0</v>
      </c>
      <c r="O51" s="95">
        <f t="shared" ca="1" si="3"/>
        <v>37024.449999999997</v>
      </c>
      <c r="P51" s="101" t="str">
        <f t="shared" si="7"/>
        <v>J=</v>
      </c>
      <c r="Q51" s="102">
        <f t="shared" si="8"/>
        <v>43923</v>
      </c>
      <c r="R51" s="12"/>
      <c r="S51" s="12"/>
      <c r="T51" s="50">
        <v>39132</v>
      </c>
      <c r="U51" s="26" t="s">
        <v>52</v>
      </c>
      <c r="V51" s="47"/>
      <c r="W51" s="12"/>
      <c r="X51" s="28"/>
      <c r="Y51" s="28"/>
      <c r="Z51" s="28"/>
      <c r="AA51" s="12"/>
      <c r="AB51" s="24"/>
      <c r="AC51" s="52"/>
      <c r="AD51" s="51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</row>
    <row r="52" spans="1:172" x14ac:dyDescent="0.2">
      <c r="A52" s="93">
        <f t="shared" si="4"/>
        <v>43419</v>
      </c>
      <c r="B52" s="94">
        <f t="shared" ca="1" si="9"/>
        <v>5038400.95</v>
      </c>
      <c r="C52" s="95">
        <f t="shared" si="5"/>
        <v>5000000</v>
      </c>
      <c r="D52" s="96">
        <f ca="1">IF(A52&lt;$B$1,VLOOKUP(A52,[1]DI!$A$4:$B$15000,2,FALSE),0)</f>
        <v>0</v>
      </c>
      <c r="E52" s="95">
        <f t="shared" ca="1" si="13"/>
        <v>0</v>
      </c>
      <c r="F52" s="97">
        <f t="shared" si="6"/>
        <v>1.1100000000000001</v>
      </c>
      <c r="G52" s="98">
        <f t="shared" ca="1" si="19"/>
        <v>1</v>
      </c>
      <c r="H52" s="95">
        <f ca="1">TRUNC(PRODUCT(G$10:G51),15)</f>
        <v>1.0076801931694599</v>
      </c>
      <c r="I52" s="95">
        <f t="shared" si="14"/>
        <v>1</v>
      </c>
      <c r="J52" s="95">
        <f t="shared" ca="1" si="15"/>
        <v>1.0076801900000001</v>
      </c>
      <c r="K52" s="95">
        <f t="shared" ca="1" si="1"/>
        <v>38400.949999999997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2"/>
        <v>0</v>
      </c>
      <c r="O52" s="95">
        <f t="shared" ca="1" si="3"/>
        <v>38400.949999999997</v>
      </c>
      <c r="P52" s="101" t="str">
        <f t="shared" si="7"/>
        <v>J=</v>
      </c>
      <c r="Q52" s="102">
        <f t="shared" si="8"/>
        <v>43923</v>
      </c>
      <c r="R52" s="12"/>
      <c r="S52" s="12"/>
      <c r="T52" s="50">
        <v>39133</v>
      </c>
      <c r="U52" s="26" t="s">
        <v>52</v>
      </c>
      <c r="V52" s="47"/>
      <c r="W52" s="12"/>
      <c r="X52" s="28"/>
      <c r="Y52" s="28"/>
      <c r="Z52" s="28"/>
      <c r="AA52" s="12"/>
      <c r="AB52" s="24"/>
      <c r="AC52" s="52"/>
      <c r="AD52" s="51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</row>
    <row r="53" spans="1:172" x14ac:dyDescent="0.2">
      <c r="A53" s="93">
        <f t="shared" si="4"/>
        <v>43420</v>
      </c>
      <c r="B53" s="94">
        <f t="shared" ca="1" si="9"/>
        <v>5038400.95</v>
      </c>
      <c r="C53" s="95">
        <f t="shared" si="5"/>
        <v>5000000</v>
      </c>
      <c r="D53" s="96">
        <f ca="1">IF(A53&lt;$B$1,VLOOKUP(A53,[1]DI!$A$4:$B$15000,2,FALSE),0)</f>
        <v>6.4000000000000001E-2</v>
      </c>
      <c r="E53" s="95">
        <f t="shared" ca="1" si="13"/>
        <v>2.4620000000000002E-4</v>
      </c>
      <c r="F53" s="97">
        <f t="shared" si="6"/>
        <v>1.1100000000000001</v>
      </c>
      <c r="G53" s="98">
        <f t="shared" ca="1" si="19"/>
        <v>1.000273282</v>
      </c>
      <c r="H53" s="95">
        <f ca="1">TRUNC(PRODUCT(G$10:G52),15)</f>
        <v>1.0076801931694599</v>
      </c>
      <c r="I53" s="95">
        <f t="shared" si="14"/>
        <v>1</v>
      </c>
      <c r="J53" s="95">
        <f t="shared" ca="1" si="15"/>
        <v>1.0076801900000001</v>
      </c>
      <c r="K53" s="95">
        <f t="shared" ca="1" si="1"/>
        <v>38400.949999999997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2"/>
        <v>0</v>
      </c>
      <c r="O53" s="95">
        <f t="shared" ca="1" si="3"/>
        <v>38400.949999999997</v>
      </c>
      <c r="P53" s="101" t="str">
        <f t="shared" si="7"/>
        <v>J=</v>
      </c>
      <c r="Q53" s="102">
        <f t="shared" si="8"/>
        <v>43923</v>
      </c>
      <c r="R53" s="12"/>
      <c r="S53" s="12"/>
      <c r="T53" s="50">
        <v>39178</v>
      </c>
      <c r="U53" s="26" t="s">
        <v>53</v>
      </c>
      <c r="V53" s="47"/>
      <c r="W53" s="12"/>
      <c r="X53" s="47"/>
      <c r="Y53" s="47"/>
      <c r="Z53" s="53"/>
      <c r="AA53" s="12"/>
      <c r="AB53" s="24"/>
      <c r="AC53" s="52"/>
      <c r="AD53" s="51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</row>
    <row r="54" spans="1:172" x14ac:dyDescent="0.2">
      <c r="A54" s="93">
        <f t="shared" si="4"/>
        <v>43421</v>
      </c>
      <c r="B54" s="94">
        <f t="shared" ca="1" si="9"/>
        <v>5039777.8499999996</v>
      </c>
      <c r="C54" s="95">
        <f t="shared" si="5"/>
        <v>5000000</v>
      </c>
      <c r="D54" s="96">
        <f ca="1">IF(A54&lt;$B$1,VLOOKUP(A54,[1]DI!$A$4:$B$15000,2,FALSE),0)</f>
        <v>0</v>
      </c>
      <c r="E54" s="95">
        <f t="shared" ca="1" si="13"/>
        <v>0</v>
      </c>
      <c r="F54" s="97">
        <f t="shared" si="6"/>
        <v>1.1100000000000001</v>
      </c>
      <c r="G54" s="98">
        <f t="shared" ca="1" si="19"/>
        <v>1</v>
      </c>
      <c r="H54" s="95">
        <f ca="1">TRUNC(PRODUCT(G$10:G53),15)</f>
        <v>1.0079555740280099</v>
      </c>
      <c r="I54" s="95">
        <f t="shared" si="14"/>
        <v>1</v>
      </c>
      <c r="J54" s="95">
        <f t="shared" ca="1" si="15"/>
        <v>1.00795557</v>
      </c>
      <c r="K54" s="95">
        <f t="shared" ca="1" si="1"/>
        <v>39777.85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2"/>
        <v>0</v>
      </c>
      <c r="O54" s="95">
        <f t="shared" ca="1" si="3"/>
        <v>39777.85</v>
      </c>
      <c r="P54" s="101" t="str">
        <f t="shared" si="7"/>
        <v>J=</v>
      </c>
      <c r="Q54" s="102">
        <f t="shared" si="8"/>
        <v>43923</v>
      </c>
      <c r="R54" s="12"/>
      <c r="S54" s="12"/>
      <c r="T54" s="50">
        <v>39203</v>
      </c>
      <c r="U54" s="26" t="s">
        <v>55</v>
      </c>
      <c r="V54" s="47"/>
      <c r="W54" s="12"/>
      <c r="X54" s="47"/>
      <c r="Y54" s="47"/>
      <c r="Z54" s="53"/>
      <c r="AA54" s="12"/>
      <c r="AB54" s="24"/>
      <c r="AC54" s="52"/>
      <c r="AD54" s="51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</row>
    <row r="55" spans="1:172" x14ac:dyDescent="0.2">
      <c r="A55" s="93">
        <f t="shared" si="4"/>
        <v>43422</v>
      </c>
      <c r="B55" s="94">
        <f t="shared" ca="1" si="9"/>
        <v>5039777.8499999996</v>
      </c>
      <c r="C55" s="95">
        <f t="shared" si="5"/>
        <v>5000000</v>
      </c>
      <c r="D55" s="96">
        <f ca="1">IF(A55&lt;$B$1,VLOOKUP(A55,[1]DI!$A$4:$B$15000,2,FALSE),0)</f>
        <v>0</v>
      </c>
      <c r="E55" s="95">
        <f t="shared" ca="1" si="13"/>
        <v>0</v>
      </c>
      <c r="F55" s="97">
        <f t="shared" si="6"/>
        <v>1.1100000000000001</v>
      </c>
      <c r="G55" s="98">
        <f t="shared" ca="1" si="19"/>
        <v>1</v>
      </c>
      <c r="H55" s="95">
        <f ca="1">TRUNC(PRODUCT(G$10:G54),15)</f>
        <v>1.0079555740280099</v>
      </c>
      <c r="I55" s="95">
        <f t="shared" si="14"/>
        <v>1</v>
      </c>
      <c r="J55" s="95">
        <f t="shared" ca="1" si="15"/>
        <v>1.00795557</v>
      </c>
      <c r="K55" s="95">
        <f t="shared" ca="1" si="1"/>
        <v>39777.85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2"/>
        <v>0</v>
      </c>
      <c r="O55" s="95">
        <f t="shared" ca="1" si="3"/>
        <v>39777.85</v>
      </c>
      <c r="P55" s="101" t="str">
        <f t="shared" si="7"/>
        <v>J=</v>
      </c>
      <c r="Q55" s="102">
        <f t="shared" si="8"/>
        <v>43923</v>
      </c>
      <c r="R55" s="12"/>
      <c r="S55" s="12"/>
      <c r="T55" s="50">
        <v>39240</v>
      </c>
      <c r="U55" s="26" t="s">
        <v>56</v>
      </c>
      <c r="V55" s="47"/>
      <c r="W55" s="12"/>
      <c r="X55" s="47"/>
      <c r="Y55" s="47"/>
      <c r="Z55" s="53"/>
      <c r="AA55" s="12"/>
      <c r="AB55" s="24"/>
      <c r="AC55" s="52"/>
      <c r="AD55" s="51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</row>
    <row r="56" spans="1:172" x14ac:dyDescent="0.2">
      <c r="A56" s="93">
        <f t="shared" si="4"/>
        <v>43423</v>
      </c>
      <c r="B56" s="94">
        <f t="shared" ca="1" si="9"/>
        <v>5039777.8499999996</v>
      </c>
      <c r="C56" s="95">
        <f t="shared" si="5"/>
        <v>5000000</v>
      </c>
      <c r="D56" s="96">
        <f ca="1">IF(A56&lt;$B$1,VLOOKUP(A56,[1]DI!$A$4:$B$15000,2,FALSE),0)</f>
        <v>6.4000000000000001E-2</v>
      </c>
      <c r="E56" s="95">
        <f t="shared" ca="1" si="13"/>
        <v>2.4620000000000002E-4</v>
      </c>
      <c r="F56" s="97">
        <f t="shared" si="6"/>
        <v>1.1100000000000001</v>
      </c>
      <c r="G56" s="98">
        <f t="shared" ca="1" si="19"/>
        <v>1.000273282</v>
      </c>
      <c r="H56" s="95">
        <f ca="1">TRUNC(PRODUCT(G$10:G55),15)</f>
        <v>1.0079555740280099</v>
      </c>
      <c r="I56" s="95">
        <f t="shared" si="14"/>
        <v>1</v>
      </c>
      <c r="J56" s="95">
        <f t="shared" ca="1" si="15"/>
        <v>1.00795557</v>
      </c>
      <c r="K56" s="95">
        <f t="shared" ca="1" si="1"/>
        <v>39777.85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2"/>
        <v>0</v>
      </c>
      <c r="O56" s="95">
        <f t="shared" ca="1" si="3"/>
        <v>39777.85</v>
      </c>
      <c r="P56" s="101" t="str">
        <f t="shared" si="7"/>
        <v>J=</v>
      </c>
      <c r="Q56" s="102">
        <f t="shared" si="8"/>
        <v>43923</v>
      </c>
      <c r="R56" s="12"/>
      <c r="S56" s="12"/>
      <c r="T56" s="50">
        <v>39332</v>
      </c>
      <c r="U56" s="26" t="s">
        <v>48</v>
      </c>
      <c r="V56" s="47"/>
      <c r="W56" s="12"/>
      <c r="X56" s="47"/>
      <c r="Y56" s="47"/>
      <c r="Z56" s="53"/>
      <c r="AA56" s="12"/>
      <c r="AB56" s="24"/>
      <c r="AC56" s="52"/>
      <c r="AD56" s="51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</row>
    <row r="57" spans="1:172" x14ac:dyDescent="0.2">
      <c r="A57" s="93">
        <f t="shared" si="4"/>
        <v>43424</v>
      </c>
      <c r="B57" s="94">
        <f t="shared" ca="1" si="9"/>
        <v>5041155.1499999901</v>
      </c>
      <c r="C57" s="95">
        <f t="shared" si="5"/>
        <v>5000000</v>
      </c>
      <c r="D57" s="96">
        <f ca="1">IF(A57&lt;$B$1,VLOOKUP(A57,[1]DI!$A$4:$B$15000,2,FALSE),0)</f>
        <v>6.4000000000000001E-2</v>
      </c>
      <c r="E57" s="95">
        <f t="shared" ca="1" si="13"/>
        <v>2.4620000000000002E-4</v>
      </c>
      <c r="F57" s="97">
        <f t="shared" si="6"/>
        <v>1.1100000000000001</v>
      </c>
      <c r="G57" s="98">
        <f t="shared" ca="1" si="19"/>
        <v>1.000273282</v>
      </c>
      <c r="H57" s="95">
        <f ca="1">TRUNC(PRODUCT(G$10:G56),15)</f>
        <v>1.00823103014319</v>
      </c>
      <c r="I57" s="95">
        <f t="shared" si="14"/>
        <v>1</v>
      </c>
      <c r="J57" s="95">
        <f t="shared" ca="1" si="15"/>
        <v>1.0082310299999999</v>
      </c>
      <c r="K57" s="95">
        <f t="shared" ca="1" si="1"/>
        <v>41155.149999989997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2"/>
        <v>0</v>
      </c>
      <c r="O57" s="95">
        <f t="shared" ca="1" si="3"/>
        <v>41155.149999989997</v>
      </c>
      <c r="P57" s="101" t="str">
        <f t="shared" si="7"/>
        <v>J=</v>
      </c>
      <c r="Q57" s="102">
        <f t="shared" si="8"/>
        <v>43923</v>
      </c>
      <c r="R57" s="12"/>
      <c r="S57" s="12"/>
      <c r="T57" s="50">
        <v>39367</v>
      </c>
      <c r="U57" s="26" t="s">
        <v>49</v>
      </c>
      <c r="V57" s="47"/>
      <c r="W57" s="12"/>
      <c r="X57" s="47"/>
      <c r="Y57" s="47"/>
      <c r="Z57" s="53"/>
      <c r="AA57" s="12"/>
      <c r="AB57" s="24"/>
      <c r="AC57" s="52"/>
      <c r="AD57" s="51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</row>
    <row r="58" spans="1:172" x14ac:dyDescent="0.2">
      <c r="A58" s="93">
        <f t="shared" si="4"/>
        <v>43425</v>
      </c>
      <c r="B58" s="94">
        <f t="shared" ca="1" si="9"/>
        <v>5042532.8</v>
      </c>
      <c r="C58" s="95">
        <f t="shared" si="5"/>
        <v>5000000</v>
      </c>
      <c r="D58" s="96">
        <f ca="1">IF(A58&lt;$B$1,VLOOKUP(A58,[1]DI!$A$4:$B$15000,2,FALSE),0)</f>
        <v>6.4000000000000001E-2</v>
      </c>
      <c r="E58" s="95">
        <f t="shared" ca="1" si="13"/>
        <v>2.4620000000000002E-4</v>
      </c>
      <c r="F58" s="97">
        <f t="shared" si="6"/>
        <v>1.1100000000000001</v>
      </c>
      <c r="G58" s="98">
        <f t="shared" ca="1" si="19"/>
        <v>1.000273282</v>
      </c>
      <c r="H58" s="95">
        <f ca="1">TRUNC(PRODUCT(G$10:G57),15)</f>
        <v>1.0085065615355699</v>
      </c>
      <c r="I58" s="95">
        <f t="shared" si="14"/>
        <v>1</v>
      </c>
      <c r="J58" s="95">
        <f t="shared" ca="1" si="15"/>
        <v>1.0085065600000001</v>
      </c>
      <c r="K58" s="95">
        <f t="shared" ca="1" si="1"/>
        <v>42532.800000000003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2"/>
        <v>0</v>
      </c>
      <c r="O58" s="95">
        <f t="shared" ca="1" si="3"/>
        <v>42532.800000000003</v>
      </c>
      <c r="P58" s="101" t="str">
        <f t="shared" si="7"/>
        <v>J=</v>
      </c>
      <c r="Q58" s="102">
        <f t="shared" si="8"/>
        <v>43923</v>
      </c>
      <c r="R58" s="12"/>
      <c r="S58" s="12"/>
      <c r="T58" s="50">
        <v>39388</v>
      </c>
      <c r="U58" s="26" t="s">
        <v>50</v>
      </c>
      <c r="V58" s="47"/>
      <c r="W58" s="12"/>
      <c r="X58" s="47"/>
      <c r="Y58" s="47"/>
      <c r="Z58" s="53"/>
      <c r="AA58" s="12"/>
      <c r="AB58" s="24"/>
      <c r="AC58" s="52"/>
      <c r="AD58" s="51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</row>
    <row r="59" spans="1:172" x14ac:dyDescent="0.2">
      <c r="A59" s="93">
        <f t="shared" si="4"/>
        <v>43426</v>
      </c>
      <c r="B59" s="94">
        <f t="shared" ca="1" si="9"/>
        <v>5043910.8499999903</v>
      </c>
      <c r="C59" s="95">
        <f t="shared" si="5"/>
        <v>5000000</v>
      </c>
      <c r="D59" s="96">
        <f ca="1">IF(A59&lt;$B$1,VLOOKUP(A59,[1]DI!$A$4:$B$15000,2,FALSE),0)</f>
        <v>6.4000000000000001E-2</v>
      </c>
      <c r="E59" s="95">
        <f t="shared" ca="1" si="13"/>
        <v>2.4620000000000002E-4</v>
      </c>
      <c r="F59" s="97">
        <f t="shared" si="6"/>
        <v>1.1100000000000001</v>
      </c>
      <c r="G59" s="98">
        <f t="shared" ca="1" si="19"/>
        <v>1.000273282</v>
      </c>
      <c r="H59" s="95">
        <f ca="1">TRUNC(PRODUCT(G$10:G58),15)</f>
        <v>1.0087821682257201</v>
      </c>
      <c r="I59" s="95">
        <f t="shared" si="14"/>
        <v>1</v>
      </c>
      <c r="J59" s="95">
        <f t="shared" ca="1" si="15"/>
        <v>1.0087821699999999</v>
      </c>
      <c r="K59" s="95">
        <f t="shared" ca="1" si="1"/>
        <v>43910.849999990001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2"/>
        <v>0</v>
      </c>
      <c r="O59" s="95">
        <f t="shared" ca="1" si="3"/>
        <v>43910.849999990001</v>
      </c>
      <c r="P59" s="101" t="str">
        <f t="shared" si="7"/>
        <v>J=</v>
      </c>
      <c r="Q59" s="102">
        <f t="shared" si="8"/>
        <v>43923</v>
      </c>
      <c r="R59" s="12"/>
      <c r="S59" s="12"/>
      <c r="T59" s="50">
        <v>39401</v>
      </c>
      <c r="U59" s="26" t="s">
        <v>51</v>
      </c>
      <c r="V59" s="47"/>
      <c r="W59" s="12"/>
      <c r="X59" s="47"/>
      <c r="Y59" s="47"/>
      <c r="Z59" s="53"/>
      <c r="AA59" s="12"/>
      <c r="AB59" s="24"/>
      <c r="AC59" s="52"/>
      <c r="AD59" s="51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</row>
    <row r="60" spans="1:172" x14ac:dyDescent="0.2">
      <c r="A60" s="93">
        <f t="shared" si="4"/>
        <v>43427</v>
      </c>
      <c r="B60" s="94">
        <f t="shared" ca="1" si="9"/>
        <v>5045289.25</v>
      </c>
      <c r="C60" s="95">
        <f t="shared" si="5"/>
        <v>5000000</v>
      </c>
      <c r="D60" s="96">
        <f ca="1">IF(A60&lt;$B$1,VLOOKUP(A60,[1]DI!$A$4:$B$15000,2,FALSE),0)</f>
        <v>6.4000000000000001E-2</v>
      </c>
      <c r="E60" s="95">
        <f t="shared" ca="1" si="13"/>
        <v>2.4620000000000002E-4</v>
      </c>
      <c r="F60" s="97">
        <f t="shared" si="6"/>
        <v>1.1100000000000001</v>
      </c>
      <c r="G60" s="98">
        <f t="shared" ca="1" si="19"/>
        <v>1.000273282</v>
      </c>
      <c r="H60" s="95">
        <f ca="1">TRUNC(PRODUCT(G$10:G59),15)</f>
        <v>1.00905785023422</v>
      </c>
      <c r="I60" s="95">
        <f t="shared" si="14"/>
        <v>1</v>
      </c>
      <c r="J60" s="95">
        <f t="shared" ca="1" si="15"/>
        <v>1.00905785</v>
      </c>
      <c r="K60" s="95">
        <f t="shared" ca="1" si="1"/>
        <v>45289.25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2"/>
        <v>0</v>
      </c>
      <c r="O60" s="95">
        <f t="shared" ca="1" si="3"/>
        <v>45289.25</v>
      </c>
      <c r="P60" s="101" t="str">
        <f t="shared" si="7"/>
        <v>J=</v>
      </c>
      <c r="Q60" s="102">
        <f t="shared" si="8"/>
        <v>43923</v>
      </c>
      <c r="R60" s="12"/>
      <c r="S60" s="12"/>
      <c r="T60" s="50">
        <v>39441</v>
      </c>
      <c r="U60" s="26" t="s">
        <v>57</v>
      </c>
      <c r="V60" s="47"/>
      <c r="W60" s="12"/>
      <c r="X60" s="47"/>
      <c r="Y60" s="47"/>
      <c r="Z60" s="53"/>
      <c r="AA60" s="12"/>
      <c r="AB60" s="24"/>
      <c r="AC60" s="52"/>
      <c r="AD60" s="51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</row>
    <row r="61" spans="1:172" x14ac:dyDescent="0.2">
      <c r="A61" s="93">
        <f t="shared" si="4"/>
        <v>43428</v>
      </c>
      <c r="B61" s="94">
        <f t="shared" ca="1" si="9"/>
        <v>5046668.05</v>
      </c>
      <c r="C61" s="95">
        <f t="shared" si="5"/>
        <v>5000000</v>
      </c>
      <c r="D61" s="96">
        <f ca="1">IF(A61&lt;$B$1,VLOOKUP(A61,[1]DI!$A$4:$B$15000,2,FALSE),0)</f>
        <v>0</v>
      </c>
      <c r="E61" s="95">
        <f t="shared" ca="1" si="13"/>
        <v>0</v>
      </c>
      <c r="F61" s="97">
        <f t="shared" si="6"/>
        <v>1.1100000000000001</v>
      </c>
      <c r="G61" s="98">
        <f t="shared" ca="1" si="19"/>
        <v>1</v>
      </c>
      <c r="H61" s="95">
        <f ca="1">TRUNC(PRODUCT(G$10:G60),15)</f>
        <v>1.0093336075816399</v>
      </c>
      <c r="I61" s="95">
        <f t="shared" si="14"/>
        <v>1</v>
      </c>
      <c r="J61" s="95">
        <f t="shared" ca="1" si="15"/>
        <v>1.0093336100000001</v>
      </c>
      <c r="K61" s="95">
        <f t="shared" ca="1" si="1"/>
        <v>46668.05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2"/>
        <v>0</v>
      </c>
      <c r="O61" s="95">
        <f t="shared" ca="1" si="3"/>
        <v>46668.05</v>
      </c>
      <c r="P61" s="101" t="str">
        <f t="shared" si="7"/>
        <v>J=</v>
      </c>
      <c r="Q61" s="102">
        <f t="shared" si="8"/>
        <v>43923</v>
      </c>
      <c r="R61" s="12"/>
      <c r="S61" s="12"/>
      <c r="T61" s="50">
        <v>39448</v>
      </c>
      <c r="U61" s="26" t="s">
        <v>58</v>
      </c>
      <c r="V61" s="47"/>
      <c r="W61" s="12"/>
      <c r="X61" s="47"/>
      <c r="Y61" s="47"/>
      <c r="Z61" s="53"/>
      <c r="AA61" s="12"/>
      <c r="AB61" s="24"/>
      <c r="AC61" s="52"/>
      <c r="AD61" s="51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</row>
    <row r="62" spans="1:172" x14ac:dyDescent="0.2">
      <c r="A62" s="93">
        <f t="shared" si="4"/>
        <v>43429</v>
      </c>
      <c r="B62" s="94">
        <f t="shared" ca="1" si="9"/>
        <v>5046668.05</v>
      </c>
      <c r="C62" s="95">
        <f t="shared" si="5"/>
        <v>5000000</v>
      </c>
      <c r="D62" s="96">
        <f ca="1">IF(A62&lt;$B$1,VLOOKUP(A62,[1]DI!$A$4:$B$15000,2,FALSE),0)</f>
        <v>0</v>
      </c>
      <c r="E62" s="95">
        <f t="shared" ca="1" si="13"/>
        <v>0</v>
      </c>
      <c r="F62" s="97">
        <f t="shared" si="6"/>
        <v>1.1100000000000001</v>
      </c>
      <c r="G62" s="98">
        <f t="shared" ca="1" si="19"/>
        <v>1</v>
      </c>
      <c r="H62" s="95">
        <f ca="1">TRUNC(PRODUCT(G$10:G61),15)</f>
        <v>1.0093336075816399</v>
      </c>
      <c r="I62" s="95">
        <f t="shared" si="14"/>
        <v>1</v>
      </c>
      <c r="J62" s="95">
        <f t="shared" ca="1" si="15"/>
        <v>1.0093336100000001</v>
      </c>
      <c r="K62" s="95">
        <f t="shared" ca="1" si="1"/>
        <v>46668.05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2"/>
        <v>0</v>
      </c>
      <c r="O62" s="95">
        <f t="shared" ca="1" si="3"/>
        <v>46668.05</v>
      </c>
      <c r="P62" s="101" t="str">
        <f t="shared" si="7"/>
        <v>J=</v>
      </c>
      <c r="Q62" s="102">
        <f t="shared" si="8"/>
        <v>43923</v>
      </c>
      <c r="R62" s="12"/>
      <c r="S62" s="12"/>
      <c r="T62" s="50">
        <v>39482</v>
      </c>
      <c r="U62" s="26" t="s">
        <v>52</v>
      </c>
      <c r="V62" s="47"/>
      <c r="W62" s="12"/>
      <c r="X62" s="47"/>
      <c r="Y62" s="47"/>
      <c r="Z62" s="53"/>
      <c r="AA62" s="12"/>
      <c r="AB62" s="24"/>
      <c r="AC62" s="52"/>
      <c r="AD62" s="51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</row>
    <row r="63" spans="1:172" x14ac:dyDescent="0.2">
      <c r="A63" s="93">
        <f t="shared" si="4"/>
        <v>43430</v>
      </c>
      <c r="B63" s="94">
        <f t="shared" ca="1" si="9"/>
        <v>5046668.05</v>
      </c>
      <c r="C63" s="95">
        <f t="shared" si="5"/>
        <v>5000000</v>
      </c>
      <c r="D63" s="96">
        <f ca="1">IF(A63&lt;$B$1,VLOOKUP(A63,[1]DI!$A$4:$B$15000,2,FALSE),0)</f>
        <v>6.4000000000000001E-2</v>
      </c>
      <c r="E63" s="95">
        <f t="shared" ca="1" si="13"/>
        <v>2.4620000000000002E-4</v>
      </c>
      <c r="F63" s="97">
        <f t="shared" si="6"/>
        <v>1.1100000000000001</v>
      </c>
      <c r="G63" s="98">
        <f t="shared" ca="1" si="19"/>
        <v>1.000273282</v>
      </c>
      <c r="H63" s="95">
        <f ca="1">TRUNC(PRODUCT(G$10:G62),15)</f>
        <v>1.0093336075816399</v>
      </c>
      <c r="I63" s="95">
        <f t="shared" si="14"/>
        <v>1</v>
      </c>
      <c r="J63" s="95">
        <f t="shared" ca="1" si="15"/>
        <v>1.0093336100000001</v>
      </c>
      <c r="K63" s="95">
        <f t="shared" ca="1" si="1"/>
        <v>46668.05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2"/>
        <v>0</v>
      </c>
      <c r="O63" s="95">
        <f t="shared" ca="1" si="3"/>
        <v>46668.05</v>
      </c>
      <c r="P63" s="101" t="str">
        <f t="shared" si="7"/>
        <v>J=</v>
      </c>
      <c r="Q63" s="102">
        <f t="shared" si="8"/>
        <v>43923</v>
      </c>
      <c r="R63" s="12"/>
      <c r="S63" s="12"/>
      <c r="T63" s="50">
        <v>39483</v>
      </c>
      <c r="U63" s="26" t="s">
        <v>52</v>
      </c>
      <c r="V63" s="47"/>
      <c r="W63" s="12"/>
      <c r="X63" s="47"/>
      <c r="Y63" s="47"/>
      <c r="Z63" s="53"/>
      <c r="AA63" s="12"/>
      <c r="AB63" s="24"/>
      <c r="AC63" s="52"/>
      <c r="AD63" s="51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</row>
    <row r="64" spans="1:172" x14ac:dyDescent="0.2">
      <c r="A64" s="93">
        <f t="shared" si="4"/>
        <v>43431</v>
      </c>
      <c r="B64" s="94">
        <f t="shared" ca="1" si="9"/>
        <v>5048047.1999999899</v>
      </c>
      <c r="C64" s="95">
        <f t="shared" si="5"/>
        <v>5000000</v>
      </c>
      <c r="D64" s="96">
        <f ca="1">IF(A64&lt;$B$1,VLOOKUP(A64,[1]DI!$A$4:$B$15000,2,FALSE),0)</f>
        <v>6.4000000000000001E-2</v>
      </c>
      <c r="E64" s="95">
        <f t="shared" ca="1" si="13"/>
        <v>2.4620000000000002E-4</v>
      </c>
      <c r="F64" s="97">
        <f t="shared" si="6"/>
        <v>1.1100000000000001</v>
      </c>
      <c r="G64" s="98">
        <f t="shared" ca="1" si="19"/>
        <v>1.000273282</v>
      </c>
      <c r="H64" s="95">
        <f ca="1">TRUNC(PRODUCT(G$10:G63),15)</f>
        <v>1.00960944028859</v>
      </c>
      <c r="I64" s="95">
        <f t="shared" si="14"/>
        <v>1</v>
      </c>
      <c r="J64" s="95">
        <f t="shared" ca="1" si="15"/>
        <v>1.00960944</v>
      </c>
      <c r="K64" s="95">
        <f t="shared" ca="1" si="1"/>
        <v>48047.19999999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2"/>
        <v>0</v>
      </c>
      <c r="O64" s="95">
        <f t="shared" ca="1" si="3"/>
        <v>48047.19999999</v>
      </c>
      <c r="P64" s="101" t="str">
        <f t="shared" si="7"/>
        <v>J=</v>
      </c>
      <c r="Q64" s="102">
        <f t="shared" si="8"/>
        <v>43923</v>
      </c>
      <c r="R64" s="12"/>
      <c r="S64" s="12"/>
      <c r="T64" s="50">
        <v>39528</v>
      </c>
      <c r="U64" s="26" t="s">
        <v>53</v>
      </c>
      <c r="V64" s="47"/>
      <c r="W64" s="12"/>
      <c r="X64" s="47"/>
      <c r="Y64" s="47"/>
      <c r="Z64" s="53"/>
      <c r="AA64" s="12"/>
      <c r="AB64" s="24"/>
      <c r="AC64" s="52"/>
      <c r="AD64" s="51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</row>
    <row r="65" spans="1:175" x14ac:dyDescent="0.2">
      <c r="A65" s="93">
        <f t="shared" si="4"/>
        <v>43432</v>
      </c>
      <c r="B65" s="94">
        <f t="shared" ca="1" si="9"/>
        <v>5049426.75</v>
      </c>
      <c r="C65" s="95">
        <f t="shared" si="5"/>
        <v>5000000</v>
      </c>
      <c r="D65" s="96">
        <f ca="1">IF(A65&lt;$B$1,VLOOKUP(A65,[1]DI!$A$4:$B$15000,2,FALSE),0)</f>
        <v>6.4000000000000001E-2</v>
      </c>
      <c r="E65" s="95">
        <f t="shared" ca="1" si="13"/>
        <v>2.4620000000000002E-4</v>
      </c>
      <c r="F65" s="97">
        <f t="shared" si="6"/>
        <v>1.1100000000000001</v>
      </c>
      <c r="G65" s="98">
        <f t="shared" ca="1" si="19"/>
        <v>1.000273282</v>
      </c>
      <c r="H65" s="95">
        <f ca="1">TRUNC(PRODUCT(G$10:G64),15)</f>
        <v>1.00988534837565</v>
      </c>
      <c r="I65" s="95">
        <f t="shared" si="14"/>
        <v>1</v>
      </c>
      <c r="J65" s="95">
        <f t="shared" ca="1" si="15"/>
        <v>1.00988535</v>
      </c>
      <c r="K65" s="95">
        <f t="shared" ca="1" si="1"/>
        <v>49426.75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2"/>
        <v>0</v>
      </c>
      <c r="O65" s="95">
        <f t="shared" ca="1" si="3"/>
        <v>49426.75</v>
      </c>
      <c r="P65" s="101" t="str">
        <f t="shared" si="7"/>
        <v>J=</v>
      </c>
      <c r="Q65" s="102">
        <f t="shared" si="8"/>
        <v>43923</v>
      </c>
      <c r="R65" s="12"/>
      <c r="S65" s="37"/>
      <c r="T65" s="50">
        <v>39559</v>
      </c>
      <c r="U65" s="26" t="s">
        <v>54</v>
      </c>
      <c r="V65" s="47"/>
      <c r="W65" s="12"/>
      <c r="X65" s="47"/>
      <c r="Y65" s="47"/>
      <c r="Z65" s="53"/>
      <c r="AA65" s="12"/>
      <c r="AB65" s="24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4"/>
        <v>43433</v>
      </c>
      <c r="B66" s="94">
        <f t="shared" ca="1" si="9"/>
        <v>5050806.6500000004</v>
      </c>
      <c r="C66" s="95">
        <f t="shared" si="5"/>
        <v>5000000</v>
      </c>
      <c r="D66" s="96">
        <f ca="1">IF(A66&lt;$B$1,VLOOKUP(A66,[1]DI!$A$4:$B$15000,2,FALSE),0)</f>
        <v>6.4000000000000001E-2</v>
      </c>
      <c r="E66" s="95">
        <f t="shared" ca="1" si="13"/>
        <v>2.4620000000000002E-4</v>
      </c>
      <c r="F66" s="97">
        <f t="shared" si="6"/>
        <v>1.1100000000000001</v>
      </c>
      <c r="G66" s="98">
        <f t="shared" ca="1" si="19"/>
        <v>1.000273282</v>
      </c>
      <c r="H66" s="95">
        <f ca="1">TRUNC(PRODUCT(G$10:G65),15)</f>
        <v>1.0101613318634299</v>
      </c>
      <c r="I66" s="95">
        <f t="shared" si="14"/>
        <v>1</v>
      </c>
      <c r="J66" s="95">
        <f t="shared" ca="1" si="15"/>
        <v>1.0101613300000001</v>
      </c>
      <c r="K66" s="95">
        <f t="shared" ca="1" si="1"/>
        <v>50806.65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2"/>
        <v>0</v>
      </c>
      <c r="O66" s="95">
        <f t="shared" ca="1" si="3"/>
        <v>50806.65</v>
      </c>
      <c r="P66" s="101" t="str">
        <f t="shared" si="7"/>
        <v>J=</v>
      </c>
      <c r="Q66" s="102">
        <f t="shared" si="8"/>
        <v>43923</v>
      </c>
      <c r="R66" s="12"/>
      <c r="S66" s="12"/>
      <c r="T66" s="50">
        <v>39569</v>
      </c>
      <c r="U66" s="26" t="s">
        <v>55</v>
      </c>
      <c r="V66" s="47"/>
      <c r="W66" s="12"/>
      <c r="X66" s="47"/>
      <c r="Y66" s="47"/>
      <c r="Z66" s="53"/>
      <c r="AA66" s="12"/>
      <c r="AB66" s="24"/>
      <c r="AC66" s="52"/>
      <c r="AD66" s="51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</row>
    <row r="67" spans="1:175" x14ac:dyDescent="0.2">
      <c r="A67" s="93">
        <f t="shared" si="4"/>
        <v>43434</v>
      </c>
      <c r="B67" s="94">
        <f t="shared" ca="1" si="9"/>
        <v>5052186.95</v>
      </c>
      <c r="C67" s="95">
        <f t="shared" si="5"/>
        <v>5000000</v>
      </c>
      <c r="D67" s="96">
        <f ca="1">IF(A67&lt;$B$1,VLOOKUP(A67,[1]DI!$A$4:$B$15000,2,FALSE),0)</f>
        <v>6.4000000000000001E-2</v>
      </c>
      <c r="E67" s="95">
        <f t="shared" ca="1" si="13"/>
        <v>2.4620000000000002E-4</v>
      </c>
      <c r="F67" s="97">
        <f t="shared" si="6"/>
        <v>1.1100000000000001</v>
      </c>
      <c r="G67" s="98">
        <f t="shared" ca="1" si="19"/>
        <v>1.000273282</v>
      </c>
      <c r="H67" s="95">
        <f ca="1">TRUNC(PRODUCT(G$10:G66),15)</f>
        <v>1.0104373907725199</v>
      </c>
      <c r="I67" s="95">
        <f t="shared" si="14"/>
        <v>1</v>
      </c>
      <c r="J67" s="95">
        <f t="shared" ca="1" si="15"/>
        <v>1.0104373900000001</v>
      </c>
      <c r="K67" s="95">
        <f t="shared" ca="1" si="1"/>
        <v>52186.95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2"/>
        <v>0</v>
      </c>
      <c r="O67" s="95">
        <f t="shared" ca="1" si="3"/>
        <v>52186.95</v>
      </c>
      <c r="P67" s="101" t="str">
        <f t="shared" si="7"/>
        <v>J=</v>
      </c>
      <c r="Q67" s="102">
        <f t="shared" si="8"/>
        <v>43923</v>
      </c>
      <c r="R67" s="12"/>
      <c r="S67" s="12"/>
      <c r="T67" s="50">
        <v>39590</v>
      </c>
      <c r="U67" s="26" t="s">
        <v>56</v>
      </c>
      <c r="V67" s="47"/>
      <c r="W67" s="12"/>
      <c r="X67" s="47"/>
      <c r="Y67" s="47"/>
      <c r="Z67" s="53"/>
      <c r="AA67" s="12"/>
      <c r="AB67" s="24"/>
      <c r="AC67" s="52"/>
      <c r="AD67" s="51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</row>
    <row r="68" spans="1:175" x14ac:dyDescent="0.2">
      <c r="A68" s="93">
        <f t="shared" si="4"/>
        <v>43435</v>
      </c>
      <c r="B68" s="94">
        <f t="shared" ca="1" si="9"/>
        <v>5053567.6500000004</v>
      </c>
      <c r="C68" s="95">
        <f t="shared" si="5"/>
        <v>5000000</v>
      </c>
      <c r="D68" s="96">
        <f ca="1">IF(A68&lt;$B$1,VLOOKUP(A68,[1]DI!$A$4:$B$15000,2,FALSE),0)</f>
        <v>0</v>
      </c>
      <c r="E68" s="95">
        <f t="shared" ca="1" si="13"/>
        <v>0</v>
      </c>
      <c r="F68" s="97">
        <f t="shared" si="6"/>
        <v>1.1100000000000001</v>
      </c>
      <c r="G68" s="98">
        <f t="shared" ca="1" si="19"/>
        <v>1</v>
      </c>
      <c r="H68" s="95">
        <f ca="1">TRUNC(PRODUCT(G$10:G67),15)</f>
        <v>1.0107135251235499</v>
      </c>
      <c r="I68" s="95">
        <f t="shared" si="14"/>
        <v>1</v>
      </c>
      <c r="J68" s="95">
        <f t="shared" ca="1" si="15"/>
        <v>1.0107135300000001</v>
      </c>
      <c r="K68" s="95">
        <f t="shared" ca="1" si="1"/>
        <v>53567.65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2"/>
        <v>0</v>
      </c>
      <c r="O68" s="95">
        <f t="shared" ca="1" si="3"/>
        <v>53567.65</v>
      </c>
      <c r="P68" s="101" t="str">
        <f t="shared" si="7"/>
        <v>J=</v>
      </c>
      <c r="Q68" s="102">
        <f t="shared" si="8"/>
        <v>43923</v>
      </c>
      <c r="R68" s="12"/>
      <c r="S68" s="12"/>
      <c r="T68" s="50">
        <v>39807</v>
      </c>
      <c r="U68" s="26" t="s">
        <v>57</v>
      </c>
      <c r="V68" s="47"/>
      <c r="W68" s="12"/>
      <c r="X68" s="47"/>
      <c r="Y68" s="47"/>
      <c r="Z68" s="53"/>
      <c r="AA68" s="12"/>
      <c r="AB68" s="24"/>
      <c r="AC68" s="52"/>
      <c r="AD68" s="51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</row>
    <row r="69" spans="1:175" x14ac:dyDescent="0.2">
      <c r="A69" s="93">
        <f t="shared" si="4"/>
        <v>43436</v>
      </c>
      <c r="B69" s="94">
        <f t="shared" ca="1" si="9"/>
        <v>5053567.6500000004</v>
      </c>
      <c r="C69" s="95">
        <f t="shared" si="5"/>
        <v>5000000</v>
      </c>
      <c r="D69" s="96">
        <f ca="1">IF(A69&lt;$B$1,VLOOKUP(A69,[1]DI!$A$4:$B$15000,2,FALSE),0)</f>
        <v>0</v>
      </c>
      <c r="E69" s="95">
        <f t="shared" ca="1" si="13"/>
        <v>0</v>
      </c>
      <c r="F69" s="97">
        <f t="shared" si="6"/>
        <v>1.1100000000000001</v>
      </c>
      <c r="G69" s="98">
        <f t="shared" ca="1" si="19"/>
        <v>1</v>
      </c>
      <c r="H69" s="95">
        <f ca="1">TRUNC(PRODUCT(G$10:G68),15)</f>
        <v>1.0107135251235499</v>
      </c>
      <c r="I69" s="95">
        <f t="shared" si="14"/>
        <v>1</v>
      </c>
      <c r="J69" s="95">
        <f t="shared" ca="1" si="15"/>
        <v>1.0107135300000001</v>
      </c>
      <c r="K69" s="95">
        <f t="shared" ca="1" si="1"/>
        <v>53567.65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2"/>
        <v>0</v>
      </c>
      <c r="O69" s="95">
        <f t="shared" ca="1" si="3"/>
        <v>53567.65</v>
      </c>
      <c r="P69" s="101" t="str">
        <f t="shared" si="7"/>
        <v>J=</v>
      </c>
      <c r="Q69" s="102">
        <f t="shared" si="8"/>
        <v>43923</v>
      </c>
      <c r="R69" s="12"/>
      <c r="S69" s="12"/>
      <c r="T69" s="50">
        <v>39814</v>
      </c>
      <c r="U69" s="26" t="s">
        <v>58</v>
      </c>
      <c r="V69" s="47"/>
      <c r="W69" s="12"/>
      <c r="X69" s="47"/>
      <c r="Y69" s="47"/>
      <c r="Z69" s="53"/>
      <c r="AA69" s="12"/>
      <c r="AB69" s="24"/>
      <c r="AC69" s="52"/>
      <c r="AD69" s="51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</row>
    <row r="70" spans="1:175" x14ac:dyDescent="0.2">
      <c r="A70" s="93">
        <f t="shared" si="4"/>
        <v>43437</v>
      </c>
      <c r="B70" s="94">
        <f t="shared" ca="1" si="9"/>
        <v>5053567.6500000004</v>
      </c>
      <c r="C70" s="95">
        <f t="shared" si="5"/>
        <v>5000000</v>
      </c>
      <c r="D70" s="96">
        <f ca="1">IF(A70&lt;$B$1,VLOOKUP(A70,[1]DI!$A$4:$B$15000,2,FALSE),0)</f>
        <v>6.4000000000000001E-2</v>
      </c>
      <c r="E70" s="95">
        <f t="shared" ca="1" si="13"/>
        <v>2.4620000000000002E-4</v>
      </c>
      <c r="F70" s="97">
        <f t="shared" si="6"/>
        <v>1.1100000000000001</v>
      </c>
      <c r="G70" s="98">
        <f t="shared" ca="1" si="19"/>
        <v>1.000273282</v>
      </c>
      <c r="H70" s="95">
        <f ca="1">TRUNC(PRODUCT(G$10:G69),15)</f>
        <v>1.0107135251235499</v>
      </c>
      <c r="I70" s="95">
        <f t="shared" si="14"/>
        <v>1</v>
      </c>
      <c r="J70" s="95">
        <f t="shared" ca="1" si="15"/>
        <v>1.0107135300000001</v>
      </c>
      <c r="K70" s="95">
        <f t="shared" ca="1" si="1"/>
        <v>53567.65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2"/>
        <v>0</v>
      </c>
      <c r="O70" s="95">
        <f t="shared" ca="1" si="3"/>
        <v>53567.65</v>
      </c>
      <c r="P70" s="101" t="str">
        <f t="shared" si="7"/>
        <v>J=</v>
      </c>
      <c r="Q70" s="102">
        <f t="shared" si="8"/>
        <v>43923</v>
      </c>
      <c r="R70" s="12"/>
      <c r="S70" s="12"/>
      <c r="T70" s="50">
        <v>39867</v>
      </c>
      <c r="U70" s="26" t="s">
        <v>52</v>
      </c>
      <c r="V70" s="47"/>
      <c r="W70" s="12"/>
      <c r="X70" s="47"/>
      <c r="Y70" s="47"/>
      <c r="Z70" s="53"/>
      <c r="AA70" s="12"/>
      <c r="AB70" s="24"/>
      <c r="AC70" s="52"/>
      <c r="AD70" s="51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</row>
    <row r="71" spans="1:175" x14ac:dyDescent="0.2">
      <c r="A71" s="93">
        <f t="shared" si="4"/>
        <v>43438</v>
      </c>
      <c r="B71" s="94">
        <f t="shared" ca="1" si="9"/>
        <v>5054948.6499999901</v>
      </c>
      <c r="C71" s="95">
        <f t="shared" si="5"/>
        <v>5000000</v>
      </c>
      <c r="D71" s="96">
        <f ca="1">IF(A71&lt;$B$1,VLOOKUP(A71,[1]DI!$A$4:$B$15000,2,FALSE),0)</f>
        <v>6.4000000000000001E-2</v>
      </c>
      <c r="E71" s="95">
        <f t="shared" ca="1" si="13"/>
        <v>2.4620000000000002E-4</v>
      </c>
      <c r="F71" s="97">
        <f t="shared" si="6"/>
        <v>1.1100000000000001</v>
      </c>
      <c r="G71" s="98">
        <f t="shared" ca="1" si="19"/>
        <v>1.000273282</v>
      </c>
      <c r="H71" s="95">
        <f ca="1">TRUNC(PRODUCT(G$10:G70),15)</f>
        <v>1.01098973493712</v>
      </c>
      <c r="I71" s="95">
        <f t="shared" si="14"/>
        <v>1</v>
      </c>
      <c r="J71" s="95">
        <f t="shared" ca="1" si="15"/>
        <v>1.0109897299999999</v>
      </c>
      <c r="K71" s="95">
        <f t="shared" ca="1" si="1"/>
        <v>54948.649999989997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2"/>
        <v>0</v>
      </c>
      <c r="O71" s="95">
        <f t="shared" ca="1" si="3"/>
        <v>54948.649999989997</v>
      </c>
      <c r="P71" s="101" t="str">
        <f t="shared" si="7"/>
        <v>J=</v>
      </c>
      <c r="Q71" s="102">
        <f t="shared" si="8"/>
        <v>43923</v>
      </c>
      <c r="R71" s="12"/>
      <c r="S71" s="12"/>
      <c r="T71" s="50">
        <v>39868</v>
      </c>
      <c r="U71" s="26" t="s">
        <v>52</v>
      </c>
      <c r="V71" s="47"/>
      <c r="W71" s="12"/>
      <c r="X71" s="47"/>
      <c r="Y71" s="47"/>
      <c r="Z71" s="53"/>
      <c r="AA71" s="12"/>
      <c r="AB71" s="24"/>
      <c r="AC71" s="52"/>
      <c r="AD71" s="51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</row>
    <row r="72" spans="1:175" x14ac:dyDescent="0.2">
      <c r="A72" s="93">
        <f t="shared" si="4"/>
        <v>43439</v>
      </c>
      <c r="B72" s="94">
        <f t="shared" ca="1" si="9"/>
        <v>5056330.0999999996</v>
      </c>
      <c r="C72" s="95">
        <f t="shared" si="5"/>
        <v>5000000</v>
      </c>
      <c r="D72" s="96">
        <f ca="1">IF(A72&lt;$B$1,VLOOKUP(A72,[1]DI!$A$4:$B$15000,2,FALSE),0)</f>
        <v>6.4000000000000001E-2</v>
      </c>
      <c r="E72" s="95">
        <f t="shared" ca="1" si="13"/>
        <v>2.4620000000000002E-4</v>
      </c>
      <c r="F72" s="97">
        <f t="shared" si="6"/>
        <v>1.1100000000000001</v>
      </c>
      <c r="G72" s="98">
        <f t="shared" ca="1" si="19"/>
        <v>1.000273282</v>
      </c>
      <c r="H72" s="95">
        <f ca="1">TRUNC(PRODUCT(G$10:G71),15)</f>
        <v>1.0112660202338599</v>
      </c>
      <c r="I72" s="95">
        <f t="shared" si="14"/>
        <v>1</v>
      </c>
      <c r="J72" s="95">
        <f t="shared" ca="1" si="15"/>
        <v>1.0112660200000001</v>
      </c>
      <c r="K72" s="95">
        <f t="shared" ca="1" si="1"/>
        <v>56330.1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2"/>
        <v>0</v>
      </c>
      <c r="O72" s="95">
        <f t="shared" ca="1" si="3"/>
        <v>56330.1</v>
      </c>
      <c r="P72" s="101" t="str">
        <f t="shared" si="7"/>
        <v>J=</v>
      </c>
      <c r="Q72" s="102">
        <f t="shared" si="8"/>
        <v>43923</v>
      </c>
      <c r="R72" s="12"/>
      <c r="S72" s="12"/>
      <c r="T72" s="50">
        <v>39913</v>
      </c>
      <c r="U72" s="26" t="s">
        <v>53</v>
      </c>
      <c r="V72" s="47"/>
      <c r="W72" s="12"/>
      <c r="X72" s="47"/>
      <c r="Y72" s="47"/>
      <c r="Z72" s="53"/>
      <c r="AA72" s="12"/>
      <c r="AB72" s="24"/>
      <c r="AC72" s="52"/>
      <c r="AD72" s="51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</row>
    <row r="73" spans="1:175" x14ac:dyDescent="0.2">
      <c r="A73" s="93">
        <f t="shared" si="4"/>
        <v>43440</v>
      </c>
      <c r="B73" s="94">
        <f t="shared" ca="1" si="9"/>
        <v>5057711.9000000004</v>
      </c>
      <c r="C73" s="95">
        <f t="shared" si="5"/>
        <v>5000000</v>
      </c>
      <c r="D73" s="96">
        <f ca="1">IF(A73&lt;$B$1,VLOOKUP(A73,[1]DI!$A$4:$B$15000,2,FALSE),0)</f>
        <v>6.4000000000000001E-2</v>
      </c>
      <c r="E73" s="95">
        <f t="shared" ca="1" si="13"/>
        <v>2.4620000000000002E-4</v>
      </c>
      <c r="F73" s="97">
        <f t="shared" si="6"/>
        <v>1.1100000000000001</v>
      </c>
      <c r="G73" s="98">
        <f t="shared" ca="1" si="19"/>
        <v>1.000273282</v>
      </c>
      <c r="H73" s="95">
        <f ca="1">TRUNC(PRODUCT(G$10:G72),15)</f>
        <v>1.0115423810344</v>
      </c>
      <c r="I73" s="95">
        <f t="shared" si="14"/>
        <v>1</v>
      </c>
      <c r="J73" s="95">
        <f t="shared" ca="1" si="15"/>
        <v>1.0115423800000001</v>
      </c>
      <c r="K73" s="95">
        <f t="shared" ca="1" si="1"/>
        <v>57711.9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2"/>
        <v>0</v>
      </c>
      <c r="O73" s="95">
        <f t="shared" ca="1" si="3"/>
        <v>57711.9</v>
      </c>
      <c r="P73" s="101" t="str">
        <f t="shared" si="7"/>
        <v>J=</v>
      </c>
      <c r="Q73" s="102">
        <f t="shared" si="8"/>
        <v>43923</v>
      </c>
      <c r="R73" s="12"/>
      <c r="S73" s="12"/>
      <c r="T73" s="50">
        <v>39924</v>
      </c>
      <c r="U73" s="26" t="s">
        <v>54</v>
      </c>
      <c r="V73" s="47"/>
      <c r="W73" s="12"/>
      <c r="X73" s="47"/>
      <c r="Y73" s="47"/>
      <c r="Z73" s="53"/>
      <c r="AA73" s="12"/>
      <c r="AB73" s="24"/>
      <c r="AC73" s="52"/>
      <c r="AD73" s="51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</row>
    <row r="74" spans="1:175" x14ac:dyDescent="0.2">
      <c r="A74" s="93">
        <f t="shared" si="4"/>
        <v>43441</v>
      </c>
      <c r="B74" s="94">
        <f t="shared" ca="1" si="9"/>
        <v>5059094.0999999996</v>
      </c>
      <c r="C74" s="95">
        <f t="shared" si="5"/>
        <v>5000000</v>
      </c>
      <c r="D74" s="96">
        <f ca="1">IF(A74&lt;$B$1,VLOOKUP(A74,[1]DI!$A$4:$B$15000,2,FALSE),0)</f>
        <v>6.4000000000000001E-2</v>
      </c>
      <c r="E74" s="95">
        <f t="shared" ca="1" si="13"/>
        <v>2.4620000000000002E-4</v>
      </c>
      <c r="F74" s="97">
        <f t="shared" si="6"/>
        <v>1.1100000000000001</v>
      </c>
      <c r="G74" s="98">
        <f t="shared" ref="G74:G137" ca="1" si="22">TRUNC((1+(E74*F74)),15)</f>
        <v>1.000273282</v>
      </c>
      <c r="H74" s="95">
        <f ca="1">TRUNC(PRODUCT(G$10:G73),15)</f>
        <v>1.0118188173593801</v>
      </c>
      <c r="I74" s="95">
        <f t="shared" si="14"/>
        <v>1</v>
      </c>
      <c r="J74" s="95">
        <f t="shared" ref="J74:J137" ca="1" si="23">ROUND(TRUNC(H74/I74,15),8)</f>
        <v>1.01181882</v>
      </c>
      <c r="K74" s="95">
        <f t="shared" ref="K74:K137" ca="1" si="24">TRUNC((C74*(J74-1)),8)</f>
        <v>59094.1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ref="N74:N137" si="25">IF(M74&gt;0,(C$10*M74),0)</f>
        <v>0</v>
      </c>
      <c r="O74" s="95">
        <f t="shared" ref="O74:O137" ca="1" si="26">(K74+N74)</f>
        <v>59094.1</v>
      </c>
      <c r="P74" s="101" t="str">
        <f t="shared" si="7"/>
        <v>J=</v>
      </c>
      <c r="Q74" s="102">
        <f t="shared" si="8"/>
        <v>43923</v>
      </c>
      <c r="R74" s="12"/>
      <c r="S74" s="12"/>
      <c r="T74" s="50">
        <v>39934</v>
      </c>
      <c r="U74" s="26" t="s">
        <v>55</v>
      </c>
      <c r="V74" s="47"/>
      <c r="W74" s="12"/>
      <c r="X74" s="47"/>
      <c r="Y74" s="47"/>
      <c r="Z74" s="53"/>
      <c r="AA74" s="12"/>
      <c r="AB74" s="24"/>
      <c r="AC74" s="52"/>
      <c r="AD74" s="51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</row>
    <row r="75" spans="1:175" x14ac:dyDescent="0.2">
      <c r="A75" s="93">
        <f t="shared" ref="A75:A138" si="27">(A74+1)</f>
        <v>43442</v>
      </c>
      <c r="B75" s="94">
        <f t="shared" ca="1" si="9"/>
        <v>5060476.6499999901</v>
      </c>
      <c r="C75" s="95">
        <f t="shared" ref="C75:C138" si="28">TRUNC(C74-N74,8)</f>
        <v>5000000</v>
      </c>
      <c r="D75" s="96">
        <f ca="1">IF(A75&lt;$B$1,VLOOKUP(A75,[1]DI!$A$4:$B$15000,2,FALSE),0)</f>
        <v>0</v>
      </c>
      <c r="E75" s="95">
        <f t="shared" ca="1" si="13"/>
        <v>0</v>
      </c>
      <c r="F75" s="97">
        <f t="shared" ref="F75:F138" si="29">F74</f>
        <v>1.1100000000000001</v>
      </c>
      <c r="G75" s="98">
        <f t="shared" ca="1" si="22"/>
        <v>1</v>
      </c>
      <c r="H75" s="95">
        <f ca="1">TRUNC(PRODUCT(G$10:G74),15)</f>
        <v>1.0120953292294199</v>
      </c>
      <c r="I75" s="95">
        <f t="shared" ref="I75:I138" si="30">IF(OR(L74&gt;0,L74="E"),H74,I74)</f>
        <v>1</v>
      </c>
      <c r="J75" s="95">
        <f t="shared" ca="1" si="23"/>
        <v>1.01209533</v>
      </c>
      <c r="K75" s="95">
        <f t="shared" ca="1" si="24"/>
        <v>60476.649999989997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si="25"/>
        <v>0</v>
      </c>
      <c r="O75" s="95">
        <f t="shared" ca="1" si="26"/>
        <v>60476.649999989997</v>
      </c>
      <c r="P75" s="101" t="str">
        <f t="shared" ref="P75:P138" si="31">IF(L74&gt;0,VLOOKUP(A74,$U$12:$AD$125,9),P74)</f>
        <v>J=</v>
      </c>
      <c r="Q75" s="102">
        <f t="shared" ref="Q75:Q138" si="32">IF(L74&gt;0,VLOOKUP(A74,$U$12:$AD$125,10),Q74)</f>
        <v>43923</v>
      </c>
      <c r="R75" s="12"/>
      <c r="S75" s="12"/>
      <c r="T75" s="50">
        <v>39975</v>
      </c>
      <c r="U75" s="26" t="s">
        <v>56</v>
      </c>
      <c r="V75" s="47"/>
      <c r="W75" s="12"/>
      <c r="X75" s="47"/>
      <c r="Y75" s="47"/>
      <c r="Z75" s="53"/>
      <c r="AA75" s="12"/>
      <c r="AB75" s="24"/>
      <c r="AC75" s="52"/>
      <c r="AD75" s="51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</row>
    <row r="76" spans="1:175" x14ac:dyDescent="0.2">
      <c r="A76" s="93">
        <f t="shared" si="27"/>
        <v>43443</v>
      </c>
      <c r="B76" s="94">
        <f t="shared" ref="B76:B139" ca="1" si="33">IF(A76&lt;=TODAY(),C76+K76,IF(AND(A76&gt;TODAY(),A76&lt;=$B$1),IF(VLOOKUP(TODAY(),$A$10:$D$5000,4,FALSE)=0,"n.d",C76+K76),"n.d"))</f>
        <v>5060476.6499999901</v>
      </c>
      <c r="C76" s="95">
        <f t="shared" si="28"/>
        <v>5000000</v>
      </c>
      <c r="D76" s="96">
        <f ca="1">IF(A76&lt;$B$1,VLOOKUP(A76,[1]DI!$A$4:$B$15000,2,FALSE),0)</f>
        <v>0</v>
      </c>
      <c r="E76" s="95">
        <f t="shared" ca="1" si="13"/>
        <v>0</v>
      </c>
      <c r="F76" s="97">
        <f t="shared" si="29"/>
        <v>1.1100000000000001</v>
      </c>
      <c r="G76" s="98">
        <f t="shared" ca="1" si="22"/>
        <v>1</v>
      </c>
      <c r="H76" s="95">
        <f ca="1">TRUNC(PRODUCT(G$10:G75),15)</f>
        <v>1.0120953292294199</v>
      </c>
      <c r="I76" s="95">
        <f t="shared" si="30"/>
        <v>1</v>
      </c>
      <c r="J76" s="95">
        <f t="shared" ca="1" si="23"/>
        <v>1.01209533</v>
      </c>
      <c r="K76" s="95">
        <f t="shared" ca="1" si="24"/>
        <v>60476.649999989997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25"/>
        <v>0</v>
      </c>
      <c r="O76" s="95">
        <f t="shared" ca="1" si="26"/>
        <v>60476.649999989997</v>
      </c>
      <c r="P76" s="101" t="str">
        <f t="shared" si="31"/>
        <v>J=</v>
      </c>
      <c r="Q76" s="102">
        <f t="shared" si="32"/>
        <v>43923</v>
      </c>
      <c r="R76" s="12"/>
      <c r="S76" s="12"/>
      <c r="T76" s="50">
        <v>40063</v>
      </c>
      <c r="U76" s="26" t="s">
        <v>48</v>
      </c>
      <c r="V76" s="47"/>
      <c r="W76" s="12"/>
      <c r="X76" s="47"/>
      <c r="Y76" s="47"/>
      <c r="Z76" s="53"/>
      <c r="AA76" s="12"/>
      <c r="AB76" s="24"/>
      <c r="AC76" s="52"/>
      <c r="AD76" s="51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</row>
    <row r="77" spans="1:175" x14ac:dyDescent="0.2">
      <c r="A77" s="93">
        <f t="shared" si="27"/>
        <v>43444</v>
      </c>
      <c r="B77" s="94">
        <f t="shared" ca="1" si="33"/>
        <v>5060476.6499999901</v>
      </c>
      <c r="C77" s="95">
        <f t="shared" si="28"/>
        <v>5000000</v>
      </c>
      <c r="D77" s="96">
        <f ca="1">IF(A77&lt;$B$1,VLOOKUP(A77,[1]DI!$A$4:$B$15000,2,FALSE),0)</f>
        <v>6.4000000000000001E-2</v>
      </c>
      <c r="E77" s="95">
        <f t="shared" ref="E77:E140" ca="1" si="34">ROUND((((1+D77)^(1/252)-1)),8)</f>
        <v>2.4620000000000002E-4</v>
      </c>
      <c r="F77" s="97">
        <f t="shared" si="29"/>
        <v>1.1100000000000001</v>
      </c>
      <c r="G77" s="98">
        <f t="shared" ca="1" si="22"/>
        <v>1.000273282</v>
      </c>
      <c r="H77" s="95">
        <f ca="1">TRUNC(PRODUCT(G$10:G76),15)</f>
        <v>1.0120953292294199</v>
      </c>
      <c r="I77" s="95">
        <f t="shared" si="30"/>
        <v>1</v>
      </c>
      <c r="J77" s="95">
        <f t="shared" ca="1" si="23"/>
        <v>1.01209533</v>
      </c>
      <c r="K77" s="95">
        <f t="shared" ca="1" si="24"/>
        <v>60476.649999989997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25"/>
        <v>0</v>
      </c>
      <c r="O77" s="95">
        <f t="shared" ca="1" si="26"/>
        <v>60476.649999989997</v>
      </c>
      <c r="P77" s="101" t="str">
        <f t="shared" si="31"/>
        <v>J=</v>
      </c>
      <c r="Q77" s="102">
        <f t="shared" si="32"/>
        <v>43923</v>
      </c>
      <c r="R77" s="12"/>
      <c r="S77" s="12"/>
      <c r="T77" s="50">
        <v>40098</v>
      </c>
      <c r="U77" s="26" t="s">
        <v>49</v>
      </c>
      <c r="V77" s="47"/>
      <c r="W77" s="12"/>
      <c r="X77" s="47"/>
      <c r="Y77" s="47"/>
      <c r="Z77" s="53"/>
      <c r="AA77" s="12"/>
      <c r="AB77" s="24"/>
      <c r="AC77" s="52"/>
      <c r="AD77" s="51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</row>
    <row r="78" spans="1:175" x14ac:dyDescent="0.2">
      <c r="A78" s="93">
        <f t="shared" si="27"/>
        <v>43445</v>
      </c>
      <c r="B78" s="94">
        <f t="shared" ca="1" si="33"/>
        <v>5061859.5999999996</v>
      </c>
      <c r="C78" s="95">
        <f t="shared" si="28"/>
        <v>5000000</v>
      </c>
      <c r="D78" s="96">
        <f ca="1">IF(A78&lt;$B$1,VLOOKUP(A78,[1]DI!$A$4:$B$15000,2,FALSE),0)</f>
        <v>6.4000000000000001E-2</v>
      </c>
      <c r="E78" s="95">
        <f t="shared" ca="1" si="34"/>
        <v>2.4620000000000002E-4</v>
      </c>
      <c r="F78" s="97">
        <f t="shared" si="29"/>
        <v>1.1100000000000001</v>
      </c>
      <c r="G78" s="98">
        <f t="shared" ca="1" si="22"/>
        <v>1.000273282</v>
      </c>
      <c r="H78" s="95">
        <f ca="1">TRUNC(PRODUCT(G$10:G77),15)</f>
        <v>1.0123719166651799</v>
      </c>
      <c r="I78" s="95">
        <f t="shared" si="30"/>
        <v>1</v>
      </c>
      <c r="J78" s="95">
        <f t="shared" ca="1" si="23"/>
        <v>1.0123719200000001</v>
      </c>
      <c r="K78" s="95">
        <f t="shared" ca="1" si="24"/>
        <v>61859.6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25"/>
        <v>0</v>
      </c>
      <c r="O78" s="95">
        <f t="shared" ca="1" si="26"/>
        <v>61859.6</v>
      </c>
      <c r="P78" s="101" t="str">
        <f t="shared" si="31"/>
        <v>J=</v>
      </c>
      <c r="Q78" s="102">
        <f t="shared" si="32"/>
        <v>43923</v>
      </c>
      <c r="R78" s="12"/>
      <c r="S78" s="12"/>
      <c r="T78" s="50">
        <v>40119</v>
      </c>
      <c r="U78" s="26" t="s">
        <v>50</v>
      </c>
      <c r="V78" s="47"/>
      <c r="W78" s="12"/>
      <c r="X78" s="47"/>
      <c r="Y78" s="47"/>
      <c r="Z78" s="53"/>
      <c r="AA78" s="12"/>
      <c r="AB78" s="24"/>
      <c r="AC78" s="52"/>
      <c r="AD78" s="51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</row>
    <row r="79" spans="1:175" x14ac:dyDescent="0.2">
      <c r="A79" s="93">
        <f t="shared" si="27"/>
        <v>43446</v>
      </c>
      <c r="B79" s="94">
        <f t="shared" ca="1" si="33"/>
        <v>5063242.9000000004</v>
      </c>
      <c r="C79" s="95">
        <f t="shared" si="28"/>
        <v>5000000</v>
      </c>
      <c r="D79" s="96">
        <f ca="1">IF(A79&lt;$B$1,VLOOKUP(A79,[1]DI!$A$4:$B$15000,2,FALSE),0)</f>
        <v>6.4000000000000001E-2</v>
      </c>
      <c r="E79" s="95">
        <f t="shared" ca="1" si="34"/>
        <v>2.4620000000000002E-4</v>
      </c>
      <c r="F79" s="97">
        <f t="shared" si="29"/>
        <v>1.1100000000000001</v>
      </c>
      <c r="G79" s="98">
        <f t="shared" ca="1" si="22"/>
        <v>1.000273282</v>
      </c>
      <c r="H79" s="95">
        <f ca="1">TRUNC(PRODUCT(G$10:G78),15)</f>
        <v>1.0126485796873099</v>
      </c>
      <c r="I79" s="95">
        <f t="shared" si="30"/>
        <v>1</v>
      </c>
      <c r="J79" s="95">
        <f t="shared" ca="1" si="23"/>
        <v>1.01264858</v>
      </c>
      <c r="K79" s="95">
        <f t="shared" ca="1" si="24"/>
        <v>63242.9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25"/>
        <v>0</v>
      </c>
      <c r="O79" s="95">
        <f t="shared" ca="1" si="26"/>
        <v>63242.9</v>
      </c>
      <c r="P79" s="101" t="str">
        <f t="shared" si="31"/>
        <v>J=</v>
      </c>
      <c r="Q79" s="102">
        <f t="shared" si="32"/>
        <v>43923</v>
      </c>
      <c r="R79" s="12"/>
      <c r="S79" s="12"/>
      <c r="T79" s="50">
        <v>40172</v>
      </c>
      <c r="U79" s="26" t="s">
        <v>57</v>
      </c>
      <c r="V79" s="47"/>
      <c r="W79" s="12"/>
      <c r="X79" s="47"/>
      <c r="Y79" s="47"/>
      <c r="Z79" s="53"/>
      <c r="AA79" s="12"/>
      <c r="AB79" s="24"/>
      <c r="AC79" s="52"/>
      <c r="AD79" s="51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</row>
    <row r="80" spans="1:175" x14ac:dyDescent="0.2">
      <c r="A80" s="93">
        <f t="shared" si="27"/>
        <v>43447</v>
      </c>
      <c r="B80" s="94">
        <f t="shared" ca="1" si="33"/>
        <v>5064626.5999999903</v>
      </c>
      <c r="C80" s="95">
        <f t="shared" si="28"/>
        <v>5000000</v>
      </c>
      <c r="D80" s="96">
        <f ca="1">IF(A80&lt;$B$1,VLOOKUP(A80,[1]DI!$A$4:$B$15000,2,FALSE),0)</f>
        <v>6.4000000000000001E-2</v>
      </c>
      <c r="E80" s="95">
        <f t="shared" ca="1" si="34"/>
        <v>2.4620000000000002E-4</v>
      </c>
      <c r="F80" s="97">
        <f t="shared" si="29"/>
        <v>1.1100000000000001</v>
      </c>
      <c r="G80" s="98">
        <f t="shared" ca="1" si="22"/>
        <v>1.000273282</v>
      </c>
      <c r="H80" s="95">
        <f ca="1">TRUNC(PRODUCT(G$10:G79),15)</f>
        <v>1.0129253183164699</v>
      </c>
      <c r="I80" s="95">
        <f t="shared" si="30"/>
        <v>1</v>
      </c>
      <c r="J80" s="95">
        <f t="shared" ca="1" si="23"/>
        <v>1.0129253199999999</v>
      </c>
      <c r="K80" s="95">
        <f t="shared" ca="1" si="24"/>
        <v>64626.599999990001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25"/>
        <v>0</v>
      </c>
      <c r="O80" s="95">
        <f t="shared" ca="1" si="26"/>
        <v>64626.599999990001</v>
      </c>
      <c r="P80" s="101" t="str">
        <f t="shared" si="31"/>
        <v>J=</v>
      </c>
      <c r="Q80" s="102">
        <f t="shared" si="32"/>
        <v>43923</v>
      </c>
      <c r="R80" s="12"/>
      <c r="S80" s="12"/>
      <c r="T80" s="50">
        <v>40179</v>
      </c>
      <c r="U80" s="26" t="s">
        <v>58</v>
      </c>
      <c r="V80" s="47"/>
      <c r="W80" s="12"/>
      <c r="X80" s="47"/>
      <c r="Y80" s="47"/>
      <c r="Z80" s="53"/>
      <c r="AA80" s="12"/>
      <c r="AB80" s="24"/>
      <c r="AC80" s="52"/>
      <c r="AD80" s="51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</row>
    <row r="81" spans="1:172" x14ac:dyDescent="0.2">
      <c r="A81" s="93">
        <f t="shared" si="27"/>
        <v>43448</v>
      </c>
      <c r="B81" s="94">
        <f t="shared" ca="1" si="33"/>
        <v>5066010.6500000004</v>
      </c>
      <c r="C81" s="95">
        <f t="shared" si="28"/>
        <v>5000000</v>
      </c>
      <c r="D81" s="96">
        <f ca="1">IF(A81&lt;$B$1,VLOOKUP(A81,[1]DI!$A$4:$B$15000,2,FALSE),0)</f>
        <v>6.4000000000000001E-2</v>
      </c>
      <c r="E81" s="95">
        <f t="shared" ca="1" si="34"/>
        <v>2.4620000000000002E-4</v>
      </c>
      <c r="F81" s="97">
        <f t="shared" si="29"/>
        <v>1.1100000000000001</v>
      </c>
      <c r="G81" s="98">
        <f t="shared" ca="1" si="22"/>
        <v>1.000273282</v>
      </c>
      <c r="H81" s="95">
        <f ca="1">TRUNC(PRODUCT(G$10:G80),15)</f>
        <v>1.01320213257331</v>
      </c>
      <c r="I81" s="95">
        <f t="shared" si="30"/>
        <v>1</v>
      </c>
      <c r="J81" s="95">
        <f t="shared" ca="1" si="23"/>
        <v>1.01320213</v>
      </c>
      <c r="K81" s="95">
        <f t="shared" ca="1" si="24"/>
        <v>66010.649999999994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25"/>
        <v>0</v>
      </c>
      <c r="O81" s="95">
        <f t="shared" ca="1" si="26"/>
        <v>66010.649999999994</v>
      </c>
      <c r="P81" s="101" t="str">
        <f t="shared" si="31"/>
        <v>J=</v>
      </c>
      <c r="Q81" s="102">
        <f t="shared" si="32"/>
        <v>43923</v>
      </c>
      <c r="R81" s="12"/>
      <c r="S81" s="12"/>
      <c r="T81" s="50">
        <v>40224</v>
      </c>
      <c r="U81" s="26" t="s">
        <v>52</v>
      </c>
      <c r="V81" s="47"/>
      <c r="W81" s="12"/>
      <c r="X81" s="47"/>
      <c r="Y81" s="47"/>
      <c r="Z81" s="53"/>
      <c r="AA81" s="12"/>
      <c r="AB81" s="24"/>
      <c r="AC81" s="52"/>
      <c r="AD81" s="51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</row>
    <row r="82" spans="1:172" x14ac:dyDescent="0.2">
      <c r="A82" s="93">
        <f t="shared" si="27"/>
        <v>43449</v>
      </c>
      <c r="B82" s="94">
        <f t="shared" ca="1" si="33"/>
        <v>5067395.0999999903</v>
      </c>
      <c r="C82" s="95">
        <f t="shared" si="28"/>
        <v>5000000</v>
      </c>
      <c r="D82" s="96">
        <f ca="1">IF(A82&lt;$B$1,VLOOKUP(A82,[1]DI!$A$4:$B$15000,2,FALSE),0)</f>
        <v>0</v>
      </c>
      <c r="E82" s="95">
        <f t="shared" ca="1" si="34"/>
        <v>0</v>
      </c>
      <c r="F82" s="97">
        <f t="shared" si="29"/>
        <v>1.1100000000000001</v>
      </c>
      <c r="G82" s="98">
        <f t="shared" ca="1" si="22"/>
        <v>1</v>
      </c>
      <c r="H82" s="95">
        <f ca="1">TRUNC(PRODUCT(G$10:G81),15)</f>
        <v>1.0134790224785</v>
      </c>
      <c r="I82" s="95">
        <f t="shared" si="30"/>
        <v>1</v>
      </c>
      <c r="J82" s="95">
        <f t="shared" ca="1" si="23"/>
        <v>1.0134790199999999</v>
      </c>
      <c r="K82" s="95">
        <f t="shared" ca="1" si="24"/>
        <v>67395.099999989994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25"/>
        <v>0</v>
      </c>
      <c r="O82" s="95">
        <f t="shared" ca="1" si="26"/>
        <v>67395.099999989994</v>
      </c>
      <c r="P82" s="101" t="str">
        <f t="shared" si="31"/>
        <v>J=</v>
      </c>
      <c r="Q82" s="102">
        <f t="shared" si="32"/>
        <v>43923</v>
      </c>
      <c r="R82" s="12"/>
      <c r="S82" s="12"/>
      <c r="T82" s="50">
        <v>40225</v>
      </c>
      <c r="U82" s="26" t="s">
        <v>52</v>
      </c>
      <c r="V82" s="47"/>
      <c r="W82" s="12"/>
      <c r="X82" s="47"/>
      <c r="Y82" s="47"/>
      <c r="Z82" s="53"/>
      <c r="AA82" s="12"/>
      <c r="AB82" s="24"/>
      <c r="AC82" s="52"/>
      <c r="AD82" s="51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</row>
    <row r="83" spans="1:172" x14ac:dyDescent="0.2">
      <c r="A83" s="93">
        <f t="shared" si="27"/>
        <v>43450</v>
      </c>
      <c r="B83" s="94">
        <f t="shared" ca="1" si="33"/>
        <v>5067395.0999999903</v>
      </c>
      <c r="C83" s="95">
        <f t="shared" si="28"/>
        <v>5000000</v>
      </c>
      <c r="D83" s="96">
        <f ca="1">IF(A83&lt;$B$1,VLOOKUP(A83,[1]DI!$A$4:$B$15000,2,FALSE),0)</f>
        <v>0</v>
      </c>
      <c r="E83" s="95">
        <f t="shared" ca="1" si="34"/>
        <v>0</v>
      </c>
      <c r="F83" s="97">
        <f t="shared" si="29"/>
        <v>1.1100000000000001</v>
      </c>
      <c r="G83" s="98">
        <f t="shared" ca="1" si="22"/>
        <v>1</v>
      </c>
      <c r="H83" s="95">
        <f ca="1">TRUNC(PRODUCT(G$10:G82),15)</f>
        <v>1.0134790224785</v>
      </c>
      <c r="I83" s="95">
        <f t="shared" si="30"/>
        <v>1</v>
      </c>
      <c r="J83" s="95">
        <f t="shared" ca="1" si="23"/>
        <v>1.0134790199999999</v>
      </c>
      <c r="K83" s="95">
        <f t="shared" ca="1" si="24"/>
        <v>67395.099999989994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25"/>
        <v>0</v>
      </c>
      <c r="O83" s="95">
        <f t="shared" ca="1" si="26"/>
        <v>67395.099999989994</v>
      </c>
      <c r="P83" s="101" t="str">
        <f t="shared" si="31"/>
        <v>J=</v>
      </c>
      <c r="Q83" s="102">
        <f t="shared" si="32"/>
        <v>43923</v>
      </c>
      <c r="R83" s="12"/>
      <c r="S83" s="12"/>
      <c r="T83" s="50">
        <v>40270</v>
      </c>
      <c r="U83" s="26" t="s">
        <v>53</v>
      </c>
      <c r="V83" s="47"/>
      <c r="W83" s="12"/>
      <c r="X83" s="47"/>
      <c r="Y83" s="47"/>
      <c r="Z83" s="53"/>
      <c r="AA83" s="12"/>
      <c r="AB83" s="24"/>
      <c r="AC83" s="52"/>
      <c r="AD83" s="51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</row>
    <row r="84" spans="1:172" x14ac:dyDescent="0.2">
      <c r="A84" s="93">
        <f t="shared" si="27"/>
        <v>43451</v>
      </c>
      <c r="B84" s="94">
        <f t="shared" ca="1" si="33"/>
        <v>5067395.0999999903</v>
      </c>
      <c r="C84" s="95">
        <f t="shared" si="28"/>
        <v>5000000</v>
      </c>
      <c r="D84" s="96">
        <f ca="1">IF(A84&lt;$B$1,VLOOKUP(A84,[1]DI!$A$4:$B$15000,2,FALSE),0)</f>
        <v>6.4000000000000001E-2</v>
      </c>
      <c r="E84" s="95">
        <f t="shared" ca="1" si="34"/>
        <v>2.4620000000000002E-4</v>
      </c>
      <c r="F84" s="97">
        <f t="shared" si="29"/>
        <v>1.1100000000000001</v>
      </c>
      <c r="G84" s="98">
        <f t="shared" ca="1" si="22"/>
        <v>1.000273282</v>
      </c>
      <c r="H84" s="95">
        <f ca="1">TRUNC(PRODUCT(G$10:G83),15)</f>
        <v>1.0134790224785</v>
      </c>
      <c r="I84" s="95">
        <f t="shared" si="30"/>
        <v>1</v>
      </c>
      <c r="J84" s="95">
        <f t="shared" ca="1" si="23"/>
        <v>1.0134790199999999</v>
      </c>
      <c r="K84" s="95">
        <f t="shared" ca="1" si="24"/>
        <v>67395.099999989994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25"/>
        <v>0</v>
      </c>
      <c r="O84" s="95">
        <f t="shared" ca="1" si="26"/>
        <v>67395.099999989994</v>
      </c>
      <c r="P84" s="101" t="str">
        <f t="shared" si="31"/>
        <v>J=</v>
      </c>
      <c r="Q84" s="102">
        <f t="shared" si="32"/>
        <v>43923</v>
      </c>
      <c r="R84" s="12"/>
      <c r="S84" s="12"/>
      <c r="T84" s="50">
        <v>40289</v>
      </c>
      <c r="U84" s="26" t="s">
        <v>54</v>
      </c>
      <c r="V84" s="47"/>
      <c r="W84" s="12"/>
      <c r="X84" s="47"/>
      <c r="Y84" s="47"/>
      <c r="Z84" s="53"/>
      <c r="AA84" s="12"/>
      <c r="AB84" s="24"/>
      <c r="AC84" s="52"/>
      <c r="AD84" s="51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</row>
    <row r="85" spans="1:172" x14ac:dyDescent="0.2">
      <c r="A85" s="93">
        <f t="shared" si="27"/>
        <v>43452</v>
      </c>
      <c r="B85" s="94">
        <f t="shared" ca="1" si="33"/>
        <v>5068779.9499999899</v>
      </c>
      <c r="C85" s="95">
        <f t="shared" si="28"/>
        <v>5000000</v>
      </c>
      <c r="D85" s="96">
        <f ca="1">IF(A85&lt;$B$1,VLOOKUP(A85,[1]DI!$A$4:$B$15000,2,FALSE),0)</f>
        <v>6.4000000000000001E-2</v>
      </c>
      <c r="E85" s="95">
        <f t="shared" ca="1" si="34"/>
        <v>2.4620000000000002E-4</v>
      </c>
      <c r="F85" s="97">
        <f t="shared" si="29"/>
        <v>1.1100000000000001</v>
      </c>
      <c r="G85" s="98">
        <f t="shared" ca="1" si="22"/>
        <v>1.000273282</v>
      </c>
      <c r="H85" s="95">
        <f ca="1">TRUNC(PRODUCT(G$10:G84),15)</f>
        <v>1.01375598805272</v>
      </c>
      <c r="I85" s="95">
        <f t="shared" si="30"/>
        <v>1</v>
      </c>
      <c r="J85" s="95">
        <f t="shared" ca="1" si="23"/>
        <v>1.0137559899999999</v>
      </c>
      <c r="K85" s="95">
        <f t="shared" ca="1" si="24"/>
        <v>68779.94999999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25"/>
        <v>0</v>
      </c>
      <c r="O85" s="95">
        <f t="shared" ca="1" si="26"/>
        <v>68779.94999999</v>
      </c>
      <c r="P85" s="101" t="str">
        <f t="shared" si="31"/>
        <v>J=</v>
      </c>
      <c r="Q85" s="102">
        <f t="shared" si="32"/>
        <v>43923</v>
      </c>
      <c r="R85" s="12"/>
      <c r="S85" s="12"/>
      <c r="T85" s="50">
        <v>40332</v>
      </c>
      <c r="U85" s="26" t="s">
        <v>56</v>
      </c>
      <c r="V85" s="47"/>
      <c r="W85" s="12"/>
      <c r="X85" s="47"/>
      <c r="Y85" s="47"/>
      <c r="Z85" s="53"/>
      <c r="AA85" s="12"/>
      <c r="AB85" s="24"/>
      <c r="AC85" s="52"/>
      <c r="AD85" s="51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</row>
    <row r="86" spans="1:172" x14ac:dyDescent="0.2">
      <c r="A86" s="93">
        <f t="shared" si="27"/>
        <v>43453</v>
      </c>
      <c r="B86" s="94">
        <f t="shared" ca="1" si="33"/>
        <v>5070165.1500000004</v>
      </c>
      <c r="C86" s="95">
        <f t="shared" si="28"/>
        <v>5000000</v>
      </c>
      <c r="D86" s="96">
        <f ca="1">IF(A86&lt;$B$1,VLOOKUP(A86,[1]DI!$A$4:$B$15000,2,FALSE),0)</f>
        <v>6.4000000000000001E-2</v>
      </c>
      <c r="E86" s="95">
        <f t="shared" ca="1" si="34"/>
        <v>2.4620000000000002E-4</v>
      </c>
      <c r="F86" s="97">
        <f t="shared" si="29"/>
        <v>1.1100000000000001</v>
      </c>
      <c r="G86" s="98">
        <f t="shared" ca="1" si="22"/>
        <v>1.000273282</v>
      </c>
      <c r="H86" s="95">
        <f ca="1">TRUNC(PRODUCT(G$10:G85),15)</f>
        <v>1.01403302931665</v>
      </c>
      <c r="I86" s="95">
        <f t="shared" si="30"/>
        <v>1</v>
      </c>
      <c r="J86" s="95">
        <f t="shared" ca="1" si="23"/>
        <v>1.01403303</v>
      </c>
      <c r="K86" s="95">
        <f t="shared" ca="1" si="24"/>
        <v>70165.149999999994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25"/>
        <v>0</v>
      </c>
      <c r="O86" s="95">
        <f t="shared" ca="1" si="26"/>
        <v>70165.149999999994</v>
      </c>
      <c r="P86" s="101" t="str">
        <f t="shared" si="31"/>
        <v>J=</v>
      </c>
      <c r="Q86" s="102">
        <f t="shared" si="32"/>
        <v>43923</v>
      </c>
      <c r="R86" s="12"/>
      <c r="S86" s="12"/>
      <c r="T86" s="50">
        <v>40428</v>
      </c>
      <c r="U86" s="26" t="s">
        <v>48</v>
      </c>
      <c r="V86" s="47"/>
      <c r="W86" s="12"/>
      <c r="X86" s="47"/>
      <c r="Y86" s="47"/>
      <c r="Z86" s="53"/>
      <c r="AA86" s="12"/>
      <c r="AB86" s="24"/>
      <c r="AC86" s="52"/>
      <c r="AD86" s="51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</row>
    <row r="87" spans="1:172" x14ac:dyDescent="0.2">
      <c r="A87" s="93">
        <f t="shared" si="27"/>
        <v>43454</v>
      </c>
      <c r="B87" s="94">
        <f t="shared" ca="1" si="33"/>
        <v>5071550.75</v>
      </c>
      <c r="C87" s="95">
        <f t="shared" si="28"/>
        <v>5000000</v>
      </c>
      <c r="D87" s="96">
        <f ca="1">IF(A87&lt;$B$1,VLOOKUP(A87,[1]DI!$A$4:$B$15000,2,FALSE),0)</f>
        <v>6.4000000000000001E-2</v>
      </c>
      <c r="E87" s="95">
        <f t="shared" ca="1" si="34"/>
        <v>2.4620000000000002E-4</v>
      </c>
      <c r="F87" s="97">
        <f t="shared" si="29"/>
        <v>1.1100000000000001</v>
      </c>
      <c r="G87" s="98">
        <f t="shared" ca="1" si="22"/>
        <v>1.000273282</v>
      </c>
      <c r="H87" s="95">
        <f ca="1">TRUNC(PRODUCT(G$10:G86),15)</f>
        <v>1.01431014629097</v>
      </c>
      <c r="I87" s="95">
        <f t="shared" si="30"/>
        <v>1</v>
      </c>
      <c r="J87" s="95">
        <f t="shared" ca="1" si="23"/>
        <v>1.01431015</v>
      </c>
      <c r="K87" s="95">
        <f t="shared" ca="1" si="24"/>
        <v>71550.75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25"/>
        <v>0</v>
      </c>
      <c r="O87" s="95">
        <f t="shared" ca="1" si="26"/>
        <v>71550.75</v>
      </c>
      <c r="P87" s="101" t="str">
        <f t="shared" si="31"/>
        <v>J=</v>
      </c>
      <c r="Q87" s="102">
        <f t="shared" si="32"/>
        <v>43923</v>
      </c>
      <c r="R87" s="12"/>
      <c r="S87" s="12"/>
      <c r="T87" s="50">
        <v>40463</v>
      </c>
      <c r="U87" s="26" t="s">
        <v>49</v>
      </c>
      <c r="V87" s="47"/>
      <c r="W87" s="12"/>
      <c r="X87" s="47"/>
      <c r="Y87" s="47"/>
      <c r="Z87" s="53"/>
      <c r="AA87" s="12"/>
      <c r="AB87" s="24"/>
      <c r="AC87" s="52"/>
      <c r="AD87" s="51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</row>
    <row r="88" spans="1:172" x14ac:dyDescent="0.2">
      <c r="A88" s="93">
        <f t="shared" si="27"/>
        <v>43455</v>
      </c>
      <c r="B88" s="94">
        <f t="shared" ca="1" si="33"/>
        <v>5072936.7</v>
      </c>
      <c r="C88" s="95">
        <f t="shared" si="28"/>
        <v>5000000</v>
      </c>
      <c r="D88" s="96">
        <f ca="1">IF(A88&lt;$B$1,VLOOKUP(A88,[1]DI!$A$4:$B$15000,2,FALSE),0)</f>
        <v>6.4000000000000001E-2</v>
      </c>
      <c r="E88" s="95">
        <f t="shared" ca="1" si="34"/>
        <v>2.4620000000000002E-4</v>
      </c>
      <c r="F88" s="97">
        <f t="shared" si="29"/>
        <v>1.1100000000000001</v>
      </c>
      <c r="G88" s="98">
        <f t="shared" ca="1" si="22"/>
        <v>1.000273282</v>
      </c>
      <c r="H88" s="95">
        <f ca="1">TRUNC(PRODUCT(G$10:G87),15)</f>
        <v>1.01458733899637</v>
      </c>
      <c r="I88" s="95">
        <f t="shared" si="30"/>
        <v>1</v>
      </c>
      <c r="J88" s="95">
        <f t="shared" ca="1" si="23"/>
        <v>1.0145873400000001</v>
      </c>
      <c r="K88" s="95">
        <f t="shared" ca="1" si="24"/>
        <v>72936.7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25"/>
        <v>0</v>
      </c>
      <c r="O88" s="95">
        <f t="shared" ca="1" si="26"/>
        <v>72936.7</v>
      </c>
      <c r="P88" s="101" t="str">
        <f t="shared" si="31"/>
        <v>J=</v>
      </c>
      <c r="Q88" s="102">
        <f t="shared" si="32"/>
        <v>43923</v>
      </c>
      <c r="R88" s="12"/>
      <c r="S88" s="12"/>
      <c r="T88" s="50">
        <v>40484</v>
      </c>
      <c r="U88" s="26" t="s">
        <v>50</v>
      </c>
      <c r="V88" s="47"/>
      <c r="W88" s="12"/>
      <c r="X88" s="47"/>
      <c r="Y88" s="47"/>
      <c r="Z88" s="53"/>
      <c r="AA88" s="12"/>
      <c r="AB88" s="24"/>
      <c r="AC88" s="52"/>
      <c r="AD88" s="51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</row>
    <row r="89" spans="1:172" x14ac:dyDescent="0.2">
      <c r="A89" s="93">
        <f t="shared" si="27"/>
        <v>43456</v>
      </c>
      <c r="B89" s="94">
        <f t="shared" ca="1" si="33"/>
        <v>5074323.05</v>
      </c>
      <c r="C89" s="95">
        <f t="shared" si="28"/>
        <v>5000000</v>
      </c>
      <c r="D89" s="96">
        <f ca="1">IF(A89&lt;$B$1,VLOOKUP(A89,[1]DI!$A$4:$B$15000,2,FALSE),0)</f>
        <v>0</v>
      </c>
      <c r="E89" s="95">
        <f t="shared" ca="1" si="34"/>
        <v>0</v>
      </c>
      <c r="F89" s="97">
        <f t="shared" si="29"/>
        <v>1.1100000000000001</v>
      </c>
      <c r="G89" s="98">
        <f t="shared" ca="1" si="22"/>
        <v>1</v>
      </c>
      <c r="H89" s="95">
        <f ca="1">TRUNC(PRODUCT(G$10:G88),15)</f>
        <v>1.0148646074535399</v>
      </c>
      <c r="I89" s="95">
        <f t="shared" si="30"/>
        <v>1</v>
      </c>
      <c r="J89" s="95">
        <f t="shared" ca="1" si="23"/>
        <v>1.0148646100000001</v>
      </c>
      <c r="K89" s="95">
        <f t="shared" ca="1" si="24"/>
        <v>74323.05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25"/>
        <v>0</v>
      </c>
      <c r="O89" s="95">
        <f t="shared" ca="1" si="26"/>
        <v>74323.05</v>
      </c>
      <c r="P89" s="101" t="str">
        <f t="shared" si="31"/>
        <v>J=</v>
      </c>
      <c r="Q89" s="102">
        <f t="shared" si="32"/>
        <v>43923</v>
      </c>
      <c r="R89" s="12"/>
      <c r="S89" s="12"/>
      <c r="T89" s="50">
        <v>40497</v>
      </c>
      <c r="U89" s="26" t="s">
        <v>51</v>
      </c>
      <c r="V89" s="47"/>
      <c r="W89" s="12"/>
      <c r="X89" s="47"/>
      <c r="Y89" s="47"/>
      <c r="Z89" s="53"/>
      <c r="AA89" s="12"/>
      <c r="AB89" s="24"/>
      <c r="AC89" s="52"/>
      <c r="AD89" s="51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</row>
    <row r="90" spans="1:172" x14ac:dyDescent="0.2">
      <c r="A90" s="93">
        <f t="shared" si="27"/>
        <v>43457</v>
      </c>
      <c r="B90" s="94">
        <f t="shared" ca="1" si="33"/>
        <v>5074323.05</v>
      </c>
      <c r="C90" s="95">
        <f t="shared" si="28"/>
        <v>5000000</v>
      </c>
      <c r="D90" s="96">
        <f ca="1">IF(A90&lt;$B$1,VLOOKUP(A90,[1]DI!$A$4:$B$15000,2,FALSE),0)</f>
        <v>0</v>
      </c>
      <c r="E90" s="95">
        <f t="shared" ca="1" si="34"/>
        <v>0</v>
      </c>
      <c r="F90" s="97">
        <f t="shared" si="29"/>
        <v>1.1100000000000001</v>
      </c>
      <c r="G90" s="98">
        <f t="shared" ca="1" si="22"/>
        <v>1</v>
      </c>
      <c r="H90" s="95">
        <f ca="1">TRUNC(PRODUCT(G$10:G89),15)</f>
        <v>1.0148646074535399</v>
      </c>
      <c r="I90" s="95">
        <f t="shared" si="30"/>
        <v>1</v>
      </c>
      <c r="J90" s="95">
        <f t="shared" ca="1" si="23"/>
        <v>1.0148646100000001</v>
      </c>
      <c r="K90" s="95">
        <f t="shared" ca="1" si="24"/>
        <v>74323.05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25"/>
        <v>0</v>
      </c>
      <c r="O90" s="95">
        <f t="shared" ca="1" si="26"/>
        <v>74323.05</v>
      </c>
      <c r="P90" s="101" t="str">
        <f t="shared" si="31"/>
        <v>J=</v>
      </c>
      <c r="Q90" s="102">
        <f t="shared" si="32"/>
        <v>43923</v>
      </c>
      <c r="R90" s="12"/>
      <c r="S90" s="12"/>
      <c r="T90" s="50">
        <v>40609</v>
      </c>
      <c r="U90" s="26" t="s">
        <v>59</v>
      </c>
      <c r="V90" s="47"/>
      <c r="W90" s="12"/>
      <c r="X90" s="47"/>
      <c r="Y90" s="47"/>
      <c r="Z90" s="53"/>
      <c r="AA90" s="12"/>
      <c r="AB90" s="24"/>
      <c r="AC90" s="52"/>
      <c r="AD90" s="51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</row>
    <row r="91" spans="1:172" x14ac:dyDescent="0.2">
      <c r="A91" s="93">
        <f t="shared" si="27"/>
        <v>43458</v>
      </c>
      <c r="B91" s="94">
        <f t="shared" ca="1" si="33"/>
        <v>5074323.05</v>
      </c>
      <c r="C91" s="95">
        <f t="shared" si="28"/>
        <v>5000000</v>
      </c>
      <c r="D91" s="96">
        <f ca="1">IF(A91&lt;$B$1,VLOOKUP(A91,[1]DI!$A$4:$B$15000,2,FALSE),0)</f>
        <v>6.4000000000000001E-2</v>
      </c>
      <c r="E91" s="95">
        <f t="shared" ca="1" si="34"/>
        <v>2.4620000000000002E-4</v>
      </c>
      <c r="F91" s="97">
        <f t="shared" si="29"/>
        <v>1.1100000000000001</v>
      </c>
      <c r="G91" s="98">
        <f t="shared" ca="1" si="22"/>
        <v>1.000273282</v>
      </c>
      <c r="H91" s="95">
        <f ca="1">TRUNC(PRODUCT(G$10:G90),15)</f>
        <v>1.0148646074535399</v>
      </c>
      <c r="I91" s="95">
        <f t="shared" si="30"/>
        <v>1</v>
      </c>
      <c r="J91" s="95">
        <f t="shared" ca="1" si="23"/>
        <v>1.0148646100000001</v>
      </c>
      <c r="K91" s="95">
        <f t="shared" ca="1" si="24"/>
        <v>74323.05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25"/>
        <v>0</v>
      </c>
      <c r="O91" s="95">
        <f t="shared" ca="1" si="26"/>
        <v>74323.05</v>
      </c>
      <c r="P91" s="101" t="str">
        <f t="shared" si="31"/>
        <v>J=</v>
      </c>
      <c r="Q91" s="102">
        <f t="shared" si="32"/>
        <v>43923</v>
      </c>
      <c r="R91" s="12"/>
      <c r="S91" s="12"/>
      <c r="T91" s="50">
        <v>40610</v>
      </c>
      <c r="U91" s="26" t="s">
        <v>60</v>
      </c>
      <c r="V91" s="47"/>
      <c r="W91" s="12"/>
      <c r="X91" s="47"/>
      <c r="Y91" s="47"/>
      <c r="Z91" s="53"/>
      <c r="AA91" s="12"/>
      <c r="AB91" s="24"/>
      <c r="AC91" s="52"/>
      <c r="AD91" s="51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</row>
    <row r="92" spans="1:172" x14ac:dyDescent="0.2">
      <c r="A92" s="93">
        <f t="shared" si="27"/>
        <v>43459</v>
      </c>
      <c r="B92" s="94">
        <f t="shared" ca="1" si="33"/>
        <v>5075709.75</v>
      </c>
      <c r="C92" s="95">
        <f t="shared" si="28"/>
        <v>5000000</v>
      </c>
      <c r="D92" s="96">
        <f ca="1">IF(A92&lt;$B$1,VLOOKUP(A92,[1]DI!$A$4:$B$15000,2,FALSE),0)</f>
        <v>0</v>
      </c>
      <c r="E92" s="95">
        <f t="shared" ca="1" si="34"/>
        <v>0</v>
      </c>
      <c r="F92" s="97">
        <f t="shared" si="29"/>
        <v>1.1100000000000001</v>
      </c>
      <c r="G92" s="98">
        <f t="shared" ca="1" si="22"/>
        <v>1</v>
      </c>
      <c r="H92" s="95">
        <f ca="1">TRUNC(PRODUCT(G$10:G91),15)</f>
        <v>1.0151419516832001</v>
      </c>
      <c r="I92" s="95">
        <f t="shared" si="30"/>
        <v>1</v>
      </c>
      <c r="J92" s="95">
        <f t="shared" ca="1" si="23"/>
        <v>1.0151419500000001</v>
      </c>
      <c r="K92" s="95">
        <f t="shared" ca="1" si="24"/>
        <v>75709.75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25"/>
        <v>0</v>
      </c>
      <c r="O92" s="95">
        <f t="shared" ca="1" si="26"/>
        <v>75709.75</v>
      </c>
      <c r="P92" s="101" t="str">
        <f t="shared" si="31"/>
        <v>J=</v>
      </c>
      <c r="Q92" s="102">
        <f t="shared" si="32"/>
        <v>43923</v>
      </c>
      <c r="R92" s="12"/>
      <c r="S92" s="12"/>
      <c r="T92" s="50">
        <v>40654</v>
      </c>
      <c r="U92" s="26" t="s">
        <v>61</v>
      </c>
      <c r="V92" s="47"/>
      <c r="W92" s="12"/>
      <c r="X92" s="47"/>
      <c r="Y92" s="47"/>
      <c r="Z92" s="53"/>
      <c r="AA92" s="12"/>
      <c r="AB92" s="24"/>
      <c r="AC92" s="52"/>
      <c r="AD92" s="51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</row>
    <row r="93" spans="1:172" x14ac:dyDescent="0.2">
      <c r="A93" s="93">
        <f t="shared" si="27"/>
        <v>43460</v>
      </c>
      <c r="B93" s="94">
        <f t="shared" ca="1" si="33"/>
        <v>5075709.75</v>
      </c>
      <c r="C93" s="95">
        <f t="shared" si="28"/>
        <v>5000000</v>
      </c>
      <c r="D93" s="96">
        <f ca="1">IF(A93&lt;$B$1,VLOOKUP(A93,[1]DI!$A$4:$B$15000,2,FALSE),0)</f>
        <v>6.4000000000000001E-2</v>
      </c>
      <c r="E93" s="95">
        <f t="shared" ca="1" si="34"/>
        <v>2.4620000000000002E-4</v>
      </c>
      <c r="F93" s="97">
        <f t="shared" si="29"/>
        <v>1.1100000000000001</v>
      </c>
      <c r="G93" s="98">
        <f t="shared" ca="1" si="22"/>
        <v>1.000273282</v>
      </c>
      <c r="H93" s="95">
        <f ca="1">TRUNC(PRODUCT(G$10:G92),15)</f>
        <v>1.0151419516832001</v>
      </c>
      <c r="I93" s="95">
        <f t="shared" si="30"/>
        <v>1</v>
      </c>
      <c r="J93" s="95">
        <f t="shared" ca="1" si="23"/>
        <v>1.0151419500000001</v>
      </c>
      <c r="K93" s="95">
        <f t="shared" ca="1" si="24"/>
        <v>75709.75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25"/>
        <v>0</v>
      </c>
      <c r="O93" s="95">
        <f t="shared" ca="1" si="26"/>
        <v>75709.75</v>
      </c>
      <c r="P93" s="101" t="str">
        <f t="shared" si="31"/>
        <v>J=</v>
      </c>
      <c r="Q93" s="102">
        <f t="shared" si="32"/>
        <v>43923</v>
      </c>
      <c r="R93" s="12"/>
      <c r="S93" s="12"/>
      <c r="T93" s="50">
        <v>40655</v>
      </c>
      <c r="U93" s="26" t="s">
        <v>62</v>
      </c>
      <c r="V93" s="47"/>
      <c r="W93" s="12"/>
      <c r="X93" s="47"/>
      <c r="Y93" s="47"/>
      <c r="Z93" s="53"/>
      <c r="AA93" s="12"/>
      <c r="AB93" s="24"/>
      <c r="AC93" s="52"/>
      <c r="AD93" s="51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</row>
    <row r="94" spans="1:172" x14ac:dyDescent="0.2">
      <c r="A94" s="93">
        <f t="shared" si="27"/>
        <v>43461</v>
      </c>
      <c r="B94" s="94">
        <f t="shared" ca="1" si="33"/>
        <v>5077096.8499999996</v>
      </c>
      <c r="C94" s="95">
        <f t="shared" si="28"/>
        <v>5000000</v>
      </c>
      <c r="D94" s="96">
        <f ca="1">IF(A94&lt;$B$1,VLOOKUP(A94,[1]DI!$A$4:$B$15000,2,FALSE),0)</f>
        <v>6.4000000000000001E-2</v>
      </c>
      <c r="E94" s="95">
        <f t="shared" ca="1" si="34"/>
        <v>2.4620000000000002E-4</v>
      </c>
      <c r="F94" s="97">
        <f t="shared" si="29"/>
        <v>1.1100000000000001</v>
      </c>
      <c r="G94" s="98">
        <f t="shared" ca="1" si="22"/>
        <v>1.000273282</v>
      </c>
      <c r="H94" s="95">
        <f ca="1">TRUNC(PRODUCT(G$10:G93),15)</f>
        <v>1.01541937170604</v>
      </c>
      <c r="I94" s="95">
        <f t="shared" si="30"/>
        <v>1</v>
      </c>
      <c r="J94" s="95">
        <f t="shared" ca="1" si="23"/>
        <v>1.01541937</v>
      </c>
      <c r="K94" s="95">
        <f t="shared" ca="1" si="24"/>
        <v>77096.850000000006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25"/>
        <v>0</v>
      </c>
      <c r="O94" s="95">
        <f t="shared" ca="1" si="26"/>
        <v>77096.850000000006</v>
      </c>
      <c r="P94" s="101" t="str">
        <f t="shared" si="31"/>
        <v>J=</v>
      </c>
      <c r="Q94" s="102">
        <f t="shared" si="32"/>
        <v>43923</v>
      </c>
      <c r="R94" s="12"/>
      <c r="S94" s="12"/>
      <c r="T94" s="50">
        <v>40717</v>
      </c>
      <c r="U94" s="26" t="s">
        <v>56</v>
      </c>
      <c r="V94" s="47"/>
      <c r="W94" s="12"/>
      <c r="X94" s="47"/>
      <c r="Y94" s="47"/>
      <c r="Z94" s="53"/>
      <c r="AA94" s="12"/>
      <c r="AB94" s="24"/>
      <c r="AC94" s="52"/>
      <c r="AD94" s="51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</row>
    <row r="95" spans="1:172" x14ac:dyDescent="0.2">
      <c r="A95" s="93">
        <f t="shared" si="27"/>
        <v>43462</v>
      </c>
      <c r="B95" s="94">
        <f t="shared" ca="1" si="33"/>
        <v>5078484.3499999903</v>
      </c>
      <c r="C95" s="95">
        <f t="shared" si="28"/>
        <v>5000000</v>
      </c>
      <c r="D95" s="96">
        <f ca="1">IF(A95&lt;$B$1,VLOOKUP(A95,[1]DI!$A$4:$B$15000,2,FALSE),0)</f>
        <v>6.4000000000000001E-2</v>
      </c>
      <c r="E95" s="95">
        <f t="shared" ca="1" si="34"/>
        <v>2.4620000000000002E-4</v>
      </c>
      <c r="F95" s="97">
        <f t="shared" si="29"/>
        <v>1.1100000000000001</v>
      </c>
      <c r="G95" s="98">
        <f t="shared" ca="1" si="22"/>
        <v>1.000273282</v>
      </c>
      <c r="H95" s="95">
        <f ca="1">TRUNC(PRODUCT(G$10:G94),15)</f>
        <v>1.01569686754278</v>
      </c>
      <c r="I95" s="95">
        <f t="shared" si="30"/>
        <v>1</v>
      </c>
      <c r="J95" s="95">
        <f t="shared" ca="1" si="23"/>
        <v>1.01569687</v>
      </c>
      <c r="K95" s="95">
        <f t="shared" ca="1" si="24"/>
        <v>78484.349999989994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25"/>
        <v>0</v>
      </c>
      <c r="O95" s="95">
        <f t="shared" ca="1" si="26"/>
        <v>78484.349999989994</v>
      </c>
      <c r="P95" s="101" t="str">
        <f t="shared" si="31"/>
        <v>J=</v>
      </c>
      <c r="Q95" s="102">
        <f t="shared" si="32"/>
        <v>43923</v>
      </c>
      <c r="R95" s="12"/>
      <c r="S95" s="12"/>
      <c r="T95" s="50">
        <v>40793</v>
      </c>
      <c r="U95" s="26" t="s">
        <v>63</v>
      </c>
      <c r="V95" s="47"/>
      <c r="W95" s="12"/>
      <c r="X95" s="47"/>
      <c r="Y95" s="47"/>
      <c r="Z95" s="53"/>
      <c r="AA95" s="12"/>
      <c r="AB95" s="24"/>
      <c r="AC95" s="52"/>
      <c r="AD95" s="51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</row>
    <row r="96" spans="1:172" x14ac:dyDescent="0.2">
      <c r="A96" s="93">
        <f t="shared" si="27"/>
        <v>43463</v>
      </c>
      <c r="B96" s="94">
        <f t="shared" ca="1" si="33"/>
        <v>5079872.1999999899</v>
      </c>
      <c r="C96" s="95">
        <f t="shared" si="28"/>
        <v>5000000</v>
      </c>
      <c r="D96" s="96">
        <f ca="1">IF(A96&lt;$B$1,VLOOKUP(A96,[1]DI!$A$4:$B$15000,2,FALSE),0)</f>
        <v>0</v>
      </c>
      <c r="E96" s="95">
        <f t="shared" ca="1" si="34"/>
        <v>0</v>
      </c>
      <c r="F96" s="97">
        <f t="shared" si="29"/>
        <v>1.1100000000000001</v>
      </c>
      <c r="G96" s="98">
        <f t="shared" ca="1" si="22"/>
        <v>1</v>
      </c>
      <c r="H96" s="95">
        <f ca="1">TRUNC(PRODUCT(G$10:G95),15)</f>
        <v>1.0159744392141301</v>
      </c>
      <c r="I96" s="95">
        <f t="shared" si="30"/>
        <v>1</v>
      </c>
      <c r="J96" s="95">
        <f t="shared" ca="1" si="23"/>
        <v>1.0159744399999999</v>
      </c>
      <c r="K96" s="95">
        <f t="shared" ca="1" si="24"/>
        <v>79872.19999999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25"/>
        <v>0</v>
      </c>
      <c r="O96" s="95">
        <f t="shared" ca="1" si="26"/>
        <v>79872.19999999</v>
      </c>
      <c r="P96" s="101" t="str">
        <f t="shared" si="31"/>
        <v>J=</v>
      </c>
      <c r="Q96" s="102">
        <f t="shared" si="32"/>
        <v>43923</v>
      </c>
      <c r="R96" s="12"/>
      <c r="S96" s="12"/>
      <c r="T96" s="50">
        <v>40828</v>
      </c>
      <c r="U96" s="26" t="s">
        <v>49</v>
      </c>
      <c r="V96" s="47"/>
      <c r="W96" s="12"/>
      <c r="X96" s="47"/>
      <c r="Y96" s="47"/>
      <c r="Z96" s="53"/>
      <c r="AA96" s="12"/>
      <c r="AB96" s="24"/>
      <c r="AC96" s="52"/>
      <c r="AD96" s="51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</row>
    <row r="97" spans="1:175" x14ac:dyDescent="0.2">
      <c r="A97" s="93">
        <f t="shared" si="27"/>
        <v>43464</v>
      </c>
      <c r="B97" s="94">
        <f t="shared" ca="1" si="33"/>
        <v>5079872.1999999899</v>
      </c>
      <c r="C97" s="95">
        <f t="shared" si="28"/>
        <v>5000000</v>
      </c>
      <c r="D97" s="96">
        <f ca="1">IF(A97&lt;$B$1,VLOOKUP(A97,[1]DI!$A$4:$B$15000,2,FALSE),0)</f>
        <v>0</v>
      </c>
      <c r="E97" s="95">
        <f t="shared" ca="1" si="34"/>
        <v>0</v>
      </c>
      <c r="F97" s="97">
        <f t="shared" si="29"/>
        <v>1.1100000000000001</v>
      </c>
      <c r="G97" s="98">
        <f t="shared" ca="1" si="22"/>
        <v>1</v>
      </c>
      <c r="H97" s="95">
        <f ca="1">TRUNC(PRODUCT(G$10:G96),15)</f>
        <v>1.0159744392141301</v>
      </c>
      <c r="I97" s="95">
        <f t="shared" si="30"/>
        <v>1</v>
      </c>
      <c r="J97" s="95">
        <f t="shared" ca="1" si="23"/>
        <v>1.0159744399999999</v>
      </c>
      <c r="K97" s="95">
        <f t="shared" ca="1" si="24"/>
        <v>79872.19999999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25"/>
        <v>0</v>
      </c>
      <c r="O97" s="95">
        <f t="shared" ca="1" si="26"/>
        <v>79872.19999999</v>
      </c>
      <c r="P97" s="101" t="str">
        <f t="shared" si="31"/>
        <v>J=</v>
      </c>
      <c r="Q97" s="102">
        <f t="shared" si="32"/>
        <v>43923</v>
      </c>
      <c r="R97" s="12"/>
      <c r="S97" s="12"/>
      <c r="T97" s="50">
        <v>40849</v>
      </c>
      <c r="U97" s="26" t="s">
        <v>50</v>
      </c>
      <c r="V97" s="47"/>
      <c r="W97" s="12"/>
      <c r="X97" s="47"/>
      <c r="Y97" s="47"/>
      <c r="Z97" s="53"/>
      <c r="AA97" s="12"/>
      <c r="AB97" s="24"/>
      <c r="AC97" s="52"/>
      <c r="AD97" s="51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</row>
    <row r="98" spans="1:175" x14ac:dyDescent="0.2">
      <c r="A98" s="93">
        <f t="shared" si="27"/>
        <v>43465</v>
      </c>
      <c r="B98" s="94">
        <f t="shared" ca="1" si="33"/>
        <v>5079872.1999999899</v>
      </c>
      <c r="C98" s="95">
        <f t="shared" si="28"/>
        <v>5000000</v>
      </c>
      <c r="D98" s="96">
        <f ca="1">IF(A98&lt;$B$1,VLOOKUP(A98,[1]DI!$A$4:$B$15000,2,FALSE),0)</f>
        <v>6.4000000000000001E-2</v>
      </c>
      <c r="E98" s="95">
        <f t="shared" ca="1" si="34"/>
        <v>2.4620000000000002E-4</v>
      </c>
      <c r="F98" s="97">
        <f t="shared" si="29"/>
        <v>1.1100000000000001</v>
      </c>
      <c r="G98" s="98">
        <f t="shared" ca="1" si="22"/>
        <v>1.000273282</v>
      </c>
      <c r="H98" s="95">
        <f ca="1">TRUNC(PRODUCT(G$10:G97),15)</f>
        <v>1.0159744392141301</v>
      </c>
      <c r="I98" s="95">
        <f t="shared" si="30"/>
        <v>1</v>
      </c>
      <c r="J98" s="95">
        <f t="shared" ca="1" si="23"/>
        <v>1.0159744399999999</v>
      </c>
      <c r="K98" s="95">
        <f t="shared" ca="1" si="24"/>
        <v>79872.19999999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25"/>
        <v>0</v>
      </c>
      <c r="O98" s="95">
        <f t="shared" ca="1" si="26"/>
        <v>79872.19999999</v>
      </c>
      <c r="P98" s="101" t="str">
        <f t="shared" si="31"/>
        <v>J=</v>
      </c>
      <c r="Q98" s="102">
        <f t="shared" si="32"/>
        <v>43923</v>
      </c>
      <c r="R98" s="12"/>
      <c r="S98" s="12"/>
      <c r="T98" s="50">
        <v>40862</v>
      </c>
      <c r="U98" s="26" t="s">
        <v>64</v>
      </c>
      <c r="V98" s="47"/>
      <c r="W98" s="12"/>
      <c r="X98" s="47"/>
      <c r="Y98" s="47"/>
      <c r="Z98" s="53"/>
      <c r="AA98" s="12"/>
      <c r="AB98" s="24"/>
      <c r="AC98" s="52"/>
      <c r="AD98" s="51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</row>
    <row r="99" spans="1:175" x14ac:dyDescent="0.2">
      <c r="A99" s="93">
        <f t="shared" si="27"/>
        <v>43466</v>
      </c>
      <c r="B99" s="94">
        <f t="shared" ca="1" si="33"/>
        <v>5081260.45</v>
      </c>
      <c r="C99" s="95">
        <f t="shared" si="28"/>
        <v>5000000</v>
      </c>
      <c r="D99" s="96">
        <f ca="1">IF(A99&lt;$B$1,VLOOKUP(A99,[1]DI!$A$4:$B$15000,2,FALSE),0)</f>
        <v>0</v>
      </c>
      <c r="E99" s="95">
        <f t="shared" ca="1" si="34"/>
        <v>0</v>
      </c>
      <c r="F99" s="97">
        <f t="shared" si="29"/>
        <v>1.1100000000000001</v>
      </c>
      <c r="G99" s="98">
        <f t="shared" ca="1" si="22"/>
        <v>1</v>
      </c>
      <c r="H99" s="95">
        <f ca="1">TRUNC(PRODUCT(G$10:G98),15)</f>
        <v>1.01625208674083</v>
      </c>
      <c r="I99" s="95">
        <f t="shared" si="30"/>
        <v>1</v>
      </c>
      <c r="J99" s="95">
        <f t="shared" ca="1" si="23"/>
        <v>1.0162520900000001</v>
      </c>
      <c r="K99" s="95">
        <f t="shared" ca="1" si="24"/>
        <v>81260.45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25"/>
        <v>0</v>
      </c>
      <c r="O99" s="95">
        <f t="shared" ca="1" si="26"/>
        <v>81260.45</v>
      </c>
      <c r="P99" s="101" t="str">
        <f t="shared" si="31"/>
        <v>J=</v>
      </c>
      <c r="Q99" s="102">
        <f t="shared" si="32"/>
        <v>43923</v>
      </c>
      <c r="R99" s="12"/>
      <c r="S99" s="12"/>
      <c r="T99" s="50">
        <v>40959</v>
      </c>
      <c r="U99" s="26" t="s">
        <v>52</v>
      </c>
      <c r="V99" s="47"/>
      <c r="W99" s="12"/>
      <c r="X99" s="47"/>
      <c r="Y99" s="47"/>
      <c r="Z99" s="53"/>
      <c r="AA99" s="12"/>
      <c r="AB99" s="24"/>
      <c r="AC99" s="52"/>
      <c r="AD99" s="51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</row>
    <row r="100" spans="1:175" x14ac:dyDescent="0.2">
      <c r="A100" s="93">
        <f t="shared" si="27"/>
        <v>43467</v>
      </c>
      <c r="B100" s="94">
        <f t="shared" ca="1" si="33"/>
        <v>5081260.45</v>
      </c>
      <c r="C100" s="95">
        <f t="shared" si="28"/>
        <v>5000000</v>
      </c>
      <c r="D100" s="96">
        <f ca="1">IF(A100&lt;$B$1,VLOOKUP(A100,[1]DI!$A$4:$B$15000,2,FALSE),0)</f>
        <v>6.4000000000000001E-2</v>
      </c>
      <c r="E100" s="95">
        <f t="shared" ca="1" si="34"/>
        <v>2.4620000000000002E-4</v>
      </c>
      <c r="F100" s="97">
        <f t="shared" si="29"/>
        <v>1.1100000000000001</v>
      </c>
      <c r="G100" s="98">
        <f t="shared" ca="1" si="22"/>
        <v>1.000273282</v>
      </c>
      <c r="H100" s="95">
        <f ca="1">TRUNC(PRODUCT(G$10:G99),15)</f>
        <v>1.01625208674083</v>
      </c>
      <c r="I100" s="95">
        <f t="shared" si="30"/>
        <v>1</v>
      </c>
      <c r="J100" s="95">
        <f t="shared" ca="1" si="23"/>
        <v>1.0162520900000001</v>
      </c>
      <c r="K100" s="95">
        <f t="shared" ca="1" si="24"/>
        <v>81260.45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25"/>
        <v>0</v>
      </c>
      <c r="O100" s="95">
        <f t="shared" ca="1" si="26"/>
        <v>81260.45</v>
      </c>
      <c r="P100" s="101" t="str">
        <f t="shared" si="31"/>
        <v>J=</v>
      </c>
      <c r="Q100" s="102">
        <f t="shared" si="32"/>
        <v>43923</v>
      </c>
      <c r="R100" s="12"/>
      <c r="S100" s="12"/>
      <c r="T100" s="50">
        <v>40960</v>
      </c>
      <c r="U100" s="26" t="s">
        <v>52</v>
      </c>
      <c r="V100" s="47"/>
      <c r="W100" s="12"/>
      <c r="X100" s="47"/>
      <c r="Y100" s="47"/>
      <c r="Z100" s="53"/>
      <c r="AA100" s="12"/>
      <c r="AB100" s="24"/>
      <c r="AC100" s="52"/>
      <c r="AD100" s="51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</row>
    <row r="101" spans="1:175" x14ac:dyDescent="0.2">
      <c r="A101" s="93">
        <f t="shared" si="27"/>
        <v>43468</v>
      </c>
      <c r="B101" s="94">
        <f t="shared" ca="1" si="33"/>
        <v>5082649.0499999896</v>
      </c>
      <c r="C101" s="95">
        <f t="shared" si="28"/>
        <v>5000000</v>
      </c>
      <c r="D101" s="96">
        <f ca="1">IF(A101&lt;$B$1,VLOOKUP(A101,[1]DI!$A$4:$B$15000,2,FALSE),0)</f>
        <v>6.4000000000000001E-2</v>
      </c>
      <c r="E101" s="95">
        <f t="shared" ca="1" si="34"/>
        <v>2.4620000000000002E-4</v>
      </c>
      <c r="F101" s="97">
        <f t="shared" si="29"/>
        <v>1.1100000000000001</v>
      </c>
      <c r="G101" s="98">
        <f t="shared" ca="1" si="22"/>
        <v>1.000273282</v>
      </c>
      <c r="H101" s="95">
        <f ca="1">TRUNC(PRODUCT(G$10:G100),15)</f>
        <v>1.0165298101436</v>
      </c>
      <c r="I101" s="95">
        <f t="shared" si="30"/>
        <v>1</v>
      </c>
      <c r="J101" s="95">
        <f t="shared" ca="1" si="23"/>
        <v>1.01652981</v>
      </c>
      <c r="K101" s="95">
        <f t="shared" ca="1" si="24"/>
        <v>82649.049999990006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25"/>
        <v>0</v>
      </c>
      <c r="O101" s="95">
        <f t="shared" ca="1" si="26"/>
        <v>82649.049999990006</v>
      </c>
      <c r="P101" s="101" t="str">
        <f t="shared" si="31"/>
        <v>J=</v>
      </c>
      <c r="Q101" s="102">
        <f t="shared" si="32"/>
        <v>43923</v>
      </c>
      <c r="R101" s="12"/>
      <c r="S101" s="12"/>
      <c r="T101" s="50">
        <v>41005</v>
      </c>
      <c r="U101" s="26" t="s">
        <v>53</v>
      </c>
      <c r="V101" s="47"/>
      <c r="W101" s="12"/>
      <c r="X101" s="47"/>
      <c r="Y101" s="47"/>
      <c r="Z101" s="53"/>
      <c r="AA101" s="12"/>
      <c r="AB101" s="24"/>
      <c r="AC101" s="52"/>
      <c r="AD101" s="51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</row>
    <row r="102" spans="1:175" x14ac:dyDescent="0.2">
      <c r="A102" s="93">
        <f t="shared" si="27"/>
        <v>43469</v>
      </c>
      <c r="B102" s="94">
        <f t="shared" ca="1" si="33"/>
        <v>5084038.05</v>
      </c>
      <c r="C102" s="95">
        <f t="shared" si="28"/>
        <v>5000000</v>
      </c>
      <c r="D102" s="96">
        <f ca="1">IF(A102&lt;$B$1,VLOOKUP(A102,[1]DI!$A$4:$B$15000,2,FALSE),0)</f>
        <v>6.4000000000000001E-2</v>
      </c>
      <c r="E102" s="95">
        <f t="shared" ca="1" si="34"/>
        <v>2.4620000000000002E-4</v>
      </c>
      <c r="F102" s="97">
        <f t="shared" si="29"/>
        <v>1.1100000000000001</v>
      </c>
      <c r="G102" s="98">
        <f t="shared" ca="1" si="22"/>
        <v>1.000273282</v>
      </c>
      <c r="H102" s="95">
        <f ca="1">TRUNC(PRODUCT(G$10:G101),15)</f>
        <v>1.0168076094431699</v>
      </c>
      <c r="I102" s="95">
        <f t="shared" si="30"/>
        <v>1</v>
      </c>
      <c r="J102" s="95">
        <f t="shared" ca="1" si="23"/>
        <v>1.0168076100000001</v>
      </c>
      <c r="K102" s="95">
        <f t="shared" ca="1" si="24"/>
        <v>84038.05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25"/>
        <v>0</v>
      </c>
      <c r="O102" s="95">
        <f t="shared" ca="1" si="26"/>
        <v>84038.05</v>
      </c>
      <c r="P102" s="101" t="str">
        <f t="shared" si="31"/>
        <v>J=</v>
      </c>
      <c r="Q102" s="102">
        <f t="shared" si="32"/>
        <v>43923</v>
      </c>
      <c r="R102" s="12"/>
      <c r="S102" s="12"/>
      <c r="T102" s="50">
        <v>41030</v>
      </c>
      <c r="U102" s="26" t="s">
        <v>55</v>
      </c>
      <c r="V102" s="47"/>
      <c r="W102" s="12"/>
      <c r="X102" s="47"/>
      <c r="Y102" s="47"/>
      <c r="Z102" s="53"/>
      <c r="AA102" s="12"/>
      <c r="AB102" s="24"/>
      <c r="AC102" s="52"/>
      <c r="AD102" s="51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</row>
    <row r="103" spans="1:175" x14ac:dyDescent="0.2">
      <c r="A103" s="93">
        <f t="shared" si="27"/>
        <v>43470</v>
      </c>
      <c r="B103" s="94">
        <f t="shared" ca="1" si="33"/>
        <v>5085427.3999999901</v>
      </c>
      <c r="C103" s="95">
        <f t="shared" si="28"/>
        <v>5000000</v>
      </c>
      <c r="D103" s="96">
        <f ca="1">IF(A103&lt;$B$1,VLOOKUP(A103,[1]DI!$A$4:$B$15000,2,FALSE),0)</f>
        <v>0</v>
      </c>
      <c r="E103" s="95">
        <f t="shared" ca="1" si="34"/>
        <v>0</v>
      </c>
      <c r="F103" s="97">
        <f t="shared" si="29"/>
        <v>1.1100000000000001</v>
      </c>
      <c r="G103" s="98">
        <f t="shared" ca="1" si="22"/>
        <v>1</v>
      </c>
      <c r="H103" s="95">
        <f ca="1">TRUNC(PRODUCT(G$10:G102),15)</f>
        <v>1.0170854846602999</v>
      </c>
      <c r="I103" s="95">
        <f t="shared" si="30"/>
        <v>1</v>
      </c>
      <c r="J103" s="95">
        <f t="shared" ca="1" si="23"/>
        <v>1.01708548</v>
      </c>
      <c r="K103" s="95">
        <f t="shared" ca="1" si="24"/>
        <v>85427.399999989997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25"/>
        <v>0</v>
      </c>
      <c r="O103" s="95">
        <f t="shared" ca="1" si="26"/>
        <v>85427.399999989997</v>
      </c>
      <c r="P103" s="101" t="str">
        <f t="shared" si="31"/>
        <v>J=</v>
      </c>
      <c r="Q103" s="102">
        <f t="shared" si="32"/>
        <v>43923</v>
      </c>
      <c r="R103" s="12"/>
      <c r="S103" s="12"/>
      <c r="T103" s="50">
        <v>41067</v>
      </c>
      <c r="U103" s="26" t="s">
        <v>56</v>
      </c>
      <c r="V103" s="47"/>
      <c r="W103" s="12"/>
      <c r="X103" s="47"/>
      <c r="Y103" s="47"/>
      <c r="Z103" s="53"/>
      <c r="AA103" s="12"/>
      <c r="AB103" s="24"/>
      <c r="AC103" s="52"/>
      <c r="AD103" s="51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</row>
    <row r="104" spans="1:175" x14ac:dyDescent="0.2">
      <c r="A104" s="93">
        <f t="shared" si="27"/>
        <v>43471</v>
      </c>
      <c r="B104" s="94">
        <f t="shared" ca="1" si="33"/>
        <v>5085427.3999999901</v>
      </c>
      <c r="C104" s="95">
        <f t="shared" si="28"/>
        <v>5000000</v>
      </c>
      <c r="D104" s="96">
        <f ca="1">IF(A104&lt;$B$1,VLOOKUP(A104,[1]DI!$A$4:$B$15000,2,FALSE),0)</f>
        <v>0</v>
      </c>
      <c r="E104" s="95">
        <f t="shared" ca="1" si="34"/>
        <v>0</v>
      </c>
      <c r="F104" s="97">
        <f t="shared" si="29"/>
        <v>1.1100000000000001</v>
      </c>
      <c r="G104" s="98">
        <f t="shared" ca="1" si="22"/>
        <v>1</v>
      </c>
      <c r="H104" s="95">
        <f ca="1">TRUNC(PRODUCT(G$10:G103),15)</f>
        <v>1.0170854846602999</v>
      </c>
      <c r="I104" s="95">
        <f t="shared" si="30"/>
        <v>1</v>
      </c>
      <c r="J104" s="95">
        <f t="shared" ca="1" si="23"/>
        <v>1.01708548</v>
      </c>
      <c r="K104" s="95">
        <f t="shared" ca="1" si="24"/>
        <v>85427.399999989997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25"/>
        <v>0</v>
      </c>
      <c r="O104" s="95">
        <f t="shared" ca="1" si="26"/>
        <v>85427.399999989997</v>
      </c>
      <c r="P104" s="101" t="str">
        <f t="shared" si="31"/>
        <v>J=</v>
      </c>
      <c r="Q104" s="102">
        <f t="shared" si="32"/>
        <v>43923</v>
      </c>
      <c r="R104" s="12"/>
      <c r="S104" s="37"/>
      <c r="T104" s="50">
        <v>41159</v>
      </c>
      <c r="U104" s="26" t="s">
        <v>63</v>
      </c>
      <c r="V104" s="47"/>
      <c r="W104" s="12"/>
      <c r="X104" s="47"/>
      <c r="Y104" s="47"/>
      <c r="Z104" s="53"/>
      <c r="AA104" s="12"/>
      <c r="AB104" s="24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27"/>
        <v>43472</v>
      </c>
      <c r="B105" s="94">
        <f t="shared" ca="1" si="33"/>
        <v>5085427.3999999901</v>
      </c>
      <c r="C105" s="95">
        <f t="shared" si="28"/>
        <v>5000000</v>
      </c>
      <c r="D105" s="96">
        <f ca="1">IF(A105&lt;$B$1,VLOOKUP(A105,[1]DI!$A$4:$B$15000,2,FALSE),0)</f>
        <v>6.4000000000000001E-2</v>
      </c>
      <c r="E105" s="95">
        <f t="shared" ca="1" si="34"/>
        <v>2.4620000000000002E-4</v>
      </c>
      <c r="F105" s="97">
        <f t="shared" si="29"/>
        <v>1.1100000000000001</v>
      </c>
      <c r="G105" s="98">
        <f t="shared" ca="1" si="22"/>
        <v>1.000273282</v>
      </c>
      <c r="H105" s="95">
        <f ca="1">TRUNC(PRODUCT(G$10:G104),15)</f>
        <v>1.0170854846602999</v>
      </c>
      <c r="I105" s="95">
        <f t="shared" si="30"/>
        <v>1</v>
      </c>
      <c r="J105" s="95">
        <f t="shared" ca="1" si="23"/>
        <v>1.01708548</v>
      </c>
      <c r="K105" s="95">
        <f t="shared" ca="1" si="24"/>
        <v>85427.399999989997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25"/>
        <v>0</v>
      </c>
      <c r="O105" s="95">
        <f t="shared" ca="1" si="26"/>
        <v>85427.399999989997</v>
      </c>
      <c r="P105" s="101" t="str">
        <f t="shared" si="31"/>
        <v>J=</v>
      </c>
      <c r="Q105" s="102">
        <f t="shared" si="32"/>
        <v>43923</v>
      </c>
      <c r="R105" s="12"/>
      <c r="S105" s="12"/>
      <c r="T105" s="50">
        <v>41194</v>
      </c>
      <c r="U105" s="26" t="s">
        <v>65</v>
      </c>
      <c r="V105" s="47"/>
      <c r="W105" s="12"/>
      <c r="X105" s="47"/>
      <c r="Y105" s="47"/>
      <c r="Z105" s="53"/>
      <c r="AA105" s="12"/>
      <c r="AB105" s="24"/>
      <c r="AC105" s="52"/>
      <c r="AD105" s="51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</row>
    <row r="106" spans="1:175" x14ac:dyDescent="0.2">
      <c r="A106" s="93">
        <f t="shared" si="27"/>
        <v>43473</v>
      </c>
      <c r="B106" s="94">
        <f t="shared" ca="1" si="33"/>
        <v>5086817.2</v>
      </c>
      <c r="C106" s="95">
        <f t="shared" si="28"/>
        <v>5000000</v>
      </c>
      <c r="D106" s="96">
        <f ca="1">IF(A106&lt;$B$1,VLOOKUP(A106,[1]DI!$A$4:$B$15000,2,FALSE),0)</f>
        <v>6.4000000000000001E-2</v>
      </c>
      <c r="E106" s="95">
        <f t="shared" ca="1" si="34"/>
        <v>2.4620000000000002E-4</v>
      </c>
      <c r="F106" s="97">
        <f t="shared" si="29"/>
        <v>1.1100000000000001</v>
      </c>
      <c r="G106" s="98">
        <f t="shared" ca="1" si="22"/>
        <v>1.000273282</v>
      </c>
      <c r="H106" s="95">
        <f ca="1">TRUNC(PRODUCT(G$10:G105),15)</f>
        <v>1.01736343581572</v>
      </c>
      <c r="I106" s="95">
        <f t="shared" si="30"/>
        <v>1</v>
      </c>
      <c r="J106" s="95">
        <f t="shared" ca="1" si="23"/>
        <v>1.01736344</v>
      </c>
      <c r="K106" s="95">
        <f t="shared" ca="1" si="24"/>
        <v>86817.2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25"/>
        <v>0</v>
      </c>
      <c r="O106" s="95">
        <f t="shared" ca="1" si="26"/>
        <v>86817.2</v>
      </c>
      <c r="P106" s="101" t="str">
        <f t="shared" si="31"/>
        <v>J=</v>
      </c>
      <c r="Q106" s="102">
        <f t="shared" si="32"/>
        <v>43923</v>
      </c>
      <c r="R106" s="12"/>
      <c r="S106" s="12"/>
      <c r="T106" s="50">
        <v>41215</v>
      </c>
      <c r="U106" s="26" t="s">
        <v>50</v>
      </c>
      <c r="V106" s="47"/>
      <c r="W106" s="12"/>
      <c r="X106" s="47"/>
      <c r="Y106" s="47"/>
      <c r="Z106" s="53"/>
      <c r="AA106" s="12"/>
      <c r="AB106" s="24"/>
      <c r="AC106" s="52"/>
      <c r="AD106" s="51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</row>
    <row r="107" spans="1:175" x14ac:dyDescent="0.2">
      <c r="A107" s="93">
        <f t="shared" si="27"/>
        <v>43474</v>
      </c>
      <c r="B107" s="94">
        <f t="shared" ca="1" si="33"/>
        <v>5088207.3</v>
      </c>
      <c r="C107" s="95">
        <f t="shared" si="28"/>
        <v>5000000</v>
      </c>
      <c r="D107" s="96">
        <f ca="1">IF(A107&lt;$B$1,VLOOKUP(A107,[1]DI!$A$4:$B$15000,2,FALSE),0)</f>
        <v>6.4000000000000001E-2</v>
      </c>
      <c r="E107" s="95">
        <f t="shared" ca="1" si="34"/>
        <v>2.4620000000000002E-4</v>
      </c>
      <c r="F107" s="97">
        <f t="shared" si="29"/>
        <v>1.1100000000000001</v>
      </c>
      <c r="G107" s="98">
        <f t="shared" ca="1" si="22"/>
        <v>1.000273282</v>
      </c>
      <c r="H107" s="95">
        <f ca="1">TRUNC(PRODUCT(G$10:G106),15)</f>
        <v>1.01764146293018</v>
      </c>
      <c r="I107" s="95">
        <f t="shared" si="30"/>
        <v>1</v>
      </c>
      <c r="J107" s="95">
        <f t="shared" ca="1" si="23"/>
        <v>1.0176414600000001</v>
      </c>
      <c r="K107" s="95">
        <f t="shared" ca="1" si="24"/>
        <v>88207.3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25"/>
        <v>0</v>
      </c>
      <c r="O107" s="95">
        <f t="shared" ca="1" si="26"/>
        <v>88207.3</v>
      </c>
      <c r="P107" s="101" t="str">
        <f t="shared" si="31"/>
        <v>J=</v>
      </c>
      <c r="Q107" s="102">
        <f t="shared" si="32"/>
        <v>43923</v>
      </c>
      <c r="R107" s="12"/>
      <c r="S107" s="12"/>
      <c r="T107" s="50">
        <v>41228</v>
      </c>
      <c r="U107" s="26" t="s">
        <v>51</v>
      </c>
      <c r="V107" s="47"/>
      <c r="W107" s="12"/>
      <c r="X107" s="47"/>
      <c r="Y107" s="47"/>
      <c r="Z107" s="53"/>
      <c r="AA107" s="12"/>
      <c r="AB107" s="24"/>
      <c r="AC107" s="52"/>
      <c r="AD107" s="51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</row>
    <row r="108" spans="1:175" x14ac:dyDescent="0.2">
      <c r="A108" s="93">
        <f t="shared" si="27"/>
        <v>43475</v>
      </c>
      <c r="B108" s="94">
        <f t="shared" ca="1" si="33"/>
        <v>5089597.8499999996</v>
      </c>
      <c r="C108" s="95">
        <f t="shared" si="28"/>
        <v>5000000</v>
      </c>
      <c r="D108" s="96">
        <f ca="1">IF(A108&lt;$B$1,VLOOKUP(A108,[1]DI!$A$4:$B$15000,2,FALSE),0)</f>
        <v>6.4000000000000001E-2</v>
      </c>
      <c r="E108" s="95">
        <f t="shared" ca="1" si="34"/>
        <v>2.4620000000000002E-4</v>
      </c>
      <c r="F108" s="97">
        <f t="shared" si="29"/>
        <v>1.1100000000000001</v>
      </c>
      <c r="G108" s="98">
        <f t="shared" ca="1" si="22"/>
        <v>1.000273282</v>
      </c>
      <c r="H108" s="95">
        <f ca="1">TRUNC(PRODUCT(G$10:G107),15)</f>
        <v>1.01791956602445</v>
      </c>
      <c r="I108" s="95">
        <f t="shared" si="30"/>
        <v>1</v>
      </c>
      <c r="J108" s="95">
        <f t="shared" ca="1" si="23"/>
        <v>1.0179195700000001</v>
      </c>
      <c r="K108" s="95">
        <f t="shared" ca="1" si="24"/>
        <v>89597.85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25"/>
        <v>0</v>
      </c>
      <c r="O108" s="95">
        <f t="shared" ca="1" si="26"/>
        <v>89597.85</v>
      </c>
      <c r="P108" s="101" t="str">
        <f t="shared" si="31"/>
        <v>J=</v>
      </c>
      <c r="Q108" s="102">
        <f t="shared" si="32"/>
        <v>43923</v>
      </c>
      <c r="R108" s="12"/>
      <c r="S108" s="12"/>
      <c r="T108" s="50">
        <v>41268</v>
      </c>
      <c r="U108" s="26" t="s">
        <v>57</v>
      </c>
      <c r="V108" s="47"/>
      <c r="W108" s="12"/>
      <c r="X108" s="47"/>
      <c r="Y108" s="47"/>
      <c r="Z108" s="53"/>
      <c r="AA108" s="12"/>
      <c r="AB108" s="24"/>
      <c r="AC108" s="52"/>
      <c r="AD108" s="51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</row>
    <row r="109" spans="1:175" x14ac:dyDescent="0.2">
      <c r="A109" s="93">
        <f t="shared" si="27"/>
        <v>43476</v>
      </c>
      <c r="B109" s="94">
        <f t="shared" ca="1" si="33"/>
        <v>5090988.7499999898</v>
      </c>
      <c r="C109" s="95">
        <f t="shared" si="28"/>
        <v>5000000</v>
      </c>
      <c r="D109" s="96">
        <f ca="1">IF(A109&lt;$B$1,VLOOKUP(A109,[1]DI!$A$4:$B$15000,2,FALSE),0)</f>
        <v>6.4000000000000001E-2</v>
      </c>
      <c r="E109" s="95">
        <f t="shared" ca="1" si="34"/>
        <v>2.4620000000000002E-4</v>
      </c>
      <c r="F109" s="97">
        <f t="shared" si="29"/>
        <v>1.1100000000000001</v>
      </c>
      <c r="G109" s="98">
        <f t="shared" ca="1" si="22"/>
        <v>1.000273282</v>
      </c>
      <c r="H109" s="95">
        <f ca="1">TRUNC(PRODUCT(G$10:G108),15)</f>
        <v>1.0181977451193001</v>
      </c>
      <c r="I109" s="95">
        <f t="shared" si="30"/>
        <v>1</v>
      </c>
      <c r="J109" s="95">
        <f t="shared" ca="1" si="23"/>
        <v>1.0181977499999999</v>
      </c>
      <c r="K109" s="95">
        <f t="shared" ca="1" si="24"/>
        <v>90988.749999990003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25"/>
        <v>0</v>
      </c>
      <c r="O109" s="95">
        <f t="shared" ca="1" si="26"/>
        <v>90988.749999990003</v>
      </c>
      <c r="P109" s="101" t="str">
        <f t="shared" si="31"/>
        <v>J=</v>
      </c>
      <c r="Q109" s="102">
        <f t="shared" si="32"/>
        <v>43923</v>
      </c>
      <c r="R109" s="12"/>
      <c r="S109" s="12"/>
      <c r="T109" s="50">
        <v>41275</v>
      </c>
      <c r="U109" s="26" t="s">
        <v>58</v>
      </c>
      <c r="V109" s="47"/>
      <c r="W109" s="12"/>
      <c r="X109" s="47"/>
      <c r="Y109" s="47"/>
      <c r="Z109" s="53"/>
      <c r="AA109" s="12"/>
      <c r="AB109" s="24"/>
      <c r="AC109" s="52"/>
      <c r="AD109" s="51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</row>
    <row r="110" spans="1:175" x14ac:dyDescent="0.2">
      <c r="A110" s="93">
        <f t="shared" si="27"/>
        <v>43477</v>
      </c>
      <c r="B110" s="94">
        <f t="shared" ca="1" si="33"/>
        <v>5092379.9999999898</v>
      </c>
      <c r="C110" s="95">
        <f t="shared" si="28"/>
        <v>5000000</v>
      </c>
      <c r="D110" s="96">
        <f ca="1">IF(A110&lt;$B$1,VLOOKUP(A110,[1]DI!$A$4:$B$15000,2,FALSE),0)</f>
        <v>0</v>
      </c>
      <c r="E110" s="95">
        <f t="shared" ca="1" si="34"/>
        <v>0</v>
      </c>
      <c r="F110" s="97">
        <f t="shared" si="29"/>
        <v>1.1100000000000001</v>
      </c>
      <c r="G110" s="98">
        <f t="shared" ca="1" si="22"/>
        <v>1</v>
      </c>
      <c r="H110" s="95">
        <f ca="1">TRUNC(PRODUCT(G$10:G109),15)</f>
        <v>1.01847600023548</v>
      </c>
      <c r="I110" s="95">
        <f t="shared" si="30"/>
        <v>1</v>
      </c>
      <c r="J110" s="95">
        <f t="shared" ca="1" si="23"/>
        <v>1.0184759999999999</v>
      </c>
      <c r="K110" s="95">
        <f t="shared" ca="1" si="24"/>
        <v>92379.999999990003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25"/>
        <v>0</v>
      </c>
      <c r="O110" s="95">
        <f t="shared" ca="1" si="26"/>
        <v>92379.999999990003</v>
      </c>
      <c r="P110" s="101" t="str">
        <f t="shared" si="31"/>
        <v>J=</v>
      </c>
      <c r="Q110" s="102">
        <f t="shared" si="32"/>
        <v>43923</v>
      </c>
      <c r="R110" s="12"/>
      <c r="S110" s="12"/>
      <c r="T110" s="50">
        <v>41316</v>
      </c>
      <c r="U110" s="26" t="s">
        <v>52</v>
      </c>
      <c r="V110" s="47"/>
      <c r="W110" s="12"/>
      <c r="X110" s="47"/>
      <c r="Y110" s="47"/>
      <c r="Z110" s="53"/>
      <c r="AA110" s="12"/>
      <c r="AB110" s="24"/>
      <c r="AC110" s="52"/>
      <c r="AD110" s="51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</row>
    <row r="111" spans="1:175" x14ac:dyDescent="0.2">
      <c r="A111" s="93">
        <f t="shared" si="27"/>
        <v>43478</v>
      </c>
      <c r="B111" s="94">
        <f t="shared" ca="1" si="33"/>
        <v>5092379.9999999898</v>
      </c>
      <c r="C111" s="95">
        <f t="shared" si="28"/>
        <v>5000000</v>
      </c>
      <c r="D111" s="96">
        <f ca="1">IF(A111&lt;$B$1,VLOOKUP(A111,[1]DI!$A$4:$B$15000,2,FALSE),0)</f>
        <v>0</v>
      </c>
      <c r="E111" s="95">
        <f t="shared" ca="1" si="34"/>
        <v>0</v>
      </c>
      <c r="F111" s="97">
        <f t="shared" si="29"/>
        <v>1.1100000000000001</v>
      </c>
      <c r="G111" s="98">
        <f t="shared" ca="1" si="22"/>
        <v>1</v>
      </c>
      <c r="H111" s="95">
        <f ca="1">TRUNC(PRODUCT(G$10:G110),15)</f>
        <v>1.01847600023548</v>
      </c>
      <c r="I111" s="95">
        <f t="shared" si="30"/>
        <v>1</v>
      </c>
      <c r="J111" s="95">
        <f t="shared" ca="1" si="23"/>
        <v>1.0184759999999999</v>
      </c>
      <c r="K111" s="95">
        <f t="shared" ca="1" si="24"/>
        <v>92379.999999990003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25"/>
        <v>0</v>
      </c>
      <c r="O111" s="95">
        <f t="shared" ca="1" si="26"/>
        <v>92379.999999990003</v>
      </c>
      <c r="P111" s="101" t="str">
        <f t="shared" si="31"/>
        <v>J=</v>
      </c>
      <c r="Q111" s="102">
        <f t="shared" si="32"/>
        <v>43923</v>
      </c>
      <c r="R111" s="12"/>
      <c r="S111" s="12"/>
      <c r="T111" s="50">
        <v>41317</v>
      </c>
      <c r="U111" s="26" t="s">
        <v>52</v>
      </c>
      <c r="V111" s="47"/>
      <c r="W111" s="12"/>
      <c r="X111" s="47"/>
      <c r="Y111" s="47"/>
      <c r="Z111" s="53"/>
      <c r="AA111" s="12"/>
      <c r="AB111" s="24"/>
      <c r="AC111" s="52"/>
      <c r="AD111" s="51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</row>
    <row r="112" spans="1:175" x14ac:dyDescent="0.2">
      <c r="A112" s="93">
        <f t="shared" si="27"/>
        <v>43479</v>
      </c>
      <c r="B112" s="94">
        <f t="shared" ca="1" si="33"/>
        <v>5092379.9999999898</v>
      </c>
      <c r="C112" s="95">
        <f t="shared" si="28"/>
        <v>5000000</v>
      </c>
      <c r="D112" s="96">
        <f ca="1">IF(A112&lt;$B$1,VLOOKUP(A112,[1]DI!$A$4:$B$15000,2,FALSE),0)</f>
        <v>6.4000000000000001E-2</v>
      </c>
      <c r="E112" s="95">
        <f t="shared" ca="1" si="34"/>
        <v>2.4620000000000002E-4</v>
      </c>
      <c r="F112" s="97">
        <f t="shared" si="29"/>
        <v>1.1100000000000001</v>
      </c>
      <c r="G112" s="98">
        <f t="shared" ca="1" si="22"/>
        <v>1.000273282</v>
      </c>
      <c r="H112" s="95">
        <f ca="1">TRUNC(PRODUCT(G$10:G111),15)</f>
        <v>1.01847600023548</v>
      </c>
      <c r="I112" s="95">
        <f t="shared" si="30"/>
        <v>1</v>
      </c>
      <c r="J112" s="95">
        <f t="shared" ca="1" si="23"/>
        <v>1.0184759999999999</v>
      </c>
      <c r="K112" s="95">
        <f t="shared" ca="1" si="24"/>
        <v>92379.999999990003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25"/>
        <v>0</v>
      </c>
      <c r="O112" s="95">
        <f t="shared" ca="1" si="26"/>
        <v>92379.999999990003</v>
      </c>
      <c r="P112" s="101" t="str">
        <f t="shared" si="31"/>
        <v>J=</v>
      </c>
      <c r="Q112" s="102">
        <f t="shared" si="32"/>
        <v>43923</v>
      </c>
      <c r="R112" s="12"/>
      <c r="S112" s="12"/>
      <c r="T112" s="50">
        <v>41362</v>
      </c>
      <c r="U112" s="26" t="s">
        <v>53</v>
      </c>
      <c r="V112" s="47"/>
      <c r="W112" s="12"/>
      <c r="X112" s="47"/>
      <c r="Y112" s="47"/>
      <c r="Z112" s="53"/>
      <c r="AA112" s="12"/>
      <c r="AB112" s="24"/>
      <c r="AC112" s="52"/>
      <c r="AD112" s="51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</row>
    <row r="113" spans="1:172" x14ac:dyDescent="0.2">
      <c r="A113" s="93">
        <f t="shared" si="27"/>
        <v>43480</v>
      </c>
      <c r="B113" s="94">
        <f t="shared" ca="1" si="33"/>
        <v>5093771.6499999901</v>
      </c>
      <c r="C113" s="95">
        <f t="shared" si="28"/>
        <v>5000000</v>
      </c>
      <c r="D113" s="96">
        <f ca="1">IF(A113&lt;$B$1,VLOOKUP(A113,[1]DI!$A$4:$B$15000,2,FALSE),0)</f>
        <v>6.4000000000000001E-2</v>
      </c>
      <c r="E113" s="95">
        <f t="shared" ca="1" si="34"/>
        <v>2.4620000000000002E-4</v>
      </c>
      <c r="F113" s="97">
        <f t="shared" si="29"/>
        <v>1.1100000000000001</v>
      </c>
      <c r="G113" s="98">
        <f t="shared" ca="1" si="22"/>
        <v>1.000273282</v>
      </c>
      <c r="H113" s="95">
        <f ca="1">TRUNC(PRODUCT(G$10:G112),15)</f>
        <v>1.0187543313937799</v>
      </c>
      <c r="I113" s="95">
        <f t="shared" si="30"/>
        <v>1</v>
      </c>
      <c r="J113" s="95">
        <f t="shared" ca="1" si="23"/>
        <v>1.0187543299999999</v>
      </c>
      <c r="K113" s="95">
        <f t="shared" ca="1" si="24"/>
        <v>93771.649999989997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25"/>
        <v>0</v>
      </c>
      <c r="O113" s="95">
        <f t="shared" ca="1" si="26"/>
        <v>93771.649999989997</v>
      </c>
      <c r="P113" s="101" t="str">
        <f t="shared" si="31"/>
        <v>J=</v>
      </c>
      <c r="Q113" s="102">
        <f t="shared" si="32"/>
        <v>43923</v>
      </c>
      <c r="R113" s="12"/>
      <c r="S113" s="12"/>
      <c r="T113" s="50">
        <v>41395</v>
      </c>
      <c r="U113" s="26" t="s">
        <v>55</v>
      </c>
      <c r="V113" s="47"/>
      <c r="W113" s="12"/>
      <c r="X113" s="47"/>
      <c r="Y113" s="47"/>
      <c r="Z113" s="53"/>
      <c r="AA113" s="12"/>
      <c r="AB113" s="24"/>
      <c r="AC113" s="52"/>
      <c r="AD113" s="51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</row>
    <row r="114" spans="1:172" x14ac:dyDescent="0.2">
      <c r="A114" s="93">
        <f t="shared" si="27"/>
        <v>43481</v>
      </c>
      <c r="B114" s="94">
        <f t="shared" ca="1" si="33"/>
        <v>5095163.7</v>
      </c>
      <c r="C114" s="95">
        <f t="shared" si="28"/>
        <v>5000000</v>
      </c>
      <c r="D114" s="96">
        <f ca="1">IF(A114&lt;$B$1,VLOOKUP(A114,[1]DI!$A$4:$B$15000,2,FALSE),0)</f>
        <v>6.4000000000000001E-2</v>
      </c>
      <c r="E114" s="95">
        <f t="shared" ca="1" si="34"/>
        <v>2.4620000000000002E-4</v>
      </c>
      <c r="F114" s="97">
        <f t="shared" si="29"/>
        <v>1.1100000000000001</v>
      </c>
      <c r="G114" s="98">
        <f t="shared" ca="1" si="22"/>
        <v>1.000273282</v>
      </c>
      <c r="H114" s="95">
        <f ca="1">TRUNC(PRODUCT(G$10:G113),15)</f>
        <v>1.01903273861497</v>
      </c>
      <c r="I114" s="95">
        <f t="shared" si="30"/>
        <v>1</v>
      </c>
      <c r="J114" s="95">
        <f t="shared" ca="1" si="23"/>
        <v>1.0190327400000001</v>
      </c>
      <c r="K114" s="95">
        <f t="shared" ca="1" si="24"/>
        <v>95163.7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25"/>
        <v>0</v>
      </c>
      <c r="O114" s="95">
        <f t="shared" ca="1" si="26"/>
        <v>95163.7</v>
      </c>
      <c r="P114" s="101" t="str">
        <f t="shared" si="31"/>
        <v>J=</v>
      </c>
      <c r="Q114" s="102">
        <f t="shared" si="32"/>
        <v>43923</v>
      </c>
      <c r="R114" s="12"/>
      <c r="S114" s="12"/>
      <c r="T114" s="50">
        <v>41424</v>
      </c>
      <c r="U114" s="26" t="s">
        <v>56</v>
      </c>
      <c r="V114" s="47"/>
      <c r="W114" s="12"/>
      <c r="X114" s="47"/>
      <c r="Y114" s="47"/>
      <c r="Z114" s="53"/>
      <c r="AA114" s="12"/>
      <c r="AB114" s="24"/>
      <c r="AC114" s="52"/>
      <c r="AD114" s="51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</row>
    <row r="115" spans="1:172" x14ac:dyDescent="0.2">
      <c r="A115" s="93">
        <f t="shared" si="27"/>
        <v>43482</v>
      </c>
      <c r="B115" s="94">
        <f t="shared" ca="1" si="33"/>
        <v>5096556.0999999996</v>
      </c>
      <c r="C115" s="95">
        <f t="shared" si="28"/>
        <v>5000000</v>
      </c>
      <c r="D115" s="96">
        <f ca="1">IF(A115&lt;$B$1,VLOOKUP(A115,[1]DI!$A$4:$B$15000,2,FALSE),0)</f>
        <v>6.4000000000000001E-2</v>
      </c>
      <c r="E115" s="95">
        <f t="shared" ca="1" si="34"/>
        <v>2.4620000000000002E-4</v>
      </c>
      <c r="F115" s="97">
        <f t="shared" si="29"/>
        <v>1.1100000000000001</v>
      </c>
      <c r="G115" s="98">
        <f t="shared" ca="1" si="22"/>
        <v>1.000273282</v>
      </c>
      <c r="H115" s="95">
        <f ca="1">TRUNC(PRODUCT(G$10:G114),15)</f>
        <v>1.0193112219198399</v>
      </c>
      <c r="I115" s="95">
        <f t="shared" si="30"/>
        <v>1</v>
      </c>
      <c r="J115" s="95">
        <f t="shared" ca="1" si="23"/>
        <v>1.0193112200000001</v>
      </c>
      <c r="K115" s="95">
        <f t="shared" ca="1" si="24"/>
        <v>96556.1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25"/>
        <v>0</v>
      </c>
      <c r="O115" s="95">
        <f t="shared" ca="1" si="26"/>
        <v>96556.1</v>
      </c>
      <c r="P115" s="101" t="str">
        <f t="shared" si="31"/>
        <v>J=</v>
      </c>
      <c r="Q115" s="102">
        <f t="shared" si="32"/>
        <v>43923</v>
      </c>
      <c r="R115" s="12"/>
      <c r="S115" s="12"/>
      <c r="T115" s="50">
        <v>41593</v>
      </c>
      <c r="U115" s="26" t="s">
        <v>51</v>
      </c>
      <c r="V115" s="47"/>
      <c r="W115" s="12"/>
      <c r="X115" s="47"/>
      <c r="Y115" s="47"/>
      <c r="Z115" s="53"/>
      <c r="AA115" s="12"/>
      <c r="AB115" s="24"/>
      <c r="AC115" s="52"/>
      <c r="AD115" s="51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</row>
    <row r="116" spans="1:172" x14ac:dyDescent="0.2">
      <c r="A116" s="93">
        <f t="shared" si="27"/>
        <v>43483</v>
      </c>
      <c r="B116" s="94">
        <f t="shared" ca="1" si="33"/>
        <v>5097948.9000000004</v>
      </c>
      <c r="C116" s="95">
        <f t="shared" si="28"/>
        <v>5000000</v>
      </c>
      <c r="D116" s="96">
        <f ca="1">IF(A116&lt;$B$1,VLOOKUP(A116,[1]DI!$A$4:$B$15000,2,FALSE),0)</f>
        <v>6.4000000000000001E-2</v>
      </c>
      <c r="E116" s="95">
        <f t="shared" ca="1" si="34"/>
        <v>2.4620000000000002E-4</v>
      </c>
      <c r="F116" s="97">
        <f t="shared" si="29"/>
        <v>1.1100000000000001</v>
      </c>
      <c r="G116" s="98">
        <f t="shared" ca="1" si="22"/>
        <v>1.000273282</v>
      </c>
      <c r="H116" s="95">
        <f ca="1">TRUNC(PRODUCT(G$10:G115),15)</f>
        <v>1.0195897813291901</v>
      </c>
      <c r="I116" s="95">
        <f t="shared" si="30"/>
        <v>1</v>
      </c>
      <c r="J116" s="95">
        <f t="shared" ca="1" si="23"/>
        <v>1.01958978</v>
      </c>
      <c r="K116" s="95">
        <f t="shared" ca="1" si="24"/>
        <v>97948.9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25"/>
        <v>0</v>
      </c>
      <c r="O116" s="95">
        <f t="shared" ca="1" si="26"/>
        <v>97948.9</v>
      </c>
      <c r="P116" s="101" t="str">
        <f t="shared" si="31"/>
        <v>J=</v>
      </c>
      <c r="Q116" s="102">
        <f t="shared" si="32"/>
        <v>43923</v>
      </c>
      <c r="R116" s="12"/>
      <c r="S116" s="12"/>
      <c r="T116" s="50">
        <v>41633</v>
      </c>
      <c r="U116" s="26" t="s">
        <v>57</v>
      </c>
      <c r="V116" s="47"/>
      <c r="W116" s="12"/>
      <c r="X116" s="47"/>
      <c r="Y116" s="47"/>
      <c r="Z116" s="53"/>
      <c r="AA116" s="12"/>
      <c r="AB116" s="24"/>
      <c r="AC116" s="52"/>
      <c r="AD116" s="51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</row>
    <row r="117" spans="1:172" x14ac:dyDescent="0.2">
      <c r="A117" s="93">
        <f t="shared" si="27"/>
        <v>43484</v>
      </c>
      <c r="B117" s="94">
        <f t="shared" ca="1" si="33"/>
        <v>5099342.0999999996</v>
      </c>
      <c r="C117" s="95">
        <f t="shared" si="28"/>
        <v>5000000</v>
      </c>
      <c r="D117" s="96">
        <f ca="1">IF(A117&lt;$B$1,VLOOKUP(A117,[1]DI!$A$4:$B$15000,2,FALSE),0)</f>
        <v>0</v>
      </c>
      <c r="E117" s="95">
        <f t="shared" ca="1" si="34"/>
        <v>0</v>
      </c>
      <c r="F117" s="97">
        <f t="shared" si="29"/>
        <v>1.1100000000000001</v>
      </c>
      <c r="G117" s="98">
        <f t="shared" ca="1" si="22"/>
        <v>1</v>
      </c>
      <c r="H117" s="95">
        <f ca="1">TRUNC(PRODUCT(G$10:G116),15)</f>
        <v>1.0198684168638099</v>
      </c>
      <c r="I117" s="95">
        <f t="shared" si="30"/>
        <v>1</v>
      </c>
      <c r="J117" s="95">
        <f t="shared" ca="1" si="23"/>
        <v>1.0198684200000001</v>
      </c>
      <c r="K117" s="95">
        <f t="shared" ca="1" si="24"/>
        <v>99342.1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25"/>
        <v>0</v>
      </c>
      <c r="O117" s="95">
        <f t="shared" ca="1" si="26"/>
        <v>99342.1</v>
      </c>
      <c r="P117" s="101" t="str">
        <f t="shared" si="31"/>
        <v>J=</v>
      </c>
      <c r="Q117" s="102">
        <f t="shared" si="32"/>
        <v>43923</v>
      </c>
      <c r="R117" s="12"/>
      <c r="S117" s="12"/>
      <c r="T117" s="50">
        <v>41640</v>
      </c>
      <c r="U117" s="26" t="s">
        <v>58</v>
      </c>
      <c r="V117" s="47"/>
      <c r="W117" s="12"/>
      <c r="X117" s="47"/>
      <c r="Y117" s="47"/>
      <c r="Z117" s="53"/>
      <c r="AA117" s="12"/>
      <c r="AB117" s="24"/>
      <c r="AC117" s="52"/>
      <c r="AD117" s="51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</row>
    <row r="118" spans="1:172" x14ac:dyDescent="0.2">
      <c r="A118" s="93">
        <f t="shared" si="27"/>
        <v>43485</v>
      </c>
      <c r="B118" s="94">
        <f t="shared" ca="1" si="33"/>
        <v>5099342.0999999996</v>
      </c>
      <c r="C118" s="95">
        <f t="shared" si="28"/>
        <v>5000000</v>
      </c>
      <c r="D118" s="96">
        <f ca="1">IF(A118&lt;$B$1,VLOOKUP(A118,[1]DI!$A$4:$B$15000,2,FALSE),0)</f>
        <v>0</v>
      </c>
      <c r="E118" s="95">
        <f t="shared" ca="1" si="34"/>
        <v>0</v>
      </c>
      <c r="F118" s="97">
        <f t="shared" si="29"/>
        <v>1.1100000000000001</v>
      </c>
      <c r="G118" s="98">
        <f t="shared" ca="1" si="22"/>
        <v>1</v>
      </c>
      <c r="H118" s="95">
        <f ca="1">TRUNC(PRODUCT(G$10:G117),15)</f>
        <v>1.0198684168638099</v>
      </c>
      <c r="I118" s="95">
        <f t="shared" si="30"/>
        <v>1</v>
      </c>
      <c r="J118" s="95">
        <f t="shared" ca="1" si="23"/>
        <v>1.0198684200000001</v>
      </c>
      <c r="K118" s="95">
        <f t="shared" ca="1" si="24"/>
        <v>99342.1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25"/>
        <v>0</v>
      </c>
      <c r="O118" s="95">
        <f t="shared" ca="1" si="26"/>
        <v>99342.1</v>
      </c>
      <c r="P118" s="101" t="str">
        <f t="shared" si="31"/>
        <v>J=</v>
      </c>
      <c r="Q118" s="102">
        <f t="shared" si="32"/>
        <v>43923</v>
      </c>
      <c r="R118" s="12"/>
      <c r="S118" s="12"/>
      <c r="T118" s="50">
        <v>41701</v>
      </c>
      <c r="U118" s="26" t="s">
        <v>52</v>
      </c>
      <c r="V118" s="47"/>
      <c r="W118" s="12"/>
      <c r="X118" s="47"/>
      <c r="Y118" s="47"/>
      <c r="Z118" s="53"/>
      <c r="AA118" s="12"/>
      <c r="AB118" s="24"/>
      <c r="AC118" s="52"/>
      <c r="AD118" s="51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</row>
    <row r="119" spans="1:172" x14ac:dyDescent="0.2">
      <c r="A119" s="93">
        <f t="shared" si="27"/>
        <v>43486</v>
      </c>
      <c r="B119" s="94">
        <f t="shared" ca="1" si="33"/>
        <v>5099342.0999999996</v>
      </c>
      <c r="C119" s="95">
        <f t="shared" si="28"/>
        <v>5000000</v>
      </c>
      <c r="D119" s="96">
        <f ca="1">IF(A119&lt;$B$1,VLOOKUP(A119,[1]DI!$A$4:$B$15000,2,FALSE),0)</f>
        <v>6.4000000000000001E-2</v>
      </c>
      <c r="E119" s="95">
        <f t="shared" ca="1" si="34"/>
        <v>2.4620000000000002E-4</v>
      </c>
      <c r="F119" s="97">
        <f t="shared" si="29"/>
        <v>1.1100000000000001</v>
      </c>
      <c r="G119" s="98">
        <f t="shared" ca="1" si="22"/>
        <v>1.000273282</v>
      </c>
      <c r="H119" s="95">
        <f ca="1">TRUNC(PRODUCT(G$10:G118),15)</f>
        <v>1.0198684168638099</v>
      </c>
      <c r="I119" s="95">
        <f t="shared" si="30"/>
        <v>1</v>
      </c>
      <c r="J119" s="95">
        <f t="shared" ca="1" si="23"/>
        <v>1.0198684200000001</v>
      </c>
      <c r="K119" s="95">
        <f t="shared" ca="1" si="24"/>
        <v>99342.1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25"/>
        <v>0</v>
      </c>
      <c r="O119" s="95">
        <f t="shared" ca="1" si="26"/>
        <v>99342.1</v>
      </c>
      <c r="P119" s="101" t="str">
        <f t="shared" si="31"/>
        <v>J=</v>
      </c>
      <c r="Q119" s="102">
        <f t="shared" si="32"/>
        <v>43923</v>
      </c>
      <c r="R119" s="12"/>
      <c r="S119" s="12"/>
      <c r="T119" s="50">
        <v>41702</v>
      </c>
      <c r="U119" s="26" t="s">
        <v>52</v>
      </c>
      <c r="V119" s="47"/>
      <c r="W119" s="12"/>
      <c r="X119" s="47"/>
      <c r="Y119" s="47"/>
      <c r="Z119" s="53"/>
      <c r="AA119" s="12"/>
      <c r="AB119" s="24"/>
      <c r="AC119" s="52"/>
      <c r="AD119" s="51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</row>
    <row r="120" spans="1:172" x14ac:dyDescent="0.2">
      <c r="A120" s="93">
        <f t="shared" si="27"/>
        <v>43487</v>
      </c>
      <c r="B120" s="94">
        <f t="shared" ca="1" si="33"/>
        <v>5100735.6500000004</v>
      </c>
      <c r="C120" s="95">
        <f t="shared" si="28"/>
        <v>5000000</v>
      </c>
      <c r="D120" s="96">
        <f ca="1">IF(A120&lt;$B$1,VLOOKUP(A120,[1]DI!$A$4:$B$15000,2,FALSE),0)</f>
        <v>6.4000000000000001E-2</v>
      </c>
      <c r="E120" s="95">
        <f t="shared" ca="1" si="34"/>
        <v>2.4620000000000002E-4</v>
      </c>
      <c r="F120" s="97">
        <f t="shared" si="29"/>
        <v>1.1100000000000001</v>
      </c>
      <c r="G120" s="98">
        <f t="shared" ca="1" si="22"/>
        <v>1.000273282</v>
      </c>
      <c r="H120" s="95">
        <f ca="1">TRUNC(PRODUCT(G$10:G119),15)</f>
        <v>1.0201471285445101</v>
      </c>
      <c r="I120" s="95">
        <f t="shared" si="30"/>
        <v>1</v>
      </c>
      <c r="J120" s="95">
        <f t="shared" ca="1" si="23"/>
        <v>1.02014713</v>
      </c>
      <c r="K120" s="95">
        <f t="shared" ca="1" si="24"/>
        <v>100735.65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25"/>
        <v>0</v>
      </c>
      <c r="O120" s="95">
        <f t="shared" ca="1" si="26"/>
        <v>100735.65</v>
      </c>
      <c r="P120" s="101" t="str">
        <f t="shared" si="31"/>
        <v>J=</v>
      </c>
      <c r="Q120" s="102">
        <f t="shared" si="32"/>
        <v>43923</v>
      </c>
      <c r="R120" s="12"/>
      <c r="S120" s="12"/>
      <c r="T120" s="50">
        <v>41747</v>
      </c>
      <c r="U120" s="26" t="s">
        <v>53</v>
      </c>
      <c r="V120" s="47"/>
      <c r="W120" s="12"/>
      <c r="X120" s="47"/>
      <c r="Y120" s="47"/>
      <c r="Z120" s="53"/>
      <c r="AA120" s="12"/>
      <c r="AB120" s="24"/>
      <c r="AC120" s="52"/>
      <c r="AD120" s="51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</row>
    <row r="121" spans="1:172" x14ac:dyDescent="0.2">
      <c r="A121" s="93">
        <f t="shared" si="27"/>
        <v>43488</v>
      </c>
      <c r="B121" s="94">
        <f t="shared" ca="1" si="33"/>
        <v>5102129.5999999996</v>
      </c>
      <c r="C121" s="95">
        <f t="shared" si="28"/>
        <v>5000000</v>
      </c>
      <c r="D121" s="96">
        <f ca="1">IF(A121&lt;$B$1,VLOOKUP(A121,[1]DI!$A$4:$B$15000,2,FALSE),0)</f>
        <v>6.4000000000000001E-2</v>
      </c>
      <c r="E121" s="95">
        <f t="shared" ca="1" si="34"/>
        <v>2.4620000000000002E-4</v>
      </c>
      <c r="F121" s="97">
        <f t="shared" si="29"/>
        <v>1.1100000000000001</v>
      </c>
      <c r="G121" s="98">
        <f t="shared" ca="1" si="22"/>
        <v>1.000273282</v>
      </c>
      <c r="H121" s="95">
        <f ca="1">TRUNC(PRODUCT(G$10:G120),15)</f>
        <v>1.0204259163920899</v>
      </c>
      <c r="I121" s="95">
        <f t="shared" si="30"/>
        <v>1</v>
      </c>
      <c r="J121" s="95">
        <f t="shared" ca="1" si="23"/>
        <v>1.0204259200000001</v>
      </c>
      <c r="K121" s="95">
        <f t="shared" ca="1" si="24"/>
        <v>102129.60000000001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25"/>
        <v>0</v>
      </c>
      <c r="O121" s="95">
        <f t="shared" ca="1" si="26"/>
        <v>102129.60000000001</v>
      </c>
      <c r="P121" s="101" t="str">
        <f t="shared" si="31"/>
        <v>J=</v>
      </c>
      <c r="Q121" s="102">
        <f t="shared" si="32"/>
        <v>43923</v>
      </c>
      <c r="R121" s="12"/>
      <c r="S121" s="12"/>
      <c r="T121" s="50">
        <v>41750</v>
      </c>
      <c r="U121" s="26" t="s">
        <v>54</v>
      </c>
      <c r="V121" s="47"/>
      <c r="W121" s="12"/>
      <c r="X121" s="47"/>
      <c r="Y121" s="47"/>
      <c r="Z121" s="53"/>
      <c r="AA121" s="12"/>
      <c r="AB121" s="24"/>
      <c r="AC121" s="52"/>
      <c r="AD121" s="51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</row>
    <row r="122" spans="1:172" x14ac:dyDescent="0.2">
      <c r="A122" s="93">
        <f t="shared" si="27"/>
        <v>43489</v>
      </c>
      <c r="B122" s="94">
        <f t="shared" ca="1" si="33"/>
        <v>5103523.9000000004</v>
      </c>
      <c r="C122" s="95">
        <f t="shared" si="28"/>
        <v>5000000</v>
      </c>
      <c r="D122" s="96">
        <f ca="1">IF(A122&lt;$B$1,VLOOKUP(A122,[1]DI!$A$4:$B$15000,2,FALSE),0)</f>
        <v>6.4000000000000001E-2</v>
      </c>
      <c r="E122" s="95">
        <f t="shared" ca="1" si="34"/>
        <v>2.4620000000000002E-4</v>
      </c>
      <c r="F122" s="97">
        <f t="shared" si="29"/>
        <v>1.1100000000000001</v>
      </c>
      <c r="G122" s="98">
        <f t="shared" ca="1" si="22"/>
        <v>1.000273282</v>
      </c>
      <c r="H122" s="95">
        <f ca="1">TRUNC(PRODUCT(G$10:G121),15)</f>
        <v>1.0207047804273699</v>
      </c>
      <c r="I122" s="95">
        <f t="shared" si="30"/>
        <v>1</v>
      </c>
      <c r="J122" s="95">
        <f t="shared" ca="1" si="23"/>
        <v>1.02070478</v>
      </c>
      <c r="K122" s="95">
        <f t="shared" ca="1" si="24"/>
        <v>103523.9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25"/>
        <v>0</v>
      </c>
      <c r="O122" s="95">
        <f t="shared" ca="1" si="26"/>
        <v>103523.9</v>
      </c>
      <c r="P122" s="101" t="str">
        <f t="shared" si="31"/>
        <v>J=</v>
      </c>
      <c r="Q122" s="102">
        <f t="shared" si="32"/>
        <v>43923</v>
      </c>
      <c r="R122" s="12"/>
      <c r="S122" s="12"/>
      <c r="T122" s="50">
        <v>41760</v>
      </c>
      <c r="U122" s="26" t="s">
        <v>55</v>
      </c>
      <c r="V122" s="47"/>
      <c r="W122" s="12"/>
      <c r="X122" s="47"/>
      <c r="Y122" s="47"/>
      <c r="Z122" s="53"/>
      <c r="AA122" s="12"/>
      <c r="AB122" s="24"/>
      <c r="AC122" s="52"/>
      <c r="AD122" s="51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</row>
    <row r="123" spans="1:172" x14ac:dyDescent="0.2">
      <c r="A123" s="93">
        <f t="shared" si="27"/>
        <v>43490</v>
      </c>
      <c r="B123" s="94">
        <f t="shared" ca="1" si="33"/>
        <v>5104918.5999999996</v>
      </c>
      <c r="C123" s="95">
        <f t="shared" si="28"/>
        <v>5000000</v>
      </c>
      <c r="D123" s="96">
        <f ca="1">IF(A123&lt;$B$1,VLOOKUP(A123,[1]DI!$A$4:$B$15000,2,FALSE),0)</f>
        <v>6.4000000000000001E-2</v>
      </c>
      <c r="E123" s="95">
        <f t="shared" ca="1" si="34"/>
        <v>2.4620000000000002E-4</v>
      </c>
      <c r="F123" s="97">
        <f t="shared" si="29"/>
        <v>1.1100000000000001</v>
      </c>
      <c r="G123" s="98">
        <f t="shared" ca="1" si="22"/>
        <v>1.000273282</v>
      </c>
      <c r="H123" s="95">
        <f ca="1">TRUNC(PRODUCT(G$10:G122),15)</f>
        <v>1.02098372067118</v>
      </c>
      <c r="I123" s="95">
        <f t="shared" si="30"/>
        <v>1</v>
      </c>
      <c r="J123" s="95">
        <f t="shared" ca="1" si="23"/>
        <v>1.02098372</v>
      </c>
      <c r="K123" s="95">
        <f t="shared" ca="1" si="24"/>
        <v>104918.6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25"/>
        <v>0</v>
      </c>
      <c r="O123" s="95">
        <f t="shared" ca="1" si="26"/>
        <v>104918.6</v>
      </c>
      <c r="P123" s="101" t="str">
        <f t="shared" si="31"/>
        <v>J=</v>
      </c>
      <c r="Q123" s="102">
        <f t="shared" si="32"/>
        <v>43923</v>
      </c>
      <c r="R123" s="12"/>
      <c r="S123" s="12"/>
      <c r="T123" s="50">
        <v>41809</v>
      </c>
      <c r="U123" s="26" t="s">
        <v>56</v>
      </c>
      <c r="V123" s="47"/>
      <c r="W123" s="12"/>
      <c r="X123" s="47"/>
      <c r="Y123" s="47"/>
      <c r="Z123" s="53"/>
      <c r="AA123" s="12"/>
      <c r="AB123" s="24"/>
      <c r="AC123" s="52"/>
      <c r="AD123" s="51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</row>
    <row r="124" spans="1:172" x14ac:dyDescent="0.2">
      <c r="A124" s="93">
        <f t="shared" si="27"/>
        <v>43491</v>
      </c>
      <c r="B124" s="94">
        <f t="shared" ca="1" si="33"/>
        <v>5106313.7</v>
      </c>
      <c r="C124" s="95">
        <f t="shared" si="28"/>
        <v>5000000</v>
      </c>
      <c r="D124" s="96">
        <f ca="1">IF(A124&lt;$B$1,VLOOKUP(A124,[1]DI!$A$4:$B$15000,2,FALSE),0)</f>
        <v>0</v>
      </c>
      <c r="E124" s="95">
        <f t="shared" ca="1" si="34"/>
        <v>0</v>
      </c>
      <c r="F124" s="97">
        <f t="shared" si="29"/>
        <v>1.1100000000000001</v>
      </c>
      <c r="G124" s="98">
        <f t="shared" ca="1" si="22"/>
        <v>1</v>
      </c>
      <c r="H124" s="95">
        <f ca="1">TRUNC(PRODUCT(G$10:G123),15)</f>
        <v>1.0212627371443299</v>
      </c>
      <c r="I124" s="95">
        <f t="shared" si="30"/>
        <v>1</v>
      </c>
      <c r="J124" s="95">
        <f t="shared" ca="1" si="23"/>
        <v>1.0212627400000001</v>
      </c>
      <c r="K124" s="95">
        <f t="shared" ca="1" si="24"/>
        <v>106313.7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25"/>
        <v>0</v>
      </c>
      <c r="O124" s="95">
        <f t="shared" ca="1" si="26"/>
        <v>106313.7</v>
      </c>
      <c r="P124" s="101" t="str">
        <f t="shared" si="31"/>
        <v>J=</v>
      </c>
      <c r="Q124" s="102">
        <f t="shared" si="32"/>
        <v>43923</v>
      </c>
      <c r="R124" s="12"/>
      <c r="S124" s="12"/>
      <c r="T124" s="50">
        <v>41998</v>
      </c>
      <c r="U124" s="26" t="s">
        <v>57</v>
      </c>
      <c r="V124" s="47"/>
      <c r="W124" s="12"/>
      <c r="X124" s="47"/>
      <c r="Y124" s="47"/>
      <c r="Z124" s="53"/>
      <c r="AA124" s="12"/>
      <c r="AB124" s="24"/>
      <c r="AC124" s="52"/>
      <c r="AD124" s="51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</row>
    <row r="125" spans="1:172" x14ac:dyDescent="0.2">
      <c r="A125" s="93">
        <f t="shared" si="27"/>
        <v>43492</v>
      </c>
      <c r="B125" s="94">
        <f t="shared" ca="1" si="33"/>
        <v>5106313.7</v>
      </c>
      <c r="C125" s="95">
        <f t="shared" si="28"/>
        <v>5000000</v>
      </c>
      <c r="D125" s="96">
        <f ca="1">IF(A125&lt;$B$1,VLOOKUP(A125,[1]DI!$A$4:$B$15000,2,FALSE),0)</f>
        <v>0</v>
      </c>
      <c r="E125" s="95">
        <f t="shared" ca="1" si="34"/>
        <v>0</v>
      </c>
      <c r="F125" s="97">
        <f t="shared" si="29"/>
        <v>1.1100000000000001</v>
      </c>
      <c r="G125" s="98">
        <f t="shared" ca="1" si="22"/>
        <v>1</v>
      </c>
      <c r="H125" s="95">
        <f ca="1">TRUNC(PRODUCT(G$10:G124),15)</f>
        <v>1.0212627371443299</v>
      </c>
      <c r="I125" s="95">
        <f t="shared" si="30"/>
        <v>1</v>
      </c>
      <c r="J125" s="95">
        <f t="shared" ca="1" si="23"/>
        <v>1.0212627400000001</v>
      </c>
      <c r="K125" s="95">
        <f t="shared" ca="1" si="24"/>
        <v>106313.7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25"/>
        <v>0</v>
      </c>
      <c r="O125" s="95">
        <f t="shared" ca="1" si="26"/>
        <v>106313.7</v>
      </c>
      <c r="P125" s="101" t="str">
        <f t="shared" si="31"/>
        <v>J=</v>
      </c>
      <c r="Q125" s="102">
        <f t="shared" si="32"/>
        <v>43923</v>
      </c>
      <c r="R125" s="12"/>
      <c r="S125" s="12"/>
      <c r="T125" s="50">
        <v>42005</v>
      </c>
      <c r="U125" s="26" t="s">
        <v>58</v>
      </c>
      <c r="V125" s="47"/>
      <c r="W125" s="12"/>
      <c r="X125" s="47"/>
      <c r="Y125" s="47"/>
      <c r="Z125" s="53"/>
      <c r="AA125" s="12"/>
      <c r="AB125" s="24"/>
      <c r="AC125" s="52"/>
      <c r="AD125" s="51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</row>
    <row r="126" spans="1:172" x14ac:dyDescent="0.2">
      <c r="A126" s="93">
        <f t="shared" si="27"/>
        <v>43493</v>
      </c>
      <c r="B126" s="94">
        <f t="shared" ca="1" si="33"/>
        <v>5106313.7</v>
      </c>
      <c r="C126" s="95">
        <f t="shared" si="28"/>
        <v>5000000</v>
      </c>
      <c r="D126" s="96">
        <f ca="1">IF(A126&lt;$B$1,VLOOKUP(A126,[1]DI!$A$4:$B$15000,2,FALSE),0)</f>
        <v>6.4000000000000001E-2</v>
      </c>
      <c r="E126" s="95">
        <f t="shared" ca="1" si="34"/>
        <v>2.4620000000000002E-4</v>
      </c>
      <c r="F126" s="97">
        <f t="shared" si="29"/>
        <v>1.1100000000000001</v>
      </c>
      <c r="G126" s="98">
        <f t="shared" ca="1" si="22"/>
        <v>1.000273282</v>
      </c>
      <c r="H126" s="95">
        <f ca="1">TRUNC(PRODUCT(G$10:G125),15)</f>
        <v>1.0212627371443299</v>
      </c>
      <c r="I126" s="95">
        <f t="shared" si="30"/>
        <v>1</v>
      </c>
      <c r="J126" s="95">
        <f t="shared" ca="1" si="23"/>
        <v>1.0212627400000001</v>
      </c>
      <c r="K126" s="95">
        <f t="shared" ca="1" si="24"/>
        <v>106313.7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25"/>
        <v>0</v>
      </c>
      <c r="O126" s="95">
        <f t="shared" ca="1" si="26"/>
        <v>106313.7</v>
      </c>
      <c r="P126" s="101" t="str">
        <f t="shared" si="31"/>
        <v>J=</v>
      </c>
      <c r="Q126" s="102">
        <f t="shared" si="32"/>
        <v>43923</v>
      </c>
      <c r="R126" s="12"/>
      <c r="S126" s="12"/>
      <c r="T126" s="50">
        <v>42051</v>
      </c>
      <c r="U126" s="26" t="s">
        <v>52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</row>
    <row r="127" spans="1:172" x14ac:dyDescent="0.2">
      <c r="A127" s="93">
        <f t="shared" si="27"/>
        <v>43494</v>
      </c>
      <c r="B127" s="94">
        <f t="shared" ca="1" si="33"/>
        <v>5107709.1500000004</v>
      </c>
      <c r="C127" s="95">
        <f t="shared" si="28"/>
        <v>5000000</v>
      </c>
      <c r="D127" s="96">
        <f ca="1">IF(A127&lt;$B$1,VLOOKUP(A127,[1]DI!$A$4:$B$15000,2,FALSE),0)</f>
        <v>6.4000000000000001E-2</v>
      </c>
      <c r="E127" s="95">
        <f t="shared" ca="1" si="34"/>
        <v>2.4620000000000002E-4</v>
      </c>
      <c r="F127" s="97">
        <f t="shared" si="29"/>
        <v>1.1100000000000001</v>
      </c>
      <c r="G127" s="98">
        <f t="shared" ca="1" si="22"/>
        <v>1.000273282</v>
      </c>
      <c r="H127" s="95">
        <f ca="1">TRUNC(PRODUCT(G$10:G126),15)</f>
        <v>1.02154182986766</v>
      </c>
      <c r="I127" s="95">
        <f t="shared" si="30"/>
        <v>1</v>
      </c>
      <c r="J127" s="95">
        <f t="shared" ca="1" si="23"/>
        <v>1.0215418300000001</v>
      </c>
      <c r="K127" s="95">
        <f t="shared" ca="1" si="24"/>
        <v>107709.15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25"/>
        <v>0</v>
      </c>
      <c r="O127" s="95">
        <f t="shared" ca="1" si="26"/>
        <v>107709.15</v>
      </c>
      <c r="P127" s="101" t="str">
        <f t="shared" si="31"/>
        <v>J=</v>
      </c>
      <c r="Q127" s="102">
        <f t="shared" si="32"/>
        <v>43923</v>
      </c>
      <c r="R127" s="12"/>
      <c r="S127" s="12"/>
      <c r="T127" s="50">
        <v>42052</v>
      </c>
      <c r="U127" s="26" t="s">
        <v>52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</row>
    <row r="128" spans="1:172" x14ac:dyDescent="0.2">
      <c r="A128" s="93">
        <f t="shared" si="27"/>
        <v>43495</v>
      </c>
      <c r="B128" s="94">
        <f t="shared" ca="1" si="33"/>
        <v>5109105</v>
      </c>
      <c r="C128" s="95">
        <f t="shared" si="28"/>
        <v>5000000</v>
      </c>
      <c r="D128" s="96">
        <f ca="1">IF(A128&lt;$B$1,VLOOKUP(A128,[1]DI!$A$4:$B$15000,2,FALSE),0)</f>
        <v>6.4000000000000001E-2</v>
      </c>
      <c r="E128" s="95">
        <f t="shared" ca="1" si="34"/>
        <v>2.4620000000000002E-4</v>
      </c>
      <c r="F128" s="97">
        <f t="shared" si="29"/>
        <v>1.1100000000000001</v>
      </c>
      <c r="G128" s="98">
        <f t="shared" ca="1" si="22"/>
        <v>1.000273282</v>
      </c>
      <c r="H128" s="95">
        <f ca="1">TRUNC(PRODUCT(G$10:G127),15)</f>
        <v>1.0218209988620099</v>
      </c>
      <c r="I128" s="95">
        <f t="shared" si="30"/>
        <v>1</v>
      </c>
      <c r="J128" s="95">
        <f t="shared" ca="1" si="23"/>
        <v>1.0218210000000001</v>
      </c>
      <c r="K128" s="95">
        <f t="shared" ca="1" si="24"/>
        <v>109105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25"/>
        <v>0</v>
      </c>
      <c r="O128" s="95">
        <f t="shared" ca="1" si="26"/>
        <v>109105</v>
      </c>
      <c r="P128" s="101" t="str">
        <f t="shared" si="31"/>
        <v>J=</v>
      </c>
      <c r="Q128" s="102">
        <f t="shared" si="32"/>
        <v>43923</v>
      </c>
      <c r="R128" s="12"/>
      <c r="S128" s="12"/>
      <c r="T128" s="50">
        <v>42097</v>
      </c>
      <c r="U128" s="26" t="s">
        <v>53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</row>
    <row r="129" spans="1:172" x14ac:dyDescent="0.2">
      <c r="A129" s="93">
        <f t="shared" si="27"/>
        <v>43496</v>
      </c>
      <c r="B129" s="94">
        <f t="shared" ca="1" si="33"/>
        <v>5110501.2</v>
      </c>
      <c r="C129" s="95">
        <f t="shared" si="28"/>
        <v>5000000</v>
      </c>
      <c r="D129" s="96">
        <f ca="1">IF(A129&lt;$B$1,VLOOKUP(A129,[1]DI!$A$4:$B$15000,2,FALSE),0)</f>
        <v>6.4000000000000001E-2</v>
      </c>
      <c r="E129" s="95">
        <f t="shared" ca="1" si="34"/>
        <v>2.4620000000000002E-4</v>
      </c>
      <c r="F129" s="97">
        <f t="shared" si="29"/>
        <v>1.1100000000000001</v>
      </c>
      <c r="G129" s="98">
        <f t="shared" ca="1" si="22"/>
        <v>1.000273282</v>
      </c>
      <c r="H129" s="95">
        <f ca="1">TRUNC(PRODUCT(G$10:G128),15)</f>
        <v>1.0221002441482301</v>
      </c>
      <c r="I129" s="95">
        <f t="shared" si="30"/>
        <v>1</v>
      </c>
      <c r="J129" s="95">
        <f t="shared" ca="1" si="23"/>
        <v>1.0221002400000001</v>
      </c>
      <c r="K129" s="95">
        <f t="shared" ca="1" si="24"/>
        <v>110501.2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25"/>
        <v>0</v>
      </c>
      <c r="O129" s="95">
        <f t="shared" ca="1" si="26"/>
        <v>110501.2</v>
      </c>
      <c r="P129" s="101" t="str">
        <f t="shared" si="31"/>
        <v>J=</v>
      </c>
      <c r="Q129" s="102">
        <f t="shared" si="32"/>
        <v>43923</v>
      </c>
      <c r="R129" s="12"/>
      <c r="S129" s="12"/>
      <c r="T129" s="50">
        <v>42115</v>
      </c>
      <c r="U129" s="26" t="s">
        <v>54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</row>
    <row r="130" spans="1:172" x14ac:dyDescent="0.2">
      <c r="A130" s="93">
        <f t="shared" si="27"/>
        <v>43497</v>
      </c>
      <c r="B130" s="94">
        <f t="shared" ca="1" si="33"/>
        <v>5111897.8499999996</v>
      </c>
      <c r="C130" s="95">
        <f t="shared" si="28"/>
        <v>5000000</v>
      </c>
      <c r="D130" s="96">
        <f ca="1">IF(A130&lt;$B$1,VLOOKUP(A130,[1]DI!$A$4:$B$15000,2,FALSE),0)</f>
        <v>6.4000000000000001E-2</v>
      </c>
      <c r="E130" s="95">
        <f t="shared" ca="1" si="34"/>
        <v>2.4620000000000002E-4</v>
      </c>
      <c r="F130" s="97">
        <f t="shared" si="29"/>
        <v>1.1100000000000001</v>
      </c>
      <c r="G130" s="98">
        <f t="shared" ca="1" si="22"/>
        <v>1.000273282</v>
      </c>
      <c r="H130" s="95">
        <f ca="1">TRUNC(PRODUCT(G$10:G129),15)</f>
        <v>1.0223795657471499</v>
      </c>
      <c r="I130" s="95">
        <f t="shared" si="30"/>
        <v>1</v>
      </c>
      <c r="J130" s="95">
        <f t="shared" ca="1" si="23"/>
        <v>1.02237957</v>
      </c>
      <c r="K130" s="95">
        <f t="shared" ca="1" si="24"/>
        <v>111897.85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25"/>
        <v>0</v>
      </c>
      <c r="O130" s="95">
        <f t="shared" ca="1" si="26"/>
        <v>111897.85</v>
      </c>
      <c r="P130" s="101" t="str">
        <f t="shared" si="31"/>
        <v>J=</v>
      </c>
      <c r="Q130" s="102">
        <f t="shared" si="32"/>
        <v>43923</v>
      </c>
      <c r="R130" s="12"/>
      <c r="S130" s="12"/>
      <c r="T130" s="50">
        <v>42125</v>
      </c>
      <c r="U130" s="26" t="s">
        <v>55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</row>
    <row r="131" spans="1:172" x14ac:dyDescent="0.2">
      <c r="A131" s="93">
        <f t="shared" si="27"/>
        <v>43498</v>
      </c>
      <c r="B131" s="94">
        <f t="shared" ca="1" si="33"/>
        <v>5113294.8</v>
      </c>
      <c r="C131" s="95">
        <f t="shared" si="28"/>
        <v>5000000</v>
      </c>
      <c r="D131" s="96">
        <f ca="1">IF(A131&lt;$B$1,VLOOKUP(A131,[1]DI!$A$4:$B$15000,2,FALSE),0)</f>
        <v>0</v>
      </c>
      <c r="E131" s="95">
        <f t="shared" ca="1" si="34"/>
        <v>0</v>
      </c>
      <c r="F131" s="97">
        <f t="shared" si="29"/>
        <v>1.1100000000000001</v>
      </c>
      <c r="G131" s="98">
        <f t="shared" ca="1" si="22"/>
        <v>1</v>
      </c>
      <c r="H131" s="95">
        <f ca="1">TRUNC(PRODUCT(G$10:G130),15)</f>
        <v>1.0226589636796299</v>
      </c>
      <c r="I131" s="95">
        <f t="shared" si="30"/>
        <v>1</v>
      </c>
      <c r="J131" s="95">
        <f t="shared" ca="1" si="23"/>
        <v>1.02265896</v>
      </c>
      <c r="K131" s="95">
        <f t="shared" ca="1" si="24"/>
        <v>113294.8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25"/>
        <v>0</v>
      </c>
      <c r="O131" s="95">
        <f t="shared" ca="1" si="26"/>
        <v>113294.8</v>
      </c>
      <c r="P131" s="101" t="str">
        <f t="shared" si="31"/>
        <v>J=</v>
      </c>
      <c r="Q131" s="102">
        <f t="shared" si="32"/>
        <v>43923</v>
      </c>
      <c r="R131" s="12"/>
      <c r="S131" s="12"/>
      <c r="T131" s="91">
        <v>42159</v>
      </c>
      <c r="U131" s="43" t="s">
        <v>56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</row>
    <row r="132" spans="1:172" x14ac:dyDescent="0.2">
      <c r="A132" s="93">
        <f t="shared" si="27"/>
        <v>43499</v>
      </c>
      <c r="B132" s="94">
        <f t="shared" ca="1" si="33"/>
        <v>5113294.8</v>
      </c>
      <c r="C132" s="95">
        <f t="shared" si="28"/>
        <v>5000000</v>
      </c>
      <c r="D132" s="96">
        <f ca="1">IF(A132&lt;$B$1,VLOOKUP(A132,[1]DI!$A$4:$B$15000,2,FALSE),0)</f>
        <v>0</v>
      </c>
      <c r="E132" s="95">
        <f t="shared" ca="1" si="34"/>
        <v>0</v>
      </c>
      <c r="F132" s="97">
        <f t="shared" si="29"/>
        <v>1.1100000000000001</v>
      </c>
      <c r="G132" s="98">
        <f t="shared" ca="1" si="22"/>
        <v>1</v>
      </c>
      <c r="H132" s="95">
        <f ca="1">TRUNC(PRODUCT(G$10:G131),15)</f>
        <v>1.0226589636796299</v>
      </c>
      <c r="I132" s="95">
        <f t="shared" si="30"/>
        <v>1</v>
      </c>
      <c r="J132" s="95">
        <f t="shared" ca="1" si="23"/>
        <v>1.02265896</v>
      </c>
      <c r="K132" s="95">
        <f t="shared" ca="1" si="24"/>
        <v>113294.8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25"/>
        <v>0</v>
      </c>
      <c r="O132" s="95">
        <f t="shared" ca="1" si="26"/>
        <v>113294.8</v>
      </c>
      <c r="P132" s="101" t="str">
        <f t="shared" si="31"/>
        <v>J=</v>
      </c>
      <c r="Q132" s="102">
        <f t="shared" si="32"/>
        <v>43923</v>
      </c>
      <c r="R132" s="12"/>
      <c r="S132" s="12"/>
      <c r="T132" s="50">
        <v>42254</v>
      </c>
      <c r="U132" s="26" t="s">
        <v>66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</row>
    <row r="133" spans="1:172" ht="15" x14ac:dyDescent="0.2">
      <c r="A133" s="113">
        <f t="shared" si="27"/>
        <v>43500</v>
      </c>
      <c r="B133" s="114">
        <f t="shared" ca="1" si="33"/>
        <v>5113294.8</v>
      </c>
      <c r="C133" s="115">
        <f t="shared" si="28"/>
        <v>5000000</v>
      </c>
      <c r="D133" s="116">
        <f ca="1">IF(A133&lt;$B$1,VLOOKUP(A133,[1]DI!$A$4:$B$15000,2,FALSE),0)</f>
        <v>6.4000000000000001E-2</v>
      </c>
      <c r="E133" s="115">
        <f t="shared" ca="1" si="34"/>
        <v>2.4620000000000002E-4</v>
      </c>
      <c r="F133" s="117">
        <f t="shared" si="29"/>
        <v>1.1100000000000001</v>
      </c>
      <c r="G133" s="118">
        <f t="shared" ca="1" si="22"/>
        <v>1.000273282</v>
      </c>
      <c r="H133" s="115">
        <f ca="1">TRUNC(PRODUCT(G$10:G132),15)</f>
        <v>1.0226589636796299</v>
      </c>
      <c r="I133" s="115">
        <f t="shared" si="30"/>
        <v>1</v>
      </c>
      <c r="J133" s="115">
        <f t="shared" ca="1" si="23"/>
        <v>1.02265896</v>
      </c>
      <c r="K133" s="115">
        <f t="shared" ca="1" si="24"/>
        <v>113294.8</v>
      </c>
      <c r="L133" s="119">
        <f>IF(VLOOKUP(A133,$U$12:$AD$125,8)=VLOOKUP(A132,$U$12:$AD$125,8),0,VLOOKUP(A133,U$12:$AD$125,8))</f>
        <v>0</v>
      </c>
      <c r="M133" s="120">
        <f>IF(L133&gt;0,VLOOKUP(L133,T$12:$AC$125,7),0)</f>
        <v>0</v>
      </c>
      <c r="N133" s="115">
        <f t="shared" si="25"/>
        <v>0</v>
      </c>
      <c r="O133" s="115">
        <f t="shared" ca="1" si="26"/>
        <v>113294.8</v>
      </c>
      <c r="P133" s="121" t="str">
        <f t="shared" si="31"/>
        <v>J=</v>
      </c>
      <c r="Q133" s="122">
        <f t="shared" si="32"/>
        <v>43923</v>
      </c>
      <c r="R133" s="12"/>
      <c r="S133" s="12"/>
      <c r="T133" s="50">
        <v>42289</v>
      </c>
      <c r="U133" s="26" t="s">
        <v>65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</row>
    <row r="134" spans="1:172" x14ac:dyDescent="0.2">
      <c r="A134" s="93">
        <f t="shared" si="27"/>
        <v>43501</v>
      </c>
      <c r="B134" s="94">
        <f t="shared" ca="1" si="33"/>
        <v>5114692.1999999899</v>
      </c>
      <c r="C134" s="95">
        <f t="shared" si="28"/>
        <v>5000000</v>
      </c>
      <c r="D134" s="96">
        <f ca="1">IF(A134&lt;$B$1,VLOOKUP(A134,[1]DI!$A$4:$B$15000,2,FALSE),0)</f>
        <v>6.4000000000000001E-2</v>
      </c>
      <c r="E134" s="95">
        <f t="shared" ca="1" si="34"/>
        <v>2.4620000000000002E-4</v>
      </c>
      <c r="F134" s="97">
        <f t="shared" si="29"/>
        <v>1.1100000000000001</v>
      </c>
      <c r="G134" s="98">
        <f t="shared" ca="1" si="22"/>
        <v>1.000273282</v>
      </c>
      <c r="H134" s="95">
        <f ca="1">TRUNC(PRODUCT(G$10:G133),15)</f>
        <v>1.02293843796655</v>
      </c>
      <c r="I134" s="95">
        <f t="shared" si="30"/>
        <v>1</v>
      </c>
      <c r="J134" s="95">
        <f t="shared" ca="1" si="23"/>
        <v>1.0229384399999999</v>
      </c>
      <c r="K134" s="95">
        <f t="shared" ca="1" si="24"/>
        <v>114692.19999999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25"/>
        <v>0</v>
      </c>
      <c r="O134" s="95">
        <f t="shared" ca="1" si="26"/>
        <v>114692.19999999</v>
      </c>
      <c r="P134" s="101" t="str">
        <f t="shared" si="31"/>
        <v>J=</v>
      </c>
      <c r="Q134" s="102">
        <f t="shared" si="32"/>
        <v>43923</v>
      </c>
      <c r="R134" s="12"/>
      <c r="S134" s="12"/>
      <c r="T134" s="50">
        <v>42310</v>
      </c>
      <c r="U134" s="26" t="s">
        <v>50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</row>
    <row r="135" spans="1:172" x14ac:dyDescent="0.2">
      <c r="A135" s="93">
        <f t="shared" si="27"/>
        <v>43502</v>
      </c>
      <c r="B135" s="94">
        <f t="shared" ca="1" si="33"/>
        <v>5116089.95</v>
      </c>
      <c r="C135" s="95">
        <f t="shared" si="28"/>
        <v>5000000</v>
      </c>
      <c r="D135" s="96">
        <f ca="1">IF(A135&lt;$B$1,VLOOKUP(A135,[1]DI!$A$4:$B$15000,2,FALSE),0)</f>
        <v>6.4000000000000001E-2</v>
      </c>
      <c r="E135" s="95">
        <f t="shared" ca="1" si="34"/>
        <v>2.4620000000000002E-4</v>
      </c>
      <c r="F135" s="97">
        <f t="shared" si="29"/>
        <v>1.1100000000000001</v>
      </c>
      <c r="G135" s="98">
        <f t="shared" ca="1" si="22"/>
        <v>1.000273282</v>
      </c>
      <c r="H135" s="95">
        <f ca="1">TRUNC(PRODUCT(G$10:G134),15)</f>
        <v>1.02321798862875</v>
      </c>
      <c r="I135" s="95">
        <f t="shared" si="30"/>
        <v>1</v>
      </c>
      <c r="J135" s="95">
        <f t="shared" ca="1" si="23"/>
        <v>1.02321799</v>
      </c>
      <c r="K135" s="95">
        <f t="shared" ca="1" si="24"/>
        <v>116089.95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25"/>
        <v>0</v>
      </c>
      <c r="O135" s="95">
        <f t="shared" ca="1" si="26"/>
        <v>116089.95</v>
      </c>
      <c r="P135" s="101" t="str">
        <f t="shared" si="31"/>
        <v>J=</v>
      </c>
      <c r="Q135" s="102">
        <f t="shared" si="32"/>
        <v>43923</v>
      </c>
      <c r="R135" s="12"/>
      <c r="S135" s="12"/>
      <c r="T135" s="50">
        <v>42363</v>
      </c>
      <c r="U135" s="26" t="s">
        <v>57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</row>
    <row r="136" spans="1:172" x14ac:dyDescent="0.2">
      <c r="A136" s="93">
        <f t="shared" si="27"/>
        <v>43503</v>
      </c>
      <c r="B136" s="94">
        <f t="shared" ca="1" si="33"/>
        <v>5117488.0999999996</v>
      </c>
      <c r="C136" s="95">
        <f t="shared" si="28"/>
        <v>5000000</v>
      </c>
      <c r="D136" s="96">
        <f ca="1">IF(A136&lt;$B$1,VLOOKUP(A136,[1]DI!$A$4:$B$15000,2,FALSE),0)</f>
        <v>6.4000000000000001E-2</v>
      </c>
      <c r="E136" s="95">
        <f t="shared" ca="1" si="34"/>
        <v>2.4620000000000002E-4</v>
      </c>
      <c r="F136" s="97">
        <f t="shared" si="29"/>
        <v>1.1100000000000001</v>
      </c>
      <c r="G136" s="98">
        <f t="shared" ca="1" si="22"/>
        <v>1.000273282</v>
      </c>
      <c r="H136" s="95">
        <f ca="1">TRUNC(PRODUCT(G$10:G135),15)</f>
        <v>1.0234976156871201</v>
      </c>
      <c r="I136" s="95">
        <f t="shared" si="30"/>
        <v>1</v>
      </c>
      <c r="J136" s="95">
        <f t="shared" ca="1" si="23"/>
        <v>1.0234976200000001</v>
      </c>
      <c r="K136" s="95">
        <f t="shared" ca="1" si="24"/>
        <v>117488.1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25"/>
        <v>0</v>
      </c>
      <c r="O136" s="95">
        <f t="shared" ca="1" si="26"/>
        <v>117488.1</v>
      </c>
      <c r="P136" s="101" t="str">
        <f t="shared" si="31"/>
        <v>J=</v>
      </c>
      <c r="Q136" s="102">
        <f t="shared" si="32"/>
        <v>43923</v>
      </c>
      <c r="R136" s="12"/>
      <c r="S136" s="12"/>
      <c r="T136" s="50">
        <v>42370</v>
      </c>
      <c r="U136" s="26" t="s">
        <v>58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</row>
    <row r="137" spans="1:172" x14ac:dyDescent="0.2">
      <c r="A137" s="93">
        <f t="shared" si="27"/>
        <v>43504</v>
      </c>
      <c r="B137" s="94">
        <f t="shared" ca="1" si="33"/>
        <v>5118886.5999999996</v>
      </c>
      <c r="C137" s="95">
        <f t="shared" si="28"/>
        <v>5000000</v>
      </c>
      <c r="D137" s="96">
        <f ca="1">IF(A137&lt;$B$1,VLOOKUP(A137,[1]DI!$A$4:$B$15000,2,FALSE),0)</f>
        <v>6.4000000000000001E-2</v>
      </c>
      <c r="E137" s="95">
        <f t="shared" ca="1" si="34"/>
        <v>2.4620000000000002E-4</v>
      </c>
      <c r="F137" s="97">
        <f t="shared" si="29"/>
        <v>1.1100000000000001</v>
      </c>
      <c r="G137" s="98">
        <f t="shared" ca="1" si="22"/>
        <v>1.000273282</v>
      </c>
      <c r="H137" s="95">
        <f ca="1">TRUNC(PRODUCT(G$10:G136),15)</f>
        <v>1.0237773191625299</v>
      </c>
      <c r="I137" s="95">
        <f t="shared" si="30"/>
        <v>1</v>
      </c>
      <c r="J137" s="95">
        <f t="shared" ca="1" si="23"/>
        <v>1.02377732</v>
      </c>
      <c r="K137" s="95">
        <f t="shared" ca="1" si="24"/>
        <v>118886.6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25"/>
        <v>0</v>
      </c>
      <c r="O137" s="95">
        <f t="shared" ca="1" si="26"/>
        <v>118886.6</v>
      </c>
      <c r="P137" s="101" t="str">
        <f t="shared" si="31"/>
        <v>J=</v>
      </c>
      <c r="Q137" s="102">
        <f t="shared" si="32"/>
        <v>43923</v>
      </c>
      <c r="R137" s="12"/>
      <c r="S137" s="12"/>
      <c r="T137" s="50">
        <v>42408</v>
      </c>
      <c r="U137" s="26" t="s">
        <v>52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</row>
    <row r="138" spans="1:172" x14ac:dyDescent="0.2">
      <c r="A138" s="93">
        <f t="shared" si="27"/>
        <v>43505</v>
      </c>
      <c r="B138" s="94">
        <f t="shared" ca="1" si="33"/>
        <v>5120285.5</v>
      </c>
      <c r="C138" s="95">
        <f t="shared" si="28"/>
        <v>5000000</v>
      </c>
      <c r="D138" s="96">
        <f ca="1">IF(A138&lt;$B$1,VLOOKUP(A138,[1]DI!$A$4:$B$15000,2,FALSE),0)</f>
        <v>0</v>
      </c>
      <c r="E138" s="95">
        <f t="shared" ca="1" si="34"/>
        <v>0</v>
      </c>
      <c r="F138" s="97">
        <f t="shared" si="29"/>
        <v>1.1100000000000001</v>
      </c>
      <c r="G138" s="98">
        <f t="shared" ref="G138:G201" ca="1" si="35">TRUNC((1+(E138*F138)),15)</f>
        <v>1</v>
      </c>
      <c r="H138" s="95">
        <f ca="1">TRUNC(PRODUCT(G$10:G137),15)</f>
        <v>1.02405709907586</v>
      </c>
      <c r="I138" s="95">
        <f t="shared" si="30"/>
        <v>1</v>
      </c>
      <c r="J138" s="95">
        <f t="shared" ref="J138:J201" ca="1" si="36">ROUND(TRUNC(H138/I138,15),8)</f>
        <v>1.0240571000000001</v>
      </c>
      <c r="K138" s="95">
        <f t="shared" ref="K138:K201" ca="1" si="37">TRUNC((C138*(J138-1)),8)</f>
        <v>120285.5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ref="N138:N201" si="38">IF(M138&gt;0,(C$10*M138),0)</f>
        <v>0</v>
      </c>
      <c r="O138" s="95">
        <f t="shared" ref="O138:O201" ca="1" si="39">(K138+N138)</f>
        <v>120285.5</v>
      </c>
      <c r="P138" s="101" t="str">
        <f t="shared" si="31"/>
        <v>J=</v>
      </c>
      <c r="Q138" s="102">
        <f t="shared" si="32"/>
        <v>43923</v>
      </c>
      <c r="R138" s="12"/>
      <c r="S138" s="12"/>
      <c r="T138" s="50">
        <v>42409</v>
      </c>
      <c r="U138" s="26" t="s">
        <v>52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</row>
    <row r="139" spans="1:172" x14ac:dyDescent="0.2">
      <c r="A139" s="93">
        <f t="shared" ref="A139:A202" si="40">(A138+1)</f>
        <v>43506</v>
      </c>
      <c r="B139" s="94">
        <f t="shared" ca="1" si="33"/>
        <v>5120285.5</v>
      </c>
      <c r="C139" s="95">
        <f t="shared" ref="C139:C202" si="41">TRUNC(C138-N138,8)</f>
        <v>5000000</v>
      </c>
      <c r="D139" s="96">
        <f ca="1">IF(A139&lt;$B$1,VLOOKUP(A139,[1]DI!$A$4:$B$15000,2,FALSE),0)</f>
        <v>0</v>
      </c>
      <c r="E139" s="95">
        <f t="shared" ca="1" si="34"/>
        <v>0</v>
      </c>
      <c r="F139" s="97">
        <f t="shared" ref="F139:F202" si="42">F138</f>
        <v>1.1100000000000001</v>
      </c>
      <c r="G139" s="98">
        <f t="shared" ca="1" si="35"/>
        <v>1</v>
      </c>
      <c r="H139" s="95">
        <f ca="1">TRUNC(PRODUCT(G$10:G138),15)</f>
        <v>1.02405709907586</v>
      </c>
      <c r="I139" s="95">
        <f t="shared" ref="I139:I202" si="43">IF(OR(L138&gt;0,L138="E"),H138,I138)</f>
        <v>1</v>
      </c>
      <c r="J139" s="95">
        <f t="shared" ca="1" si="36"/>
        <v>1.0240571000000001</v>
      </c>
      <c r="K139" s="95">
        <f t="shared" ca="1" si="37"/>
        <v>120285.5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si="38"/>
        <v>0</v>
      </c>
      <c r="O139" s="95">
        <f t="shared" ca="1" si="39"/>
        <v>120285.5</v>
      </c>
      <c r="P139" s="101" t="str">
        <f t="shared" ref="P139:P202" si="44">IF(L138&gt;0,VLOOKUP(A138,$U$12:$AD$125,9),P138)</f>
        <v>J=</v>
      </c>
      <c r="Q139" s="102">
        <f t="shared" ref="Q139:Q202" si="45">IF(L138&gt;0,VLOOKUP(A138,$U$12:$AD$125,10),Q138)</f>
        <v>43923</v>
      </c>
      <c r="R139" s="12"/>
      <c r="S139" s="12"/>
      <c r="T139" s="50">
        <v>42454</v>
      </c>
      <c r="U139" s="26" t="s">
        <v>53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</row>
    <row r="140" spans="1:172" x14ac:dyDescent="0.2">
      <c r="A140" s="93">
        <f t="shared" si="40"/>
        <v>43507</v>
      </c>
      <c r="B140" s="94">
        <f t="shared" ref="B140:B203" ca="1" si="46">IF(A140&lt;=TODAY(),C140+K140,IF(AND(A140&gt;TODAY(),A140&lt;=$B$1),IF(VLOOKUP(TODAY(),$A$10:$D$5000,4,FALSE)=0,"n.d",C140+K140),"n.d"))</f>
        <v>5120285.5</v>
      </c>
      <c r="C140" s="95">
        <f t="shared" si="41"/>
        <v>5000000</v>
      </c>
      <c r="D140" s="96">
        <f ca="1">IF(A140&lt;$B$1,VLOOKUP(A140,[1]DI!$A$4:$B$15000,2,FALSE),0)</f>
        <v>6.4000000000000001E-2</v>
      </c>
      <c r="E140" s="95">
        <f t="shared" ca="1" si="34"/>
        <v>2.4620000000000002E-4</v>
      </c>
      <c r="F140" s="97">
        <f t="shared" si="42"/>
        <v>1.1100000000000001</v>
      </c>
      <c r="G140" s="98">
        <f t="shared" ca="1" si="35"/>
        <v>1.000273282</v>
      </c>
      <c r="H140" s="95">
        <f ca="1">TRUNC(PRODUCT(G$10:G139),15)</f>
        <v>1.02405709907586</v>
      </c>
      <c r="I140" s="95">
        <f t="shared" si="43"/>
        <v>1</v>
      </c>
      <c r="J140" s="95">
        <f t="shared" ca="1" si="36"/>
        <v>1.0240571000000001</v>
      </c>
      <c r="K140" s="95">
        <f t="shared" ca="1" si="37"/>
        <v>120285.5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38"/>
        <v>0</v>
      </c>
      <c r="O140" s="95">
        <f t="shared" ca="1" si="39"/>
        <v>120285.5</v>
      </c>
      <c r="P140" s="101" t="str">
        <f t="shared" si="44"/>
        <v>J=</v>
      </c>
      <c r="Q140" s="102">
        <f t="shared" si="45"/>
        <v>43923</v>
      </c>
      <c r="R140" s="12"/>
      <c r="S140" s="12"/>
      <c r="T140" s="50">
        <v>42481</v>
      </c>
      <c r="U140" s="26" t="s">
        <v>54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</row>
    <row r="141" spans="1:172" x14ac:dyDescent="0.2">
      <c r="A141" s="93">
        <f t="shared" si="40"/>
        <v>43508</v>
      </c>
      <c r="B141" s="94">
        <f t="shared" ca="1" si="46"/>
        <v>5121684.8</v>
      </c>
      <c r="C141" s="95">
        <f t="shared" si="41"/>
        <v>5000000</v>
      </c>
      <c r="D141" s="96">
        <f ca="1">IF(A141&lt;$B$1,VLOOKUP(A141,[1]DI!$A$4:$B$15000,2,FALSE),0)</f>
        <v>6.4000000000000001E-2</v>
      </c>
      <c r="E141" s="95">
        <f t="shared" ref="E141:E204" ca="1" si="47">ROUND((((1+D141)^(1/252)-1)),8)</f>
        <v>2.4620000000000002E-4</v>
      </c>
      <c r="F141" s="97">
        <f t="shared" si="42"/>
        <v>1.1100000000000001</v>
      </c>
      <c r="G141" s="98">
        <f t="shared" ca="1" si="35"/>
        <v>1.000273282</v>
      </c>
      <c r="H141" s="95">
        <f ca="1">TRUNC(PRODUCT(G$10:G140),15)</f>
        <v>1.02433695544801</v>
      </c>
      <c r="I141" s="95">
        <f t="shared" si="43"/>
        <v>1</v>
      </c>
      <c r="J141" s="95">
        <f t="shared" ca="1" si="36"/>
        <v>1.0243369600000001</v>
      </c>
      <c r="K141" s="95">
        <f t="shared" ca="1" si="37"/>
        <v>121684.8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38"/>
        <v>0</v>
      </c>
      <c r="O141" s="95">
        <f t="shared" ca="1" si="39"/>
        <v>121684.8</v>
      </c>
      <c r="P141" s="101" t="str">
        <f t="shared" si="44"/>
        <v>J=</v>
      </c>
      <c r="Q141" s="102">
        <f t="shared" si="45"/>
        <v>43923</v>
      </c>
      <c r="R141" s="12"/>
      <c r="S141" s="12"/>
      <c r="T141" s="50">
        <v>42516</v>
      </c>
      <c r="U141" s="26" t="s">
        <v>56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</row>
    <row r="142" spans="1:172" x14ac:dyDescent="0.2">
      <c r="A142" s="93">
        <f t="shared" si="40"/>
        <v>43509</v>
      </c>
      <c r="B142" s="94">
        <f t="shared" ca="1" si="46"/>
        <v>5123084.4499999899</v>
      </c>
      <c r="C142" s="95">
        <f t="shared" si="41"/>
        <v>5000000</v>
      </c>
      <c r="D142" s="96">
        <f ca="1">IF(A142&lt;$B$1,VLOOKUP(A142,[1]DI!$A$4:$B$15000,2,FALSE),0)</f>
        <v>6.4000000000000001E-2</v>
      </c>
      <c r="E142" s="95">
        <f t="shared" ca="1" si="47"/>
        <v>2.4620000000000002E-4</v>
      </c>
      <c r="F142" s="97">
        <f t="shared" si="42"/>
        <v>1.1100000000000001</v>
      </c>
      <c r="G142" s="98">
        <f t="shared" ca="1" si="35"/>
        <v>1.000273282</v>
      </c>
      <c r="H142" s="95">
        <f ca="1">TRUNC(PRODUCT(G$10:G141),15)</f>
        <v>1.0246168882998701</v>
      </c>
      <c r="I142" s="95">
        <f t="shared" si="43"/>
        <v>1</v>
      </c>
      <c r="J142" s="95">
        <f t="shared" ca="1" si="36"/>
        <v>1.0246168899999999</v>
      </c>
      <c r="K142" s="95">
        <f t="shared" ca="1" si="37"/>
        <v>123084.44999999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38"/>
        <v>0</v>
      </c>
      <c r="O142" s="95">
        <f t="shared" ca="1" si="39"/>
        <v>123084.44999999</v>
      </c>
      <c r="P142" s="101" t="str">
        <f t="shared" si="44"/>
        <v>J=</v>
      </c>
      <c r="Q142" s="102">
        <f t="shared" si="45"/>
        <v>43923</v>
      </c>
      <c r="R142" s="12"/>
      <c r="S142" s="12"/>
      <c r="T142" s="50">
        <v>42620</v>
      </c>
      <c r="U142" s="26" t="s">
        <v>48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</row>
    <row r="143" spans="1:172" x14ac:dyDescent="0.2">
      <c r="A143" s="93">
        <f t="shared" si="40"/>
        <v>43510</v>
      </c>
      <c r="B143" s="94">
        <f t="shared" ca="1" si="46"/>
        <v>5124484.5</v>
      </c>
      <c r="C143" s="95">
        <f t="shared" si="41"/>
        <v>5000000</v>
      </c>
      <c r="D143" s="96">
        <f ca="1">IF(A143&lt;$B$1,VLOOKUP(A143,[1]DI!$A$4:$B$15000,2,FALSE),0)</f>
        <v>6.4000000000000001E-2</v>
      </c>
      <c r="E143" s="95">
        <f t="shared" ca="1" si="47"/>
        <v>2.4620000000000002E-4</v>
      </c>
      <c r="F143" s="97">
        <f t="shared" si="42"/>
        <v>1.1100000000000001</v>
      </c>
      <c r="G143" s="98">
        <f t="shared" ca="1" si="35"/>
        <v>1.000273282</v>
      </c>
      <c r="H143" s="95">
        <f ca="1">TRUNC(PRODUCT(G$10:G142),15)</f>
        <v>1.02489689765234</v>
      </c>
      <c r="I143" s="95">
        <f t="shared" si="43"/>
        <v>1</v>
      </c>
      <c r="J143" s="95">
        <f t="shared" ca="1" si="36"/>
        <v>1.0248969000000001</v>
      </c>
      <c r="K143" s="95">
        <f t="shared" ca="1" si="37"/>
        <v>124484.5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38"/>
        <v>0</v>
      </c>
      <c r="O143" s="95">
        <f t="shared" ca="1" si="39"/>
        <v>124484.5</v>
      </c>
      <c r="P143" s="101" t="str">
        <f t="shared" si="44"/>
        <v>J=</v>
      </c>
      <c r="Q143" s="102">
        <f t="shared" si="45"/>
        <v>43923</v>
      </c>
      <c r="R143" s="12"/>
      <c r="S143" s="12"/>
      <c r="T143" s="50">
        <v>42655</v>
      </c>
      <c r="U143" s="26" t="s">
        <v>65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</row>
    <row r="144" spans="1:172" x14ac:dyDescent="0.2">
      <c r="A144" s="93">
        <f t="shared" si="40"/>
        <v>43511</v>
      </c>
      <c r="B144" s="94">
        <f t="shared" ca="1" si="46"/>
        <v>5125884.9000000004</v>
      </c>
      <c r="C144" s="95">
        <f t="shared" si="41"/>
        <v>5000000</v>
      </c>
      <c r="D144" s="96">
        <f ca="1">IF(A144&lt;$B$1,VLOOKUP(A144,[1]DI!$A$4:$B$15000,2,FALSE),0)</f>
        <v>6.4000000000000001E-2</v>
      </c>
      <c r="E144" s="95">
        <f t="shared" ca="1" si="47"/>
        <v>2.4620000000000002E-4</v>
      </c>
      <c r="F144" s="97">
        <f t="shared" si="42"/>
        <v>1.1100000000000001</v>
      </c>
      <c r="G144" s="98">
        <f t="shared" ca="1" si="35"/>
        <v>1.000273282</v>
      </c>
      <c r="H144" s="95">
        <f ca="1">TRUNC(PRODUCT(G$10:G143),15)</f>
        <v>1.02517698352633</v>
      </c>
      <c r="I144" s="95">
        <f t="shared" si="43"/>
        <v>1</v>
      </c>
      <c r="J144" s="95">
        <f t="shared" ca="1" si="36"/>
        <v>1.0251769799999999</v>
      </c>
      <c r="K144" s="95">
        <f t="shared" ca="1" si="37"/>
        <v>125884.9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38"/>
        <v>0</v>
      </c>
      <c r="O144" s="95">
        <f t="shared" ca="1" si="39"/>
        <v>125884.9</v>
      </c>
      <c r="P144" s="101" t="str">
        <f t="shared" si="44"/>
        <v>J=</v>
      </c>
      <c r="Q144" s="102">
        <f t="shared" si="45"/>
        <v>43923</v>
      </c>
      <c r="R144" s="12"/>
      <c r="S144" s="12"/>
      <c r="T144" s="50">
        <v>42676</v>
      </c>
      <c r="U144" s="26" t="s">
        <v>50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</row>
    <row r="145" spans="1:175" x14ac:dyDescent="0.2">
      <c r="A145" s="93">
        <f t="shared" si="40"/>
        <v>43512</v>
      </c>
      <c r="B145" s="94">
        <f t="shared" ca="1" si="46"/>
        <v>5127285.75</v>
      </c>
      <c r="C145" s="95">
        <f t="shared" si="41"/>
        <v>5000000</v>
      </c>
      <c r="D145" s="96">
        <f ca="1">IF(A145&lt;$B$1,VLOOKUP(A145,[1]DI!$A$4:$B$15000,2,FALSE),0)</f>
        <v>0</v>
      </c>
      <c r="E145" s="95">
        <f t="shared" ca="1" si="47"/>
        <v>0</v>
      </c>
      <c r="F145" s="97">
        <f t="shared" si="42"/>
        <v>1.1100000000000001</v>
      </c>
      <c r="G145" s="98">
        <f t="shared" ca="1" si="35"/>
        <v>1</v>
      </c>
      <c r="H145" s="95">
        <f ca="1">TRUNC(PRODUCT(G$10:G144),15)</f>
        <v>1.02545714594274</v>
      </c>
      <c r="I145" s="95">
        <f t="shared" si="43"/>
        <v>1</v>
      </c>
      <c r="J145" s="95">
        <f t="shared" ca="1" si="36"/>
        <v>1.02545715</v>
      </c>
      <c r="K145" s="95">
        <f t="shared" ca="1" si="37"/>
        <v>127285.75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38"/>
        <v>0</v>
      </c>
      <c r="O145" s="95">
        <f t="shared" ca="1" si="39"/>
        <v>127285.75</v>
      </c>
      <c r="P145" s="101" t="str">
        <f t="shared" si="44"/>
        <v>J=</v>
      </c>
      <c r="Q145" s="102">
        <f t="shared" si="45"/>
        <v>43923</v>
      </c>
      <c r="R145" s="12"/>
      <c r="S145" s="12"/>
      <c r="T145" s="50">
        <v>42689</v>
      </c>
      <c r="U145" s="26" t="s">
        <v>51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</row>
    <row r="146" spans="1:175" x14ac:dyDescent="0.2">
      <c r="A146" s="93">
        <f t="shared" si="40"/>
        <v>43513</v>
      </c>
      <c r="B146" s="94">
        <f t="shared" ca="1" si="46"/>
        <v>5127285.75</v>
      </c>
      <c r="C146" s="95">
        <f t="shared" si="41"/>
        <v>5000000</v>
      </c>
      <c r="D146" s="96">
        <f ca="1">IF(A146&lt;$B$1,VLOOKUP(A146,[1]DI!$A$4:$B$15000,2,FALSE),0)</f>
        <v>0</v>
      </c>
      <c r="E146" s="95">
        <f t="shared" ca="1" si="47"/>
        <v>0</v>
      </c>
      <c r="F146" s="97">
        <f t="shared" si="42"/>
        <v>1.1100000000000001</v>
      </c>
      <c r="G146" s="98">
        <f t="shared" ca="1" si="35"/>
        <v>1</v>
      </c>
      <c r="H146" s="95">
        <f ca="1">TRUNC(PRODUCT(G$10:G145),15)</f>
        <v>1.02545714594274</v>
      </c>
      <c r="I146" s="95">
        <f t="shared" si="43"/>
        <v>1</v>
      </c>
      <c r="J146" s="95">
        <f t="shared" ca="1" si="36"/>
        <v>1.02545715</v>
      </c>
      <c r="K146" s="95">
        <f t="shared" ca="1" si="37"/>
        <v>127285.75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38"/>
        <v>0</v>
      </c>
      <c r="O146" s="95">
        <f t="shared" ca="1" si="39"/>
        <v>127285.75</v>
      </c>
      <c r="P146" s="101" t="str">
        <f t="shared" si="44"/>
        <v>J=</v>
      </c>
      <c r="Q146" s="102">
        <f t="shared" si="45"/>
        <v>43923</v>
      </c>
      <c r="R146" s="12"/>
      <c r="S146" s="12"/>
      <c r="T146" s="92">
        <v>42793</v>
      </c>
      <c r="U146" s="22" t="s">
        <v>59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</row>
    <row r="147" spans="1:175" x14ac:dyDescent="0.2">
      <c r="A147" s="93">
        <f t="shared" si="40"/>
        <v>43514</v>
      </c>
      <c r="B147" s="94">
        <f t="shared" ca="1" si="46"/>
        <v>5127285.75</v>
      </c>
      <c r="C147" s="95">
        <f t="shared" si="41"/>
        <v>5000000</v>
      </c>
      <c r="D147" s="96">
        <f ca="1">IF(A147&lt;$B$1,VLOOKUP(A147,[1]DI!$A$4:$B$15000,2,FALSE),0)</f>
        <v>6.4000000000000001E-2</v>
      </c>
      <c r="E147" s="95">
        <f t="shared" ca="1" si="47"/>
        <v>2.4620000000000002E-4</v>
      </c>
      <c r="F147" s="97">
        <f t="shared" si="42"/>
        <v>1.1100000000000001</v>
      </c>
      <c r="G147" s="98">
        <f t="shared" ca="1" si="35"/>
        <v>1.000273282</v>
      </c>
      <c r="H147" s="95">
        <f ca="1">TRUNC(PRODUCT(G$10:G146),15)</f>
        <v>1.02545714594274</v>
      </c>
      <c r="I147" s="95">
        <f t="shared" si="43"/>
        <v>1</v>
      </c>
      <c r="J147" s="95">
        <f t="shared" ca="1" si="36"/>
        <v>1.02545715</v>
      </c>
      <c r="K147" s="95">
        <f t="shared" ca="1" si="37"/>
        <v>127285.75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38"/>
        <v>0</v>
      </c>
      <c r="O147" s="95">
        <f t="shared" ca="1" si="39"/>
        <v>127285.75</v>
      </c>
      <c r="P147" s="101" t="str">
        <f t="shared" si="44"/>
        <v>J=</v>
      </c>
      <c r="Q147" s="102">
        <f t="shared" si="45"/>
        <v>43923</v>
      </c>
      <c r="R147" s="12"/>
      <c r="S147" s="12"/>
      <c r="T147" s="92">
        <v>42794</v>
      </c>
      <c r="U147" s="22" t="s">
        <v>59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</row>
    <row r="148" spans="1:175" x14ac:dyDescent="0.2">
      <c r="A148" s="93">
        <f t="shared" si="40"/>
        <v>43515</v>
      </c>
      <c r="B148" s="94">
        <f t="shared" ca="1" si="46"/>
        <v>5128686.9000000004</v>
      </c>
      <c r="C148" s="95">
        <f t="shared" si="41"/>
        <v>5000000</v>
      </c>
      <c r="D148" s="96">
        <f ca="1">IF(A148&lt;$B$1,VLOOKUP(A148,[1]DI!$A$4:$B$15000,2,FALSE),0)</f>
        <v>6.4000000000000001E-2</v>
      </c>
      <c r="E148" s="95">
        <f t="shared" ca="1" si="47"/>
        <v>2.4620000000000002E-4</v>
      </c>
      <c r="F148" s="97">
        <f t="shared" si="42"/>
        <v>1.1100000000000001</v>
      </c>
      <c r="G148" s="98">
        <f t="shared" ca="1" si="35"/>
        <v>1.000273282</v>
      </c>
      <c r="H148" s="95">
        <f ca="1">TRUNC(PRODUCT(G$10:G147),15)</f>
        <v>1.02573738492249</v>
      </c>
      <c r="I148" s="95">
        <f t="shared" si="43"/>
        <v>1</v>
      </c>
      <c r="J148" s="95">
        <f t="shared" ca="1" si="36"/>
        <v>1.02573738</v>
      </c>
      <c r="K148" s="95">
        <f t="shared" ca="1" si="37"/>
        <v>128686.9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38"/>
        <v>0</v>
      </c>
      <c r="O148" s="95">
        <f t="shared" ca="1" si="39"/>
        <v>128686.9</v>
      </c>
      <c r="P148" s="101" t="str">
        <f t="shared" si="44"/>
        <v>J=</v>
      </c>
      <c r="Q148" s="102">
        <f t="shared" si="45"/>
        <v>43923</v>
      </c>
      <c r="R148" s="12"/>
      <c r="S148" s="12"/>
      <c r="T148" s="92">
        <v>42839</v>
      </c>
      <c r="U148" s="22" t="s">
        <v>67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</row>
    <row r="149" spans="1:175" x14ac:dyDescent="0.2">
      <c r="A149" s="93">
        <f t="shared" si="40"/>
        <v>43516</v>
      </c>
      <c r="B149" s="94">
        <f t="shared" ca="1" si="46"/>
        <v>5130088.5</v>
      </c>
      <c r="C149" s="95">
        <f t="shared" si="41"/>
        <v>5000000</v>
      </c>
      <c r="D149" s="96">
        <f ca="1">IF(A149&lt;$B$1,VLOOKUP(A149,[1]DI!$A$4:$B$15000,2,FALSE),0)</f>
        <v>6.4000000000000001E-2</v>
      </c>
      <c r="E149" s="95">
        <f t="shared" ca="1" si="47"/>
        <v>2.4620000000000002E-4</v>
      </c>
      <c r="F149" s="97">
        <f t="shared" si="42"/>
        <v>1.1100000000000001</v>
      </c>
      <c r="G149" s="98">
        <f t="shared" ca="1" si="35"/>
        <v>1.000273282</v>
      </c>
      <c r="H149" s="95">
        <f ca="1">TRUNC(PRODUCT(G$10:G148),15)</f>
        <v>1.0260177004865201</v>
      </c>
      <c r="I149" s="95">
        <f t="shared" si="43"/>
        <v>1</v>
      </c>
      <c r="J149" s="95">
        <f t="shared" ca="1" si="36"/>
        <v>1.0260176999999999</v>
      </c>
      <c r="K149" s="95">
        <f t="shared" ca="1" si="37"/>
        <v>130088.5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38"/>
        <v>0</v>
      </c>
      <c r="O149" s="95">
        <f t="shared" ca="1" si="39"/>
        <v>130088.5</v>
      </c>
      <c r="P149" s="101" t="str">
        <f t="shared" si="44"/>
        <v>J=</v>
      </c>
      <c r="Q149" s="102">
        <f t="shared" si="45"/>
        <v>43923</v>
      </c>
      <c r="R149" s="12"/>
      <c r="S149" s="12"/>
      <c r="T149" s="92">
        <v>42846</v>
      </c>
      <c r="U149" s="22" t="s">
        <v>61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</row>
    <row r="150" spans="1:175" x14ac:dyDescent="0.2">
      <c r="A150" s="93">
        <f t="shared" si="40"/>
        <v>43517</v>
      </c>
      <c r="B150" s="94">
        <f t="shared" ca="1" si="46"/>
        <v>5131490.45</v>
      </c>
      <c r="C150" s="95">
        <f t="shared" si="41"/>
        <v>5000000</v>
      </c>
      <c r="D150" s="96">
        <f ca="1">IF(A150&lt;$B$1,VLOOKUP(A150,[1]DI!$A$4:$B$15000,2,FALSE),0)</f>
        <v>6.4000000000000001E-2</v>
      </c>
      <c r="E150" s="95">
        <f t="shared" ca="1" si="47"/>
        <v>2.4620000000000002E-4</v>
      </c>
      <c r="F150" s="97">
        <f t="shared" si="42"/>
        <v>1.1100000000000001</v>
      </c>
      <c r="G150" s="98">
        <f t="shared" ca="1" si="35"/>
        <v>1.000273282</v>
      </c>
      <c r="H150" s="95">
        <f ca="1">TRUNC(PRODUCT(G$10:G149),15)</f>
        <v>1.0262980926557499</v>
      </c>
      <c r="I150" s="95">
        <f t="shared" si="43"/>
        <v>1</v>
      </c>
      <c r="J150" s="95">
        <f t="shared" ca="1" si="36"/>
        <v>1.0262980900000001</v>
      </c>
      <c r="K150" s="95">
        <f t="shared" ca="1" si="37"/>
        <v>131490.45000000001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38"/>
        <v>0</v>
      </c>
      <c r="O150" s="95">
        <f t="shared" ca="1" si="39"/>
        <v>131490.45000000001</v>
      </c>
      <c r="P150" s="101" t="str">
        <f t="shared" si="44"/>
        <v>J=</v>
      </c>
      <c r="Q150" s="102">
        <f t="shared" si="45"/>
        <v>43923</v>
      </c>
      <c r="R150" s="12"/>
      <c r="S150" s="12"/>
      <c r="T150" s="92">
        <v>42856</v>
      </c>
      <c r="U150" s="22" t="s">
        <v>68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</row>
    <row r="151" spans="1:175" x14ac:dyDescent="0.2">
      <c r="A151" s="93">
        <f t="shared" si="40"/>
        <v>43518</v>
      </c>
      <c r="B151" s="94">
        <f t="shared" ca="1" si="46"/>
        <v>5132892.8</v>
      </c>
      <c r="C151" s="95">
        <f t="shared" si="41"/>
        <v>5000000</v>
      </c>
      <c r="D151" s="96">
        <f ca="1">IF(A151&lt;$B$1,VLOOKUP(A151,[1]DI!$A$4:$B$15000,2,FALSE),0)</f>
        <v>6.4000000000000001E-2</v>
      </c>
      <c r="E151" s="95">
        <f t="shared" ca="1" si="47"/>
        <v>2.4620000000000002E-4</v>
      </c>
      <c r="F151" s="97">
        <f t="shared" si="42"/>
        <v>1.1100000000000001</v>
      </c>
      <c r="G151" s="98">
        <f t="shared" ca="1" si="35"/>
        <v>1.000273282</v>
      </c>
      <c r="H151" s="95">
        <f ca="1">TRUNC(PRODUCT(G$10:G150),15)</f>
        <v>1.0265785614511</v>
      </c>
      <c r="I151" s="95">
        <f t="shared" si="43"/>
        <v>1</v>
      </c>
      <c r="J151" s="95">
        <f t="shared" ca="1" si="36"/>
        <v>1.0265785599999999</v>
      </c>
      <c r="K151" s="95">
        <f t="shared" ca="1" si="37"/>
        <v>132892.79999999999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38"/>
        <v>0</v>
      </c>
      <c r="O151" s="95">
        <f t="shared" ca="1" si="39"/>
        <v>132892.79999999999</v>
      </c>
      <c r="P151" s="101" t="str">
        <f t="shared" si="44"/>
        <v>J=</v>
      </c>
      <c r="Q151" s="102">
        <f t="shared" si="45"/>
        <v>43923</v>
      </c>
      <c r="R151" s="12"/>
      <c r="S151" s="12"/>
      <c r="T151" s="92">
        <v>42901</v>
      </c>
      <c r="U151" s="22" t="s">
        <v>69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</row>
    <row r="152" spans="1:175" x14ac:dyDescent="0.2">
      <c r="A152" s="93">
        <f t="shared" si="40"/>
        <v>43519</v>
      </c>
      <c r="B152" s="94">
        <f t="shared" ca="1" si="46"/>
        <v>5134295.55</v>
      </c>
      <c r="C152" s="95">
        <f t="shared" si="41"/>
        <v>5000000</v>
      </c>
      <c r="D152" s="96">
        <f ca="1">IF(A152&lt;$B$1,VLOOKUP(A152,[1]DI!$A$4:$B$15000,2,FALSE),0)</f>
        <v>0</v>
      </c>
      <c r="E152" s="95">
        <f t="shared" ca="1" si="47"/>
        <v>0</v>
      </c>
      <c r="F152" s="97">
        <f t="shared" si="42"/>
        <v>1.1100000000000001</v>
      </c>
      <c r="G152" s="98">
        <f t="shared" ca="1" si="35"/>
        <v>1</v>
      </c>
      <c r="H152" s="95">
        <f ca="1">TRUNC(PRODUCT(G$10:G151),15)</f>
        <v>1.02685910689353</v>
      </c>
      <c r="I152" s="95">
        <f t="shared" si="43"/>
        <v>1</v>
      </c>
      <c r="J152" s="95">
        <f t="shared" ca="1" si="36"/>
        <v>1.02685911</v>
      </c>
      <c r="K152" s="95">
        <f t="shared" ca="1" si="37"/>
        <v>134295.54999999999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38"/>
        <v>0</v>
      </c>
      <c r="O152" s="95">
        <f t="shared" ca="1" si="39"/>
        <v>134295.54999999999</v>
      </c>
      <c r="P152" s="101" t="str">
        <f t="shared" si="44"/>
        <v>J=</v>
      </c>
      <c r="Q152" s="102">
        <f t="shared" si="45"/>
        <v>43923</v>
      </c>
      <c r="R152" s="12"/>
      <c r="S152" s="12"/>
      <c r="T152" s="92">
        <v>42985</v>
      </c>
      <c r="U152" s="22" t="s">
        <v>70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</row>
    <row r="153" spans="1:175" x14ac:dyDescent="0.2">
      <c r="A153" s="93">
        <f t="shared" si="40"/>
        <v>43520</v>
      </c>
      <c r="B153" s="94">
        <f t="shared" ca="1" si="46"/>
        <v>5134295.55</v>
      </c>
      <c r="C153" s="95">
        <f t="shared" si="41"/>
        <v>5000000</v>
      </c>
      <c r="D153" s="96">
        <f ca="1">IF(A153&lt;$B$1,VLOOKUP(A153,[1]DI!$A$4:$B$15000,2,FALSE),0)</f>
        <v>0</v>
      </c>
      <c r="E153" s="95">
        <f t="shared" ca="1" si="47"/>
        <v>0</v>
      </c>
      <c r="F153" s="97">
        <f t="shared" si="42"/>
        <v>1.1100000000000001</v>
      </c>
      <c r="G153" s="98">
        <f t="shared" ca="1" si="35"/>
        <v>1</v>
      </c>
      <c r="H153" s="95">
        <f ca="1">TRUNC(PRODUCT(G$10:G152),15)</f>
        <v>1.02685910689353</v>
      </c>
      <c r="I153" s="95">
        <f t="shared" si="43"/>
        <v>1</v>
      </c>
      <c r="J153" s="95">
        <f t="shared" ca="1" si="36"/>
        <v>1.02685911</v>
      </c>
      <c r="K153" s="95">
        <f t="shared" ca="1" si="37"/>
        <v>134295.54999999999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38"/>
        <v>0</v>
      </c>
      <c r="O153" s="95">
        <f t="shared" ca="1" si="39"/>
        <v>134295.54999999999</v>
      </c>
      <c r="P153" s="101" t="str">
        <f t="shared" si="44"/>
        <v>J=</v>
      </c>
      <c r="Q153" s="102">
        <f t="shared" si="45"/>
        <v>43923</v>
      </c>
      <c r="R153" s="12"/>
      <c r="S153" s="12"/>
      <c r="T153" s="92">
        <v>43020</v>
      </c>
      <c r="U153" s="26" t="s">
        <v>65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</row>
    <row r="154" spans="1:175" x14ac:dyDescent="0.2">
      <c r="A154" s="93">
        <f t="shared" si="40"/>
        <v>43521</v>
      </c>
      <c r="B154" s="94">
        <f t="shared" ca="1" si="46"/>
        <v>5134295.55</v>
      </c>
      <c r="C154" s="95">
        <f t="shared" si="41"/>
        <v>5000000</v>
      </c>
      <c r="D154" s="96">
        <f ca="1">IF(A154&lt;$B$1,VLOOKUP(A154,[1]DI!$A$4:$B$15000,2,FALSE),0)</f>
        <v>6.4000000000000001E-2</v>
      </c>
      <c r="E154" s="95">
        <f t="shared" ca="1" si="47"/>
        <v>2.4620000000000002E-4</v>
      </c>
      <c r="F154" s="97">
        <f t="shared" si="42"/>
        <v>1.1100000000000001</v>
      </c>
      <c r="G154" s="98">
        <f t="shared" ca="1" si="35"/>
        <v>1.000273282</v>
      </c>
      <c r="H154" s="95">
        <f ca="1">TRUNC(PRODUCT(G$10:G153),15)</f>
        <v>1.02685910689353</v>
      </c>
      <c r="I154" s="95">
        <f t="shared" si="43"/>
        <v>1</v>
      </c>
      <c r="J154" s="95">
        <f t="shared" ca="1" si="36"/>
        <v>1.02685911</v>
      </c>
      <c r="K154" s="95">
        <f t="shared" ca="1" si="37"/>
        <v>134295.54999999999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38"/>
        <v>0</v>
      </c>
      <c r="O154" s="95">
        <f t="shared" ca="1" si="39"/>
        <v>134295.54999999999</v>
      </c>
      <c r="P154" s="101" t="str">
        <f t="shared" si="44"/>
        <v>J=</v>
      </c>
      <c r="Q154" s="102">
        <f t="shared" si="45"/>
        <v>43923</v>
      </c>
      <c r="R154" s="12"/>
      <c r="S154" s="12"/>
      <c r="T154" s="92">
        <v>43041</v>
      </c>
      <c r="U154" s="22" t="s">
        <v>71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</row>
    <row r="155" spans="1:175" x14ac:dyDescent="0.2">
      <c r="A155" s="93">
        <f t="shared" si="40"/>
        <v>43522</v>
      </c>
      <c r="B155" s="94">
        <f t="shared" ca="1" si="46"/>
        <v>5135698.6500000004</v>
      </c>
      <c r="C155" s="95">
        <f t="shared" si="41"/>
        <v>5000000</v>
      </c>
      <c r="D155" s="96">
        <f ca="1">IF(A155&lt;$B$1,VLOOKUP(A155,[1]DI!$A$4:$B$15000,2,FALSE),0)</f>
        <v>6.4000000000000001E-2</v>
      </c>
      <c r="E155" s="95">
        <f t="shared" ca="1" si="47"/>
        <v>2.4620000000000002E-4</v>
      </c>
      <c r="F155" s="97">
        <f t="shared" si="42"/>
        <v>1.1100000000000001</v>
      </c>
      <c r="G155" s="98">
        <f t="shared" ca="1" si="35"/>
        <v>1.000273282</v>
      </c>
      <c r="H155" s="95">
        <f ca="1">TRUNC(PRODUCT(G$10:G154),15)</f>
        <v>1.0271397290039801</v>
      </c>
      <c r="I155" s="95">
        <f t="shared" si="43"/>
        <v>1</v>
      </c>
      <c r="J155" s="95">
        <f t="shared" ca="1" si="36"/>
        <v>1.02713973</v>
      </c>
      <c r="K155" s="95">
        <f t="shared" ca="1" si="37"/>
        <v>135698.65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38"/>
        <v>0</v>
      </c>
      <c r="O155" s="95">
        <f t="shared" ca="1" si="39"/>
        <v>135698.65</v>
      </c>
      <c r="P155" s="101" t="str">
        <f t="shared" si="44"/>
        <v>J=</v>
      </c>
      <c r="Q155" s="102">
        <f t="shared" si="45"/>
        <v>43923</v>
      </c>
      <c r="R155" s="12"/>
      <c r="S155" s="12"/>
      <c r="T155" s="92">
        <v>43054</v>
      </c>
      <c r="U155" s="22" t="s">
        <v>72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</row>
    <row r="156" spans="1:175" x14ac:dyDescent="0.2">
      <c r="A156" s="93">
        <f t="shared" si="40"/>
        <v>43523</v>
      </c>
      <c r="B156" s="94">
        <f t="shared" ca="1" si="46"/>
        <v>5137102.1500000004</v>
      </c>
      <c r="C156" s="95">
        <f t="shared" si="41"/>
        <v>5000000</v>
      </c>
      <c r="D156" s="96">
        <f ca="1">IF(A156&lt;$B$1,VLOOKUP(A156,[1]DI!$A$4:$B$15000,2,FALSE),0)</f>
        <v>6.4000000000000001E-2</v>
      </c>
      <c r="E156" s="95">
        <f t="shared" ca="1" si="47"/>
        <v>2.4620000000000002E-4</v>
      </c>
      <c r="F156" s="97">
        <f t="shared" si="42"/>
        <v>1.1100000000000001</v>
      </c>
      <c r="G156" s="98">
        <f t="shared" ca="1" si="35"/>
        <v>1.000273282</v>
      </c>
      <c r="H156" s="95">
        <f ca="1">TRUNC(PRODUCT(G$10:G155),15)</f>
        <v>1.0274204278034</v>
      </c>
      <c r="I156" s="95">
        <f t="shared" si="43"/>
        <v>1</v>
      </c>
      <c r="J156" s="95">
        <f t="shared" ca="1" si="36"/>
        <v>1.0274204300000001</v>
      </c>
      <c r="K156" s="95">
        <f t="shared" ca="1" si="37"/>
        <v>137102.15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38"/>
        <v>0</v>
      </c>
      <c r="O156" s="95">
        <f t="shared" ca="1" si="39"/>
        <v>137102.15</v>
      </c>
      <c r="P156" s="101" t="str">
        <f t="shared" si="44"/>
        <v>J=</v>
      </c>
      <c r="Q156" s="102">
        <f t="shared" si="45"/>
        <v>43923</v>
      </c>
      <c r="R156" s="12"/>
      <c r="S156" s="37"/>
      <c r="T156" s="92">
        <v>43094</v>
      </c>
      <c r="U156" s="22" t="s">
        <v>73</v>
      </c>
      <c r="V156" s="20"/>
      <c r="W156" s="38"/>
      <c r="X156" s="28"/>
      <c r="Y156" s="28"/>
      <c r="Z156" s="28"/>
      <c r="AA156" s="12"/>
      <c r="AB156" s="12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40"/>
        <v>43524</v>
      </c>
      <c r="B157" s="94">
        <f t="shared" ca="1" si="46"/>
        <v>5138506</v>
      </c>
      <c r="C157" s="95">
        <f t="shared" si="41"/>
        <v>5000000</v>
      </c>
      <c r="D157" s="96">
        <f ca="1">IF(A157&lt;$B$1,VLOOKUP(A157,[1]DI!$A$4:$B$15000,2,FALSE),0)</f>
        <v>6.4000000000000001E-2</v>
      </c>
      <c r="E157" s="95">
        <f t="shared" ca="1" si="47"/>
        <v>2.4620000000000002E-4</v>
      </c>
      <c r="F157" s="97">
        <f t="shared" si="42"/>
        <v>1.1100000000000001</v>
      </c>
      <c r="G157" s="98">
        <f t="shared" ca="1" si="35"/>
        <v>1.000273282</v>
      </c>
      <c r="H157" s="95">
        <f ca="1">TRUNC(PRODUCT(G$10:G156),15)</f>
        <v>1.0277012033127599</v>
      </c>
      <c r="I157" s="95">
        <f t="shared" si="43"/>
        <v>1</v>
      </c>
      <c r="J157" s="95">
        <f t="shared" ca="1" si="36"/>
        <v>1.0277012000000001</v>
      </c>
      <c r="K157" s="95">
        <f t="shared" ca="1" si="37"/>
        <v>138506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38"/>
        <v>0</v>
      </c>
      <c r="O157" s="95">
        <f t="shared" ca="1" si="39"/>
        <v>138506</v>
      </c>
      <c r="P157" s="101" t="str">
        <f t="shared" si="44"/>
        <v>J=</v>
      </c>
      <c r="Q157" s="102">
        <f t="shared" si="45"/>
        <v>43923</v>
      </c>
      <c r="R157" s="12"/>
      <c r="S157" s="12"/>
      <c r="T157" s="92">
        <v>43101</v>
      </c>
      <c r="U157" s="22" t="s">
        <v>74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</row>
    <row r="158" spans="1:175" x14ac:dyDescent="0.2">
      <c r="A158" s="93">
        <f t="shared" si="40"/>
        <v>43525</v>
      </c>
      <c r="B158" s="94">
        <f t="shared" ca="1" si="46"/>
        <v>5139910.3</v>
      </c>
      <c r="C158" s="95">
        <f t="shared" si="41"/>
        <v>5000000</v>
      </c>
      <c r="D158" s="96">
        <f ca="1">IF(A158&lt;$B$1,VLOOKUP(A158,[1]DI!$A$4:$B$15000,2,FALSE),0)</f>
        <v>6.4000000000000001E-2</v>
      </c>
      <c r="E158" s="95">
        <f t="shared" ca="1" si="47"/>
        <v>2.4620000000000002E-4</v>
      </c>
      <c r="F158" s="97">
        <f t="shared" si="42"/>
        <v>1.1100000000000001</v>
      </c>
      <c r="G158" s="98">
        <f t="shared" ca="1" si="35"/>
        <v>1.000273282</v>
      </c>
      <c r="H158" s="95">
        <f ca="1">TRUNC(PRODUCT(G$10:G157),15)</f>
        <v>1.0279820555529999</v>
      </c>
      <c r="I158" s="95">
        <f t="shared" si="43"/>
        <v>1</v>
      </c>
      <c r="J158" s="95">
        <f t="shared" ca="1" si="36"/>
        <v>1.02798206</v>
      </c>
      <c r="K158" s="95">
        <f t="shared" ca="1" si="37"/>
        <v>139910.29999999999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38"/>
        <v>0</v>
      </c>
      <c r="O158" s="95">
        <f t="shared" ca="1" si="39"/>
        <v>139910.29999999999</v>
      </c>
      <c r="P158" s="101" t="str">
        <f t="shared" si="44"/>
        <v>J=</v>
      </c>
      <c r="Q158" s="102">
        <f t="shared" si="45"/>
        <v>43923</v>
      </c>
      <c r="R158" s="12"/>
      <c r="S158" s="12"/>
      <c r="T158" s="92">
        <v>43143</v>
      </c>
      <c r="U158" s="22" t="s">
        <v>59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</row>
    <row r="159" spans="1:175" x14ac:dyDescent="0.2">
      <c r="A159" s="93">
        <f t="shared" si="40"/>
        <v>43526</v>
      </c>
      <c r="B159" s="94">
        <f t="shared" ca="1" si="46"/>
        <v>5141314.9000000004</v>
      </c>
      <c r="C159" s="95">
        <f t="shared" si="41"/>
        <v>5000000</v>
      </c>
      <c r="D159" s="96">
        <f ca="1">IF(A159&lt;$B$1,VLOOKUP(A159,[1]DI!$A$4:$B$15000,2,FALSE),0)</f>
        <v>0</v>
      </c>
      <c r="E159" s="95">
        <f t="shared" ca="1" si="47"/>
        <v>0</v>
      </c>
      <c r="F159" s="97">
        <f t="shared" si="42"/>
        <v>1.1100000000000001</v>
      </c>
      <c r="G159" s="98">
        <f t="shared" ca="1" si="35"/>
        <v>1</v>
      </c>
      <c r="H159" s="95">
        <f ca="1">TRUNC(PRODUCT(G$10:G158),15)</f>
        <v>1.0282629845450999</v>
      </c>
      <c r="I159" s="95">
        <f t="shared" si="43"/>
        <v>1</v>
      </c>
      <c r="J159" s="95">
        <f t="shared" ca="1" si="36"/>
        <v>1.02826298</v>
      </c>
      <c r="K159" s="95">
        <f t="shared" ca="1" si="37"/>
        <v>141314.9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38"/>
        <v>0</v>
      </c>
      <c r="O159" s="95">
        <f t="shared" ca="1" si="39"/>
        <v>141314.9</v>
      </c>
      <c r="P159" s="101" t="str">
        <f t="shared" si="44"/>
        <v>J=</v>
      </c>
      <c r="Q159" s="102">
        <f t="shared" si="45"/>
        <v>43923</v>
      </c>
      <c r="R159" s="12"/>
      <c r="S159" s="12"/>
      <c r="T159" s="92">
        <v>43144</v>
      </c>
      <c r="U159" s="22" t="s">
        <v>59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</row>
    <row r="160" spans="1:175" x14ac:dyDescent="0.2">
      <c r="A160" s="93">
        <f t="shared" si="40"/>
        <v>43527</v>
      </c>
      <c r="B160" s="94">
        <f t="shared" ca="1" si="46"/>
        <v>5141314.9000000004</v>
      </c>
      <c r="C160" s="95">
        <f t="shared" si="41"/>
        <v>5000000</v>
      </c>
      <c r="D160" s="96">
        <f ca="1">IF(A160&lt;$B$1,VLOOKUP(A160,[1]DI!$A$4:$B$15000,2,FALSE),0)</f>
        <v>0</v>
      </c>
      <c r="E160" s="95">
        <f t="shared" ca="1" si="47"/>
        <v>0</v>
      </c>
      <c r="F160" s="97">
        <f t="shared" si="42"/>
        <v>1.1100000000000001</v>
      </c>
      <c r="G160" s="98">
        <f t="shared" ca="1" si="35"/>
        <v>1</v>
      </c>
      <c r="H160" s="95">
        <f ca="1">TRUNC(PRODUCT(G$10:G159),15)</f>
        <v>1.0282629845450999</v>
      </c>
      <c r="I160" s="95">
        <f t="shared" si="43"/>
        <v>1</v>
      </c>
      <c r="J160" s="95">
        <f t="shared" ca="1" si="36"/>
        <v>1.02826298</v>
      </c>
      <c r="K160" s="95">
        <f t="shared" ca="1" si="37"/>
        <v>141314.9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38"/>
        <v>0</v>
      </c>
      <c r="O160" s="95">
        <f t="shared" ca="1" si="39"/>
        <v>141314.9</v>
      </c>
      <c r="P160" s="101" t="str">
        <f t="shared" si="44"/>
        <v>J=</v>
      </c>
      <c r="Q160" s="102">
        <f t="shared" si="45"/>
        <v>43923</v>
      </c>
      <c r="R160" s="12"/>
      <c r="S160" s="12"/>
      <c r="T160" s="92">
        <v>43189</v>
      </c>
      <c r="U160" s="22" t="s">
        <v>67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</row>
    <row r="161" spans="1:172" x14ac:dyDescent="0.2">
      <c r="A161" s="93">
        <f t="shared" si="40"/>
        <v>43528</v>
      </c>
      <c r="B161" s="94">
        <f t="shared" ca="1" si="46"/>
        <v>5141314.9000000004</v>
      </c>
      <c r="C161" s="95">
        <f t="shared" si="41"/>
        <v>5000000</v>
      </c>
      <c r="D161" s="96">
        <f ca="1">IF(A161&lt;$B$1,VLOOKUP(A161,[1]DI!$A$4:$B$15000,2,FALSE),0)</f>
        <v>0</v>
      </c>
      <c r="E161" s="95">
        <f t="shared" ca="1" si="47"/>
        <v>0</v>
      </c>
      <c r="F161" s="97">
        <f t="shared" si="42"/>
        <v>1.1100000000000001</v>
      </c>
      <c r="G161" s="98">
        <f t="shared" ca="1" si="35"/>
        <v>1</v>
      </c>
      <c r="H161" s="95">
        <f ca="1">TRUNC(PRODUCT(G$10:G160),15)</f>
        <v>1.0282629845450999</v>
      </c>
      <c r="I161" s="95">
        <f t="shared" si="43"/>
        <v>1</v>
      </c>
      <c r="J161" s="95">
        <f t="shared" ca="1" si="36"/>
        <v>1.02826298</v>
      </c>
      <c r="K161" s="95">
        <f t="shared" ca="1" si="37"/>
        <v>141314.9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38"/>
        <v>0</v>
      </c>
      <c r="O161" s="95">
        <f t="shared" ca="1" si="39"/>
        <v>141314.9</v>
      </c>
      <c r="P161" s="101" t="str">
        <f t="shared" si="44"/>
        <v>J=</v>
      </c>
      <c r="Q161" s="102">
        <f t="shared" si="45"/>
        <v>43923</v>
      </c>
      <c r="R161" s="12"/>
      <c r="S161" s="12"/>
      <c r="T161" s="92">
        <v>43221</v>
      </c>
      <c r="U161" s="22" t="s">
        <v>68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</row>
    <row r="162" spans="1:172" x14ac:dyDescent="0.2">
      <c r="A162" s="93">
        <f t="shared" si="40"/>
        <v>43529</v>
      </c>
      <c r="B162" s="94">
        <f t="shared" ca="1" si="46"/>
        <v>5141314.9000000004</v>
      </c>
      <c r="C162" s="95">
        <f t="shared" si="41"/>
        <v>5000000</v>
      </c>
      <c r="D162" s="96">
        <f ca="1">IF(A162&lt;$B$1,VLOOKUP(A162,[1]DI!$A$4:$B$15000,2,FALSE),0)</f>
        <v>0</v>
      </c>
      <c r="E162" s="95">
        <f t="shared" ca="1" si="47"/>
        <v>0</v>
      </c>
      <c r="F162" s="97">
        <f t="shared" si="42"/>
        <v>1.1100000000000001</v>
      </c>
      <c r="G162" s="98">
        <f t="shared" ca="1" si="35"/>
        <v>1</v>
      </c>
      <c r="H162" s="95">
        <f ca="1">TRUNC(PRODUCT(G$10:G161),15)</f>
        <v>1.0282629845450999</v>
      </c>
      <c r="I162" s="95">
        <f t="shared" si="43"/>
        <v>1</v>
      </c>
      <c r="J162" s="95">
        <f t="shared" ca="1" si="36"/>
        <v>1.02826298</v>
      </c>
      <c r="K162" s="95">
        <f t="shared" ca="1" si="37"/>
        <v>141314.9</v>
      </c>
      <c r="L162" s="99">
        <f>IF(VLOOKUP(A162,$U$12:$AD$125,8)=VLOOKUP(A161,$U$12:$AD$125,8),0,VLOOKUP(A162,U$12:$AD$125,8))</f>
        <v>0</v>
      </c>
      <c r="M162" s="100">
        <f>IF(L162&gt;0,VLOOKUP(L162,T$12:$AC$125,7),0)</f>
        <v>0</v>
      </c>
      <c r="N162" s="95">
        <f t="shared" si="38"/>
        <v>0</v>
      </c>
      <c r="O162" s="95">
        <f t="shared" ca="1" si="39"/>
        <v>141314.9</v>
      </c>
      <c r="P162" s="101" t="str">
        <f t="shared" si="44"/>
        <v>J=</v>
      </c>
      <c r="Q162" s="102">
        <f t="shared" si="45"/>
        <v>43923</v>
      </c>
      <c r="R162" s="12"/>
      <c r="S162" s="12"/>
      <c r="T162" s="92">
        <v>43251</v>
      </c>
      <c r="U162" s="22" t="s">
        <v>69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</row>
    <row r="163" spans="1:172" x14ac:dyDescent="0.2">
      <c r="A163" s="93">
        <f t="shared" si="40"/>
        <v>43530</v>
      </c>
      <c r="B163" s="94">
        <f t="shared" ca="1" si="46"/>
        <v>5141314.9000000004</v>
      </c>
      <c r="C163" s="95">
        <f t="shared" si="41"/>
        <v>5000000</v>
      </c>
      <c r="D163" s="96">
        <f ca="1">IF(A163&lt;$B$1,VLOOKUP(A163,[1]DI!$A$4:$B$15000,2,FALSE),0)</f>
        <v>6.4000000000000001E-2</v>
      </c>
      <c r="E163" s="95">
        <f t="shared" ca="1" si="47"/>
        <v>2.4620000000000002E-4</v>
      </c>
      <c r="F163" s="97">
        <f t="shared" si="42"/>
        <v>1.1100000000000001</v>
      </c>
      <c r="G163" s="98">
        <f t="shared" ca="1" si="35"/>
        <v>1.000273282</v>
      </c>
      <c r="H163" s="95">
        <f ca="1">TRUNC(PRODUCT(G$10:G162),15)</f>
        <v>1.0282629845450999</v>
      </c>
      <c r="I163" s="95">
        <f t="shared" si="43"/>
        <v>1</v>
      </c>
      <c r="J163" s="95">
        <f t="shared" ca="1" si="36"/>
        <v>1.02826298</v>
      </c>
      <c r="K163" s="95">
        <f t="shared" ca="1" si="37"/>
        <v>141314.9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38"/>
        <v>0</v>
      </c>
      <c r="O163" s="95">
        <f t="shared" ca="1" si="39"/>
        <v>141314.9</v>
      </c>
      <c r="P163" s="101" t="str">
        <f t="shared" si="44"/>
        <v>J=</v>
      </c>
      <c r="Q163" s="102">
        <f t="shared" si="45"/>
        <v>43923</v>
      </c>
      <c r="R163" s="12"/>
      <c r="S163" s="12"/>
      <c r="T163" s="92">
        <v>43350</v>
      </c>
      <c r="U163" s="22" t="s">
        <v>70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</row>
    <row r="164" spans="1:172" x14ac:dyDescent="0.2">
      <c r="A164" s="93">
        <f t="shared" si="40"/>
        <v>43531</v>
      </c>
      <c r="B164" s="94">
        <f t="shared" ca="1" si="46"/>
        <v>5142719.95</v>
      </c>
      <c r="C164" s="95">
        <f t="shared" si="41"/>
        <v>5000000</v>
      </c>
      <c r="D164" s="96">
        <f ca="1">IF(A164&lt;$B$1,VLOOKUP(A164,[1]DI!$A$4:$B$15000,2,FALSE),0)</f>
        <v>6.4000000000000001E-2</v>
      </c>
      <c r="E164" s="95">
        <f t="shared" ca="1" si="47"/>
        <v>2.4620000000000002E-4</v>
      </c>
      <c r="F164" s="97">
        <f t="shared" si="42"/>
        <v>1.1100000000000001</v>
      </c>
      <c r="G164" s="98">
        <f t="shared" ca="1" si="35"/>
        <v>1.000273282</v>
      </c>
      <c r="H164" s="95">
        <f ca="1">TRUNC(PRODUCT(G$10:G163),15)</f>
        <v>1.0285439903100499</v>
      </c>
      <c r="I164" s="95">
        <f t="shared" si="43"/>
        <v>1</v>
      </c>
      <c r="J164" s="95">
        <f t="shared" ca="1" si="36"/>
        <v>1.02854399</v>
      </c>
      <c r="K164" s="95">
        <f t="shared" ca="1" si="37"/>
        <v>142719.95000000001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38"/>
        <v>0</v>
      </c>
      <c r="O164" s="95">
        <f t="shared" ca="1" si="39"/>
        <v>142719.95000000001</v>
      </c>
      <c r="P164" s="101" t="str">
        <f t="shared" si="44"/>
        <v>J=</v>
      </c>
      <c r="Q164" s="102">
        <f t="shared" si="45"/>
        <v>43923</v>
      </c>
      <c r="R164" s="12"/>
      <c r="S164" s="12"/>
      <c r="T164" s="91">
        <v>43385</v>
      </c>
      <c r="U164" s="43" t="s">
        <v>65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</row>
    <row r="165" spans="1:172" x14ac:dyDescent="0.2">
      <c r="A165" s="93">
        <f t="shared" si="40"/>
        <v>43532</v>
      </c>
      <c r="B165" s="94">
        <f t="shared" ca="1" si="46"/>
        <v>5144125.3499999903</v>
      </c>
      <c r="C165" s="95">
        <f t="shared" si="41"/>
        <v>5000000</v>
      </c>
      <c r="D165" s="96">
        <f ca="1">IF(A165&lt;$B$1,VLOOKUP(A165,[1]DI!$A$4:$B$15000,2,FALSE),0)</f>
        <v>6.4000000000000001E-2</v>
      </c>
      <c r="E165" s="95">
        <f t="shared" ca="1" si="47"/>
        <v>2.4620000000000002E-4</v>
      </c>
      <c r="F165" s="97">
        <f t="shared" si="42"/>
        <v>1.1100000000000001</v>
      </c>
      <c r="G165" s="98">
        <f t="shared" ca="1" si="35"/>
        <v>1.000273282</v>
      </c>
      <c r="H165" s="95">
        <f ca="1">TRUNC(PRODUCT(G$10:G164),15)</f>
        <v>1.02882507286881</v>
      </c>
      <c r="I165" s="95">
        <f t="shared" si="43"/>
        <v>1</v>
      </c>
      <c r="J165" s="95">
        <f t="shared" ca="1" si="36"/>
        <v>1.0288250699999999</v>
      </c>
      <c r="K165" s="95">
        <f t="shared" ca="1" si="37"/>
        <v>144125.34999998999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38"/>
        <v>0</v>
      </c>
      <c r="O165" s="95">
        <f t="shared" ca="1" si="39"/>
        <v>144125.34999998999</v>
      </c>
      <c r="P165" s="101" t="str">
        <f t="shared" si="44"/>
        <v>J=</v>
      </c>
      <c r="Q165" s="102">
        <f t="shared" si="45"/>
        <v>43923</v>
      </c>
      <c r="R165" s="12"/>
      <c r="S165" s="12"/>
      <c r="T165" s="92">
        <v>43406</v>
      </c>
      <c r="U165" s="22" t="s">
        <v>71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</row>
    <row r="166" spans="1:172" x14ac:dyDescent="0.2">
      <c r="A166" s="93">
        <f t="shared" si="40"/>
        <v>43533</v>
      </c>
      <c r="B166" s="94">
        <f t="shared" ca="1" si="46"/>
        <v>5145531.1500000004</v>
      </c>
      <c r="C166" s="95">
        <f t="shared" si="41"/>
        <v>5000000</v>
      </c>
      <c r="D166" s="96">
        <f ca="1">IF(A166&lt;$B$1,VLOOKUP(A166,[1]DI!$A$4:$B$15000,2,FALSE),0)</f>
        <v>0</v>
      </c>
      <c r="E166" s="95">
        <f t="shared" ca="1" si="47"/>
        <v>0</v>
      </c>
      <c r="F166" s="97">
        <f t="shared" si="42"/>
        <v>1.1100000000000001</v>
      </c>
      <c r="G166" s="98">
        <f t="shared" ca="1" si="35"/>
        <v>1</v>
      </c>
      <c r="H166" s="95">
        <f ca="1">TRUNC(PRODUCT(G$10:G165),15)</f>
        <v>1.0291062322423701</v>
      </c>
      <c r="I166" s="95">
        <f t="shared" si="43"/>
        <v>1</v>
      </c>
      <c r="J166" s="95">
        <f t="shared" ca="1" si="36"/>
        <v>1.02910623</v>
      </c>
      <c r="K166" s="95">
        <f t="shared" ca="1" si="37"/>
        <v>145531.15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38"/>
        <v>0</v>
      </c>
      <c r="O166" s="95">
        <f t="shared" ca="1" si="39"/>
        <v>145531.15</v>
      </c>
      <c r="P166" s="101" t="str">
        <f t="shared" si="44"/>
        <v>J=</v>
      </c>
      <c r="Q166" s="102">
        <f t="shared" si="45"/>
        <v>43923</v>
      </c>
      <c r="R166" s="12"/>
      <c r="S166" s="12"/>
      <c r="T166" s="92">
        <v>43419</v>
      </c>
      <c r="U166" s="22" t="s">
        <v>72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</row>
    <row r="167" spans="1:172" x14ac:dyDescent="0.2">
      <c r="A167" s="93">
        <f t="shared" si="40"/>
        <v>43534</v>
      </c>
      <c r="B167" s="94">
        <f t="shared" ca="1" si="46"/>
        <v>5145531.1500000004</v>
      </c>
      <c r="C167" s="95">
        <f t="shared" si="41"/>
        <v>5000000</v>
      </c>
      <c r="D167" s="96">
        <f ca="1">IF(A167&lt;$B$1,VLOOKUP(A167,[1]DI!$A$4:$B$15000,2,FALSE),0)</f>
        <v>0</v>
      </c>
      <c r="E167" s="95">
        <f t="shared" ca="1" si="47"/>
        <v>0</v>
      </c>
      <c r="F167" s="97">
        <f t="shared" si="42"/>
        <v>1.1100000000000001</v>
      </c>
      <c r="G167" s="98">
        <f t="shared" ca="1" si="35"/>
        <v>1</v>
      </c>
      <c r="H167" s="95">
        <f ca="1">TRUNC(PRODUCT(G$10:G166),15)</f>
        <v>1.0291062322423701</v>
      </c>
      <c r="I167" s="95">
        <f t="shared" si="43"/>
        <v>1</v>
      </c>
      <c r="J167" s="95">
        <f t="shared" ca="1" si="36"/>
        <v>1.02910623</v>
      </c>
      <c r="K167" s="95">
        <f t="shared" ca="1" si="37"/>
        <v>145531.15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38"/>
        <v>0</v>
      </c>
      <c r="O167" s="95">
        <f t="shared" ca="1" si="39"/>
        <v>145531.15</v>
      </c>
      <c r="P167" s="101" t="str">
        <f t="shared" si="44"/>
        <v>J=</v>
      </c>
      <c r="Q167" s="102">
        <f t="shared" si="45"/>
        <v>43923</v>
      </c>
      <c r="R167" s="12"/>
      <c r="S167" s="12"/>
      <c r="T167" s="92">
        <v>43459</v>
      </c>
      <c r="U167" s="22" t="s">
        <v>73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</row>
    <row r="168" spans="1:172" x14ac:dyDescent="0.2">
      <c r="A168" s="93">
        <f t="shared" si="40"/>
        <v>43535</v>
      </c>
      <c r="B168" s="94">
        <f t="shared" ca="1" si="46"/>
        <v>5145531.1500000004</v>
      </c>
      <c r="C168" s="95">
        <f t="shared" si="41"/>
        <v>5000000</v>
      </c>
      <c r="D168" s="96">
        <f ca="1">IF(A168&lt;$B$1,VLOOKUP(A168,[1]DI!$A$4:$B$15000,2,FALSE),0)</f>
        <v>6.4000000000000001E-2</v>
      </c>
      <c r="E168" s="95">
        <f t="shared" ca="1" si="47"/>
        <v>2.4620000000000002E-4</v>
      </c>
      <c r="F168" s="97">
        <f t="shared" si="42"/>
        <v>1.1100000000000001</v>
      </c>
      <c r="G168" s="98">
        <f t="shared" ca="1" si="35"/>
        <v>1.000273282</v>
      </c>
      <c r="H168" s="95">
        <f ca="1">TRUNC(PRODUCT(G$10:G167),15)</f>
        <v>1.0291062322423701</v>
      </c>
      <c r="I168" s="95">
        <f t="shared" si="43"/>
        <v>1</v>
      </c>
      <c r="J168" s="95">
        <f t="shared" ca="1" si="36"/>
        <v>1.02910623</v>
      </c>
      <c r="K168" s="95">
        <f t="shared" ca="1" si="37"/>
        <v>145531.15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38"/>
        <v>0</v>
      </c>
      <c r="O168" s="95">
        <f t="shared" ca="1" si="39"/>
        <v>145531.15</v>
      </c>
      <c r="P168" s="101" t="str">
        <f t="shared" si="44"/>
        <v>J=</v>
      </c>
      <c r="Q168" s="102">
        <f t="shared" si="45"/>
        <v>43923</v>
      </c>
      <c r="R168" s="12"/>
      <c r="S168" s="12"/>
      <c r="T168" s="92">
        <v>43466</v>
      </c>
      <c r="U168" s="22" t="s">
        <v>74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</row>
    <row r="169" spans="1:172" x14ac:dyDescent="0.2">
      <c r="A169" s="93">
        <f t="shared" si="40"/>
        <v>43536</v>
      </c>
      <c r="B169" s="94">
        <f t="shared" ca="1" si="46"/>
        <v>5146937.3499999996</v>
      </c>
      <c r="C169" s="95">
        <f t="shared" si="41"/>
        <v>5000000</v>
      </c>
      <c r="D169" s="96">
        <f ca="1">IF(A169&lt;$B$1,VLOOKUP(A169,[1]DI!$A$4:$B$15000,2,FALSE),0)</f>
        <v>6.4000000000000001E-2</v>
      </c>
      <c r="E169" s="95">
        <f t="shared" ca="1" si="47"/>
        <v>2.4620000000000002E-4</v>
      </c>
      <c r="F169" s="97">
        <f t="shared" si="42"/>
        <v>1.1100000000000001</v>
      </c>
      <c r="G169" s="98">
        <f t="shared" ca="1" si="35"/>
        <v>1.000273282</v>
      </c>
      <c r="H169" s="95">
        <f ca="1">TRUNC(PRODUCT(G$10:G168),15)</f>
        <v>1.0293874684517299</v>
      </c>
      <c r="I169" s="95">
        <f t="shared" si="43"/>
        <v>1</v>
      </c>
      <c r="J169" s="95">
        <f t="shared" ca="1" si="36"/>
        <v>1.0293874700000001</v>
      </c>
      <c r="K169" s="95">
        <f t="shared" ca="1" si="37"/>
        <v>146937.35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38"/>
        <v>0</v>
      </c>
      <c r="O169" s="95">
        <f t="shared" ca="1" si="39"/>
        <v>146937.35</v>
      </c>
      <c r="P169" s="101" t="str">
        <f t="shared" si="44"/>
        <v>J=</v>
      </c>
      <c r="Q169" s="102">
        <f t="shared" si="45"/>
        <v>43923</v>
      </c>
      <c r="R169" s="12"/>
      <c r="S169" s="12"/>
      <c r="T169" s="92">
        <v>43528</v>
      </c>
      <c r="U169" s="22" t="s">
        <v>59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</row>
    <row r="170" spans="1:172" x14ac:dyDescent="0.2">
      <c r="A170" s="93">
        <f t="shared" si="40"/>
        <v>43537</v>
      </c>
      <c r="B170" s="94">
        <f t="shared" ca="1" si="46"/>
        <v>5148343.9000000004</v>
      </c>
      <c r="C170" s="95">
        <f t="shared" si="41"/>
        <v>5000000</v>
      </c>
      <c r="D170" s="96">
        <f ca="1">IF(A170&lt;$B$1,VLOOKUP(A170,[1]DI!$A$4:$B$15000,2,FALSE),0)</f>
        <v>6.4000000000000001E-2</v>
      </c>
      <c r="E170" s="95">
        <f t="shared" ca="1" si="47"/>
        <v>2.4620000000000002E-4</v>
      </c>
      <c r="F170" s="97">
        <f t="shared" si="42"/>
        <v>1.1100000000000001</v>
      </c>
      <c r="G170" s="98">
        <f t="shared" ca="1" si="35"/>
        <v>1.000273282</v>
      </c>
      <c r="H170" s="95">
        <f ca="1">TRUNC(PRODUCT(G$10:G169),15)</f>
        <v>1.02966878151788</v>
      </c>
      <c r="I170" s="95">
        <f t="shared" si="43"/>
        <v>1</v>
      </c>
      <c r="J170" s="95">
        <f t="shared" ca="1" si="36"/>
        <v>1.02966878</v>
      </c>
      <c r="K170" s="95">
        <f t="shared" ca="1" si="37"/>
        <v>148343.9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38"/>
        <v>0</v>
      </c>
      <c r="O170" s="95">
        <f t="shared" ca="1" si="39"/>
        <v>148343.9</v>
      </c>
      <c r="P170" s="101" t="str">
        <f t="shared" si="44"/>
        <v>J=</v>
      </c>
      <c r="Q170" s="102">
        <f t="shared" si="45"/>
        <v>43923</v>
      </c>
      <c r="R170" s="12"/>
      <c r="S170" s="12"/>
      <c r="T170" s="92">
        <v>43529</v>
      </c>
      <c r="U170" s="22" t="s">
        <v>59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</row>
    <row r="171" spans="1:172" x14ac:dyDescent="0.2">
      <c r="A171" s="93">
        <f t="shared" si="40"/>
        <v>43538</v>
      </c>
      <c r="B171" s="94">
        <f t="shared" ca="1" si="46"/>
        <v>5149750.8499999996</v>
      </c>
      <c r="C171" s="95">
        <f t="shared" si="41"/>
        <v>5000000</v>
      </c>
      <c r="D171" s="96">
        <f ca="1">IF(A171&lt;$B$1,VLOOKUP(A171,[1]DI!$A$4:$B$15000,2,FALSE),0)</f>
        <v>6.4000000000000001E-2</v>
      </c>
      <c r="E171" s="95">
        <f t="shared" ca="1" si="47"/>
        <v>2.4620000000000002E-4</v>
      </c>
      <c r="F171" s="97">
        <f t="shared" si="42"/>
        <v>1.1100000000000001</v>
      </c>
      <c r="G171" s="98">
        <f t="shared" ca="1" si="35"/>
        <v>1.000273282</v>
      </c>
      <c r="H171" s="95">
        <f ca="1">TRUNC(PRODUCT(G$10:G170),15)</f>
        <v>1.02995017146183</v>
      </c>
      <c r="I171" s="95">
        <f t="shared" si="43"/>
        <v>1</v>
      </c>
      <c r="J171" s="95">
        <f t="shared" ca="1" si="36"/>
        <v>1.02995017</v>
      </c>
      <c r="K171" s="95">
        <f t="shared" ca="1" si="37"/>
        <v>149750.85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38"/>
        <v>0</v>
      </c>
      <c r="O171" s="95">
        <f t="shared" ca="1" si="39"/>
        <v>149750.85</v>
      </c>
      <c r="P171" s="101" t="str">
        <f t="shared" si="44"/>
        <v>J=</v>
      </c>
      <c r="Q171" s="102">
        <f t="shared" si="45"/>
        <v>43923</v>
      </c>
      <c r="R171" s="12"/>
      <c r="S171" s="12"/>
      <c r="T171" s="92">
        <v>43574</v>
      </c>
      <c r="U171" s="22" t="s">
        <v>67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</row>
    <row r="172" spans="1:172" x14ac:dyDescent="0.2">
      <c r="A172" s="93">
        <f t="shared" si="40"/>
        <v>43539</v>
      </c>
      <c r="B172" s="94">
        <f t="shared" ca="1" si="46"/>
        <v>5151158.2</v>
      </c>
      <c r="C172" s="95">
        <f t="shared" si="41"/>
        <v>5000000</v>
      </c>
      <c r="D172" s="96">
        <f ca="1">IF(A172&lt;$B$1,VLOOKUP(A172,[1]DI!$A$4:$B$15000,2,FALSE),0)</f>
        <v>6.4000000000000001E-2</v>
      </c>
      <c r="E172" s="95">
        <f t="shared" ca="1" si="47"/>
        <v>2.4620000000000002E-4</v>
      </c>
      <c r="F172" s="97">
        <f t="shared" si="42"/>
        <v>1.1100000000000001</v>
      </c>
      <c r="G172" s="98">
        <f t="shared" ca="1" si="35"/>
        <v>1.000273282</v>
      </c>
      <c r="H172" s="95">
        <f ca="1">TRUNC(PRODUCT(G$10:G171),15)</f>
        <v>1.03023163830459</v>
      </c>
      <c r="I172" s="95">
        <f t="shared" si="43"/>
        <v>1</v>
      </c>
      <c r="J172" s="95">
        <f t="shared" ca="1" si="36"/>
        <v>1.03023164</v>
      </c>
      <c r="K172" s="95">
        <f t="shared" ca="1" si="37"/>
        <v>151158.20000000001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38"/>
        <v>0</v>
      </c>
      <c r="O172" s="95">
        <f t="shared" ca="1" si="39"/>
        <v>151158.20000000001</v>
      </c>
      <c r="P172" s="101" t="str">
        <f t="shared" si="44"/>
        <v>J=</v>
      </c>
      <c r="Q172" s="102">
        <f t="shared" si="45"/>
        <v>43923</v>
      </c>
      <c r="R172" s="12"/>
      <c r="S172" s="12"/>
      <c r="T172" s="92">
        <v>43586</v>
      </c>
      <c r="U172" s="22" t="s">
        <v>68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</row>
    <row r="173" spans="1:172" x14ac:dyDescent="0.2">
      <c r="A173" s="93">
        <f t="shared" si="40"/>
        <v>43540</v>
      </c>
      <c r="B173" s="94">
        <f t="shared" ca="1" si="46"/>
        <v>5152565.9000000004</v>
      </c>
      <c r="C173" s="95">
        <f t="shared" si="41"/>
        <v>5000000</v>
      </c>
      <c r="D173" s="96">
        <f ca="1">IF(A173&lt;$B$1,VLOOKUP(A173,[1]DI!$A$4:$B$15000,2,FALSE),0)</f>
        <v>0</v>
      </c>
      <c r="E173" s="95">
        <f t="shared" ca="1" si="47"/>
        <v>0</v>
      </c>
      <c r="F173" s="97">
        <f t="shared" si="42"/>
        <v>1.1100000000000001</v>
      </c>
      <c r="G173" s="98">
        <f t="shared" ca="1" si="35"/>
        <v>1</v>
      </c>
      <c r="H173" s="95">
        <f ca="1">TRUNC(PRODUCT(G$10:G172),15)</f>
        <v>1.03051318206717</v>
      </c>
      <c r="I173" s="95">
        <f t="shared" si="43"/>
        <v>1</v>
      </c>
      <c r="J173" s="95">
        <f t="shared" ca="1" si="36"/>
        <v>1.03051318</v>
      </c>
      <c r="K173" s="95">
        <f t="shared" ca="1" si="37"/>
        <v>152565.9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38"/>
        <v>0</v>
      </c>
      <c r="O173" s="95">
        <f t="shared" ca="1" si="39"/>
        <v>152565.9</v>
      </c>
      <c r="P173" s="101" t="str">
        <f t="shared" si="44"/>
        <v>J=</v>
      </c>
      <c r="Q173" s="102">
        <f t="shared" si="45"/>
        <v>43923</v>
      </c>
      <c r="R173" s="12"/>
      <c r="S173" s="12"/>
      <c r="T173" s="92">
        <v>43636</v>
      </c>
      <c r="U173" s="22" t="s">
        <v>69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</row>
    <row r="174" spans="1:172" x14ac:dyDescent="0.2">
      <c r="A174" s="93">
        <f t="shared" si="40"/>
        <v>43541</v>
      </c>
      <c r="B174" s="94">
        <f t="shared" ca="1" si="46"/>
        <v>5152565.9000000004</v>
      </c>
      <c r="C174" s="95">
        <f t="shared" si="41"/>
        <v>5000000</v>
      </c>
      <c r="D174" s="96">
        <f ca="1">IF(A174&lt;$B$1,VLOOKUP(A174,[1]DI!$A$4:$B$15000,2,FALSE),0)</f>
        <v>0</v>
      </c>
      <c r="E174" s="95">
        <f t="shared" ca="1" si="47"/>
        <v>0</v>
      </c>
      <c r="F174" s="97">
        <f t="shared" si="42"/>
        <v>1.1100000000000001</v>
      </c>
      <c r="G174" s="98">
        <f t="shared" ca="1" si="35"/>
        <v>1</v>
      </c>
      <c r="H174" s="95">
        <f ca="1">TRUNC(PRODUCT(G$10:G173),15)</f>
        <v>1.03051318206717</v>
      </c>
      <c r="I174" s="95">
        <f t="shared" si="43"/>
        <v>1</v>
      </c>
      <c r="J174" s="95">
        <f t="shared" ca="1" si="36"/>
        <v>1.03051318</v>
      </c>
      <c r="K174" s="95">
        <f t="shared" ca="1" si="37"/>
        <v>152565.9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38"/>
        <v>0</v>
      </c>
      <c r="O174" s="95">
        <f t="shared" ca="1" si="39"/>
        <v>152565.9</v>
      </c>
      <c r="P174" s="101" t="str">
        <f t="shared" si="44"/>
        <v>J=</v>
      </c>
      <c r="Q174" s="102">
        <f t="shared" si="45"/>
        <v>43923</v>
      </c>
      <c r="R174" s="12"/>
      <c r="S174" s="12"/>
      <c r="T174" s="92">
        <v>43784</v>
      </c>
      <c r="U174" s="22" t="s">
        <v>72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</row>
    <row r="175" spans="1:172" x14ac:dyDescent="0.2">
      <c r="A175" s="93">
        <f t="shared" si="40"/>
        <v>43542</v>
      </c>
      <c r="B175" s="94">
        <f t="shared" ca="1" si="46"/>
        <v>5152565.9000000004</v>
      </c>
      <c r="C175" s="95">
        <f t="shared" si="41"/>
        <v>5000000</v>
      </c>
      <c r="D175" s="96">
        <f ca="1">IF(A175&lt;$B$1,VLOOKUP(A175,[1]DI!$A$4:$B$15000,2,FALSE),0)</f>
        <v>6.4000000000000001E-2</v>
      </c>
      <c r="E175" s="95">
        <f t="shared" ca="1" si="47"/>
        <v>2.4620000000000002E-4</v>
      </c>
      <c r="F175" s="97">
        <f t="shared" si="42"/>
        <v>1.1100000000000001</v>
      </c>
      <c r="G175" s="98">
        <f t="shared" ca="1" si="35"/>
        <v>1.000273282</v>
      </c>
      <c r="H175" s="95">
        <f ca="1">TRUNC(PRODUCT(G$10:G174),15)</f>
        <v>1.03051318206717</v>
      </c>
      <c r="I175" s="95">
        <f t="shared" si="43"/>
        <v>1</v>
      </c>
      <c r="J175" s="95">
        <f t="shared" ca="1" si="36"/>
        <v>1.03051318</v>
      </c>
      <c r="K175" s="95">
        <f t="shared" ca="1" si="37"/>
        <v>152565.9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38"/>
        <v>0</v>
      </c>
      <c r="O175" s="95">
        <f t="shared" ca="1" si="39"/>
        <v>152565.9</v>
      </c>
      <c r="P175" s="101" t="str">
        <f t="shared" si="44"/>
        <v>J=</v>
      </c>
      <c r="Q175" s="102">
        <f t="shared" si="45"/>
        <v>43923</v>
      </c>
      <c r="R175" s="12"/>
      <c r="S175" s="12"/>
      <c r="T175" s="92">
        <v>43824</v>
      </c>
      <c r="U175" s="22" t="s">
        <v>73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</row>
    <row r="176" spans="1:172" x14ac:dyDescent="0.2">
      <c r="A176" s="93">
        <f t="shared" si="40"/>
        <v>43543</v>
      </c>
      <c r="B176" s="94">
        <f t="shared" ca="1" si="46"/>
        <v>5153974</v>
      </c>
      <c r="C176" s="95">
        <f t="shared" si="41"/>
        <v>5000000</v>
      </c>
      <c r="D176" s="96">
        <f ca="1">IF(A176&lt;$B$1,VLOOKUP(A176,[1]DI!$A$4:$B$15000,2,FALSE),0)</f>
        <v>6.4000000000000001E-2</v>
      </c>
      <c r="E176" s="95">
        <f t="shared" ca="1" si="47"/>
        <v>2.4620000000000002E-4</v>
      </c>
      <c r="F176" s="97">
        <f t="shared" si="42"/>
        <v>1.1100000000000001</v>
      </c>
      <c r="G176" s="98">
        <f t="shared" ca="1" si="35"/>
        <v>1.000273282</v>
      </c>
      <c r="H176" s="95">
        <f ca="1">TRUNC(PRODUCT(G$10:G175),15)</f>
        <v>1.03079480277059</v>
      </c>
      <c r="I176" s="95">
        <f t="shared" si="43"/>
        <v>1</v>
      </c>
      <c r="J176" s="95">
        <f t="shared" ca="1" si="36"/>
        <v>1.0307948</v>
      </c>
      <c r="K176" s="95">
        <f t="shared" ca="1" si="37"/>
        <v>153974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38"/>
        <v>0</v>
      </c>
      <c r="O176" s="95">
        <f t="shared" ca="1" si="39"/>
        <v>153974</v>
      </c>
      <c r="P176" s="101" t="str">
        <f t="shared" si="44"/>
        <v>J=</v>
      </c>
      <c r="Q176" s="102">
        <f t="shared" si="45"/>
        <v>43923</v>
      </c>
      <c r="R176" s="12"/>
      <c r="S176" s="12"/>
      <c r="T176" s="92">
        <v>43831</v>
      </c>
      <c r="U176" s="22" t="s">
        <v>74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</row>
    <row r="177" spans="1:175" x14ac:dyDescent="0.2">
      <c r="A177" s="93">
        <f t="shared" si="40"/>
        <v>43544</v>
      </c>
      <c r="B177" s="94">
        <f t="shared" ca="1" si="46"/>
        <v>5155382.5</v>
      </c>
      <c r="C177" s="95">
        <f t="shared" si="41"/>
        <v>5000000</v>
      </c>
      <c r="D177" s="96">
        <f ca="1">IF(A177&lt;$B$1,VLOOKUP(A177,[1]DI!$A$4:$B$15000,2,FALSE),0)</f>
        <v>6.4000000000000001E-2</v>
      </c>
      <c r="E177" s="95">
        <f t="shared" ca="1" si="47"/>
        <v>2.4620000000000002E-4</v>
      </c>
      <c r="F177" s="97">
        <f t="shared" si="42"/>
        <v>1.1100000000000001</v>
      </c>
      <c r="G177" s="98">
        <f t="shared" ca="1" si="35"/>
        <v>1.000273282</v>
      </c>
      <c r="H177" s="95">
        <f ca="1">TRUNC(PRODUCT(G$10:G176),15)</f>
        <v>1.03107650043588</v>
      </c>
      <c r="I177" s="95">
        <f t="shared" si="43"/>
        <v>1</v>
      </c>
      <c r="J177" s="95">
        <f t="shared" ca="1" si="36"/>
        <v>1.0310765</v>
      </c>
      <c r="K177" s="95">
        <f t="shared" ca="1" si="37"/>
        <v>155382.5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38"/>
        <v>0</v>
      </c>
      <c r="O177" s="95">
        <f t="shared" ca="1" si="39"/>
        <v>155382.5</v>
      </c>
      <c r="P177" s="101" t="str">
        <f t="shared" si="44"/>
        <v>J=</v>
      </c>
      <c r="Q177" s="102">
        <f t="shared" si="45"/>
        <v>43923</v>
      </c>
      <c r="R177" s="12"/>
      <c r="S177" s="12"/>
      <c r="T177" s="91">
        <v>43885</v>
      </c>
      <c r="U177" s="43" t="s">
        <v>59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</row>
    <row r="178" spans="1:175" x14ac:dyDescent="0.2">
      <c r="A178" s="93">
        <f t="shared" si="40"/>
        <v>43545</v>
      </c>
      <c r="B178" s="94">
        <f t="shared" ca="1" si="46"/>
        <v>5156791.4000000004</v>
      </c>
      <c r="C178" s="95">
        <f t="shared" si="41"/>
        <v>5000000</v>
      </c>
      <c r="D178" s="96">
        <f ca="1">IF(A178&lt;$B$1,VLOOKUP(A178,[1]DI!$A$4:$B$15000,2,FALSE),0)</f>
        <v>6.4000000000000001E-2</v>
      </c>
      <c r="E178" s="95">
        <f t="shared" ca="1" si="47"/>
        <v>2.4620000000000002E-4</v>
      </c>
      <c r="F178" s="97">
        <f t="shared" si="42"/>
        <v>1.1100000000000001</v>
      </c>
      <c r="G178" s="98">
        <f t="shared" ca="1" si="35"/>
        <v>1.000273282</v>
      </c>
      <c r="H178" s="95">
        <f ca="1">TRUNC(PRODUCT(G$10:G177),15)</f>
        <v>1.03135827508408</v>
      </c>
      <c r="I178" s="95">
        <f t="shared" si="43"/>
        <v>1</v>
      </c>
      <c r="J178" s="95">
        <f t="shared" ca="1" si="36"/>
        <v>1.0313582800000001</v>
      </c>
      <c r="K178" s="95">
        <f t="shared" ca="1" si="37"/>
        <v>156791.4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38"/>
        <v>0</v>
      </c>
      <c r="O178" s="95">
        <f t="shared" ca="1" si="39"/>
        <v>156791.4</v>
      </c>
      <c r="P178" s="101" t="str">
        <f t="shared" si="44"/>
        <v>J=</v>
      </c>
      <c r="Q178" s="102">
        <f t="shared" si="45"/>
        <v>43923</v>
      </c>
      <c r="R178" s="12"/>
      <c r="S178" s="12"/>
      <c r="T178" s="92">
        <v>43886</v>
      </c>
      <c r="U178" s="22" t="s">
        <v>59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</row>
    <row r="179" spans="1:175" x14ac:dyDescent="0.2">
      <c r="A179" s="93">
        <f t="shared" si="40"/>
        <v>43546</v>
      </c>
      <c r="B179" s="94">
        <f t="shared" ca="1" si="46"/>
        <v>5158200.6500000004</v>
      </c>
      <c r="C179" s="95">
        <f t="shared" si="41"/>
        <v>5000000</v>
      </c>
      <c r="D179" s="96">
        <f ca="1">IF(A179&lt;$B$1,VLOOKUP(A179,[1]DI!$A$4:$B$15000,2,FALSE),0)</f>
        <v>6.4000000000000001E-2</v>
      </c>
      <c r="E179" s="95">
        <f t="shared" ca="1" si="47"/>
        <v>2.4620000000000002E-4</v>
      </c>
      <c r="F179" s="97">
        <f t="shared" si="42"/>
        <v>1.1100000000000001</v>
      </c>
      <c r="G179" s="98">
        <f t="shared" ca="1" si="35"/>
        <v>1.000273282</v>
      </c>
      <c r="H179" s="95">
        <f ca="1">TRUNC(PRODUCT(G$10:G178),15)</f>
        <v>1.0316401267362101</v>
      </c>
      <c r="I179" s="95">
        <f t="shared" si="43"/>
        <v>1</v>
      </c>
      <c r="J179" s="95">
        <f t="shared" ca="1" si="36"/>
        <v>1.03164013</v>
      </c>
      <c r="K179" s="95">
        <f t="shared" ca="1" si="37"/>
        <v>158200.65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38"/>
        <v>0</v>
      </c>
      <c r="O179" s="95">
        <f t="shared" ca="1" si="39"/>
        <v>158200.65</v>
      </c>
      <c r="P179" s="101" t="str">
        <f t="shared" si="44"/>
        <v>J=</v>
      </c>
      <c r="Q179" s="102">
        <f t="shared" si="45"/>
        <v>43923</v>
      </c>
      <c r="R179" s="12"/>
      <c r="S179" s="12"/>
      <c r="T179" s="92">
        <v>43931</v>
      </c>
      <c r="U179" s="22" t="s">
        <v>67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</row>
    <row r="180" spans="1:175" x14ac:dyDescent="0.2">
      <c r="A180" s="93">
        <f t="shared" si="40"/>
        <v>43547</v>
      </c>
      <c r="B180" s="94">
        <f t="shared" ca="1" si="46"/>
        <v>5159610.3</v>
      </c>
      <c r="C180" s="95">
        <f t="shared" si="41"/>
        <v>5000000</v>
      </c>
      <c r="D180" s="96">
        <f ca="1">IF(A180&lt;$B$1,VLOOKUP(A180,[1]DI!$A$4:$B$15000,2,FALSE),0)</f>
        <v>0</v>
      </c>
      <c r="E180" s="95">
        <f t="shared" ca="1" si="47"/>
        <v>0</v>
      </c>
      <c r="F180" s="97">
        <f t="shared" si="42"/>
        <v>1.1100000000000001</v>
      </c>
      <c r="G180" s="98">
        <f t="shared" ca="1" si="35"/>
        <v>1</v>
      </c>
      <c r="H180" s="95">
        <f ca="1">TRUNC(PRODUCT(G$10:G179),15)</f>
        <v>1.0319220554133199</v>
      </c>
      <c r="I180" s="95">
        <f t="shared" si="43"/>
        <v>1</v>
      </c>
      <c r="J180" s="95">
        <f t="shared" ca="1" si="36"/>
        <v>1.0319220600000001</v>
      </c>
      <c r="K180" s="95">
        <f t="shared" ca="1" si="37"/>
        <v>159610.29999999999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38"/>
        <v>0</v>
      </c>
      <c r="O180" s="95">
        <f t="shared" ca="1" si="39"/>
        <v>159610.29999999999</v>
      </c>
      <c r="P180" s="101" t="str">
        <f t="shared" si="44"/>
        <v>J=</v>
      </c>
      <c r="Q180" s="102">
        <f t="shared" si="45"/>
        <v>43923</v>
      </c>
      <c r="R180" s="12"/>
      <c r="S180" s="12"/>
      <c r="T180" s="92">
        <v>43942</v>
      </c>
      <c r="U180" s="22" t="s">
        <v>61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</row>
    <row r="181" spans="1:175" x14ac:dyDescent="0.2">
      <c r="A181" s="93">
        <f t="shared" si="40"/>
        <v>43548</v>
      </c>
      <c r="B181" s="94">
        <f t="shared" ca="1" si="46"/>
        <v>5159610.3</v>
      </c>
      <c r="C181" s="95">
        <f t="shared" si="41"/>
        <v>5000000</v>
      </c>
      <c r="D181" s="96">
        <f ca="1">IF(A181&lt;$B$1,VLOOKUP(A181,[1]DI!$A$4:$B$15000,2,FALSE),0)</f>
        <v>0</v>
      </c>
      <c r="E181" s="95">
        <f t="shared" ca="1" si="47"/>
        <v>0</v>
      </c>
      <c r="F181" s="97">
        <f t="shared" si="42"/>
        <v>1.1100000000000001</v>
      </c>
      <c r="G181" s="98">
        <f t="shared" ca="1" si="35"/>
        <v>1</v>
      </c>
      <c r="H181" s="95">
        <f ca="1">TRUNC(PRODUCT(G$10:G180),15)</f>
        <v>1.0319220554133199</v>
      </c>
      <c r="I181" s="95">
        <f t="shared" si="43"/>
        <v>1</v>
      </c>
      <c r="J181" s="95">
        <f t="shared" ca="1" si="36"/>
        <v>1.0319220600000001</v>
      </c>
      <c r="K181" s="95">
        <f t="shared" ca="1" si="37"/>
        <v>159610.29999999999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38"/>
        <v>0</v>
      </c>
      <c r="O181" s="95">
        <f t="shared" ca="1" si="39"/>
        <v>159610.29999999999</v>
      </c>
      <c r="P181" s="101" t="str">
        <f t="shared" si="44"/>
        <v>J=</v>
      </c>
      <c r="Q181" s="102">
        <f t="shared" si="45"/>
        <v>43923</v>
      </c>
      <c r="R181" s="12"/>
      <c r="S181" s="12"/>
      <c r="T181" s="92">
        <v>43952</v>
      </c>
      <c r="U181" s="22" t="s">
        <v>68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</row>
    <row r="182" spans="1:175" x14ac:dyDescent="0.2">
      <c r="A182" s="93">
        <f t="shared" si="40"/>
        <v>43549</v>
      </c>
      <c r="B182" s="94">
        <f t="shared" ca="1" si="46"/>
        <v>5159610.3</v>
      </c>
      <c r="C182" s="95">
        <f t="shared" si="41"/>
        <v>5000000</v>
      </c>
      <c r="D182" s="96">
        <f ca="1">IF(A182&lt;$B$1,VLOOKUP(A182,[1]DI!$A$4:$B$15000,2,FALSE),0)</f>
        <v>6.4000000000000001E-2</v>
      </c>
      <c r="E182" s="95">
        <f t="shared" ca="1" si="47"/>
        <v>2.4620000000000002E-4</v>
      </c>
      <c r="F182" s="97">
        <f t="shared" si="42"/>
        <v>1.1100000000000001</v>
      </c>
      <c r="G182" s="98">
        <f t="shared" ca="1" si="35"/>
        <v>1.000273282</v>
      </c>
      <c r="H182" s="95">
        <f ca="1">TRUNC(PRODUCT(G$10:G181),15)</f>
        <v>1.0319220554133199</v>
      </c>
      <c r="I182" s="95">
        <f t="shared" si="43"/>
        <v>1</v>
      </c>
      <c r="J182" s="95">
        <f t="shared" ca="1" si="36"/>
        <v>1.0319220600000001</v>
      </c>
      <c r="K182" s="95">
        <f t="shared" ca="1" si="37"/>
        <v>159610.29999999999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38"/>
        <v>0</v>
      </c>
      <c r="O182" s="95">
        <f t="shared" ca="1" si="39"/>
        <v>159610.29999999999</v>
      </c>
      <c r="P182" s="101" t="str">
        <f t="shared" si="44"/>
        <v>J=</v>
      </c>
      <c r="Q182" s="102">
        <f t="shared" si="45"/>
        <v>43923</v>
      </c>
      <c r="R182" s="12"/>
      <c r="S182" s="12"/>
      <c r="T182" s="92">
        <v>43993</v>
      </c>
      <c r="U182" s="22" t="s">
        <v>69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</row>
    <row r="183" spans="1:175" x14ac:dyDescent="0.2">
      <c r="A183" s="93">
        <f t="shared" si="40"/>
        <v>43550</v>
      </c>
      <c r="B183" s="94">
        <f t="shared" ca="1" si="46"/>
        <v>5161020.3</v>
      </c>
      <c r="C183" s="95">
        <f t="shared" si="41"/>
        <v>5000000</v>
      </c>
      <c r="D183" s="96">
        <f ca="1">IF(A183&lt;$B$1,VLOOKUP(A183,[1]DI!$A$4:$B$15000,2,FALSE),0)</f>
        <v>6.4000000000000001E-2</v>
      </c>
      <c r="E183" s="95">
        <f t="shared" ca="1" si="47"/>
        <v>2.4620000000000002E-4</v>
      </c>
      <c r="F183" s="97">
        <f t="shared" si="42"/>
        <v>1.1100000000000001</v>
      </c>
      <c r="G183" s="98">
        <f t="shared" ca="1" si="35"/>
        <v>1.000273282</v>
      </c>
      <c r="H183" s="95">
        <f ca="1">TRUNC(PRODUCT(G$10:G182),15)</f>
        <v>1.03220406113647</v>
      </c>
      <c r="I183" s="95">
        <f t="shared" si="43"/>
        <v>1</v>
      </c>
      <c r="J183" s="95">
        <f t="shared" ca="1" si="36"/>
        <v>1.03220406</v>
      </c>
      <c r="K183" s="95">
        <f t="shared" ca="1" si="37"/>
        <v>161020.29999999999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38"/>
        <v>0</v>
      </c>
      <c r="O183" s="95">
        <f t="shared" ca="1" si="39"/>
        <v>161020.29999999999</v>
      </c>
      <c r="P183" s="101" t="str">
        <f t="shared" si="44"/>
        <v>J=</v>
      </c>
      <c r="Q183" s="102">
        <f t="shared" si="45"/>
        <v>43923</v>
      </c>
      <c r="R183" s="12"/>
      <c r="S183" s="12"/>
      <c r="T183" s="92">
        <v>44081</v>
      </c>
      <c r="U183" s="22" t="s">
        <v>70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</row>
    <row r="184" spans="1:175" x14ac:dyDescent="0.2">
      <c r="A184" s="93">
        <f t="shared" si="40"/>
        <v>43551</v>
      </c>
      <c r="B184" s="94">
        <f t="shared" ca="1" si="46"/>
        <v>5162430.7</v>
      </c>
      <c r="C184" s="95">
        <f t="shared" si="41"/>
        <v>5000000</v>
      </c>
      <c r="D184" s="96">
        <f ca="1">IF(A184&lt;$B$1,VLOOKUP(A184,[1]DI!$A$4:$B$15000,2,FALSE),0)</f>
        <v>6.4000000000000001E-2</v>
      </c>
      <c r="E184" s="95">
        <f t="shared" ca="1" si="47"/>
        <v>2.4620000000000002E-4</v>
      </c>
      <c r="F184" s="97">
        <f t="shared" si="42"/>
        <v>1.1100000000000001</v>
      </c>
      <c r="G184" s="98">
        <f t="shared" ca="1" si="35"/>
        <v>1.000273282</v>
      </c>
      <c r="H184" s="95">
        <f ca="1">TRUNC(PRODUCT(G$10:G183),15)</f>
        <v>1.0324861439266999</v>
      </c>
      <c r="I184" s="95">
        <f t="shared" si="43"/>
        <v>1</v>
      </c>
      <c r="J184" s="95">
        <f t="shared" ca="1" si="36"/>
        <v>1.0324861400000001</v>
      </c>
      <c r="K184" s="95">
        <f t="shared" ca="1" si="37"/>
        <v>162430.70000000001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38"/>
        <v>0</v>
      </c>
      <c r="O184" s="95">
        <f t="shared" ca="1" si="39"/>
        <v>162430.70000000001</v>
      </c>
      <c r="P184" s="101" t="str">
        <f t="shared" si="44"/>
        <v>J=</v>
      </c>
      <c r="Q184" s="102">
        <f t="shared" si="45"/>
        <v>43923</v>
      </c>
      <c r="R184" s="12"/>
      <c r="S184" s="12"/>
      <c r="T184" s="92">
        <v>44116</v>
      </c>
      <c r="U184" s="26" t="s">
        <v>65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</row>
    <row r="185" spans="1:175" x14ac:dyDescent="0.2">
      <c r="A185" s="93">
        <f t="shared" si="40"/>
        <v>43552</v>
      </c>
      <c r="B185" s="94">
        <f t="shared" ca="1" si="46"/>
        <v>5163841.5</v>
      </c>
      <c r="C185" s="95">
        <f t="shared" si="41"/>
        <v>5000000</v>
      </c>
      <c r="D185" s="96">
        <f ca="1">IF(A185&lt;$B$1,VLOOKUP(A185,[1]DI!$A$4:$B$15000,2,FALSE),0)</f>
        <v>6.4000000000000001E-2</v>
      </c>
      <c r="E185" s="95">
        <f t="shared" ca="1" si="47"/>
        <v>2.4620000000000002E-4</v>
      </c>
      <c r="F185" s="97">
        <f t="shared" si="42"/>
        <v>1.1100000000000001</v>
      </c>
      <c r="G185" s="98">
        <f t="shared" ca="1" si="35"/>
        <v>1.000273282</v>
      </c>
      <c r="H185" s="95">
        <f ca="1">TRUNC(PRODUCT(G$10:G184),15)</f>
        <v>1.0327683038050901</v>
      </c>
      <c r="I185" s="95">
        <f t="shared" si="43"/>
        <v>1</v>
      </c>
      <c r="J185" s="95">
        <f t="shared" ca="1" si="36"/>
        <v>1.0327683000000001</v>
      </c>
      <c r="K185" s="95">
        <f t="shared" ca="1" si="37"/>
        <v>163841.5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38"/>
        <v>0</v>
      </c>
      <c r="O185" s="95">
        <f t="shared" ca="1" si="39"/>
        <v>163841.5</v>
      </c>
      <c r="P185" s="101" t="str">
        <f t="shared" si="44"/>
        <v>J=</v>
      </c>
      <c r="Q185" s="102">
        <f t="shared" si="45"/>
        <v>43923</v>
      </c>
      <c r="R185" s="12"/>
      <c r="S185" s="12"/>
      <c r="T185" s="92">
        <v>44137</v>
      </c>
      <c r="U185" s="22" t="s">
        <v>71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</row>
    <row r="186" spans="1:175" x14ac:dyDescent="0.2">
      <c r="A186" s="93">
        <f t="shared" si="40"/>
        <v>43553</v>
      </c>
      <c r="B186" s="94">
        <f t="shared" ca="1" si="46"/>
        <v>5165252.7</v>
      </c>
      <c r="C186" s="95">
        <f t="shared" si="41"/>
        <v>5000000</v>
      </c>
      <c r="D186" s="96">
        <f ca="1">IF(A186&lt;$B$1,VLOOKUP(A186,[1]DI!$A$4:$B$15000,2,FALSE),0)</f>
        <v>6.4000000000000001E-2</v>
      </c>
      <c r="E186" s="95">
        <f t="shared" ca="1" si="47"/>
        <v>2.4620000000000002E-4</v>
      </c>
      <c r="F186" s="97">
        <f t="shared" si="42"/>
        <v>1.1100000000000001</v>
      </c>
      <c r="G186" s="98">
        <f t="shared" ca="1" si="35"/>
        <v>1.000273282</v>
      </c>
      <c r="H186" s="95">
        <f ca="1">TRUNC(PRODUCT(G$10:G185),15)</f>
        <v>1.03305054079269</v>
      </c>
      <c r="I186" s="95">
        <f t="shared" si="43"/>
        <v>1</v>
      </c>
      <c r="J186" s="95">
        <f t="shared" ca="1" si="36"/>
        <v>1.0330505400000001</v>
      </c>
      <c r="K186" s="95">
        <f t="shared" ca="1" si="37"/>
        <v>165252.70000000001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38"/>
        <v>0</v>
      </c>
      <c r="O186" s="95">
        <f t="shared" ca="1" si="39"/>
        <v>165252.70000000001</v>
      </c>
      <c r="P186" s="101" t="str">
        <f t="shared" si="44"/>
        <v>J=</v>
      </c>
      <c r="Q186" s="102">
        <f t="shared" si="45"/>
        <v>43923</v>
      </c>
      <c r="R186" s="12"/>
      <c r="S186" s="12"/>
      <c r="T186" s="92">
        <v>44190</v>
      </c>
      <c r="U186" s="22" t="s">
        <v>73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</row>
    <row r="187" spans="1:175" x14ac:dyDescent="0.2">
      <c r="A187" s="93">
        <f t="shared" si="40"/>
        <v>43554</v>
      </c>
      <c r="B187" s="94">
        <f t="shared" ca="1" si="46"/>
        <v>5166664.25</v>
      </c>
      <c r="C187" s="95">
        <f t="shared" si="41"/>
        <v>5000000</v>
      </c>
      <c r="D187" s="96">
        <f ca="1">IF(A187&lt;$B$1,VLOOKUP(A187,[1]DI!$A$4:$B$15000,2,FALSE),0)</f>
        <v>0</v>
      </c>
      <c r="E187" s="95">
        <f t="shared" ca="1" si="47"/>
        <v>0</v>
      </c>
      <c r="F187" s="97">
        <f t="shared" si="42"/>
        <v>1.1100000000000001</v>
      </c>
      <c r="G187" s="98">
        <f t="shared" ca="1" si="35"/>
        <v>1</v>
      </c>
      <c r="H187" s="95">
        <f ca="1">TRUNC(PRODUCT(G$10:G186),15)</f>
        <v>1.03333285491058</v>
      </c>
      <c r="I187" s="95">
        <f t="shared" si="43"/>
        <v>1</v>
      </c>
      <c r="J187" s="95">
        <f t="shared" ca="1" si="36"/>
        <v>1.0333328500000001</v>
      </c>
      <c r="K187" s="95">
        <f t="shared" ca="1" si="37"/>
        <v>166664.25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38"/>
        <v>0</v>
      </c>
      <c r="O187" s="95">
        <f t="shared" ca="1" si="39"/>
        <v>166664.25</v>
      </c>
      <c r="P187" s="101" t="str">
        <f t="shared" si="44"/>
        <v>J=</v>
      </c>
      <c r="Q187" s="102">
        <f t="shared" si="45"/>
        <v>43923</v>
      </c>
      <c r="R187" s="12"/>
      <c r="S187" s="12"/>
      <c r="T187" s="92">
        <v>44197</v>
      </c>
      <c r="U187" s="22" t="s">
        <v>74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</row>
    <row r="188" spans="1:175" x14ac:dyDescent="0.2">
      <c r="A188" s="93">
        <f t="shared" si="40"/>
        <v>43555</v>
      </c>
      <c r="B188" s="94">
        <f t="shared" ca="1" si="46"/>
        <v>5166664.25</v>
      </c>
      <c r="C188" s="95">
        <f t="shared" si="41"/>
        <v>5000000</v>
      </c>
      <c r="D188" s="96">
        <f ca="1">IF(A188&lt;$B$1,VLOOKUP(A188,[1]DI!$A$4:$B$15000,2,FALSE),0)</f>
        <v>0</v>
      </c>
      <c r="E188" s="95">
        <f t="shared" ca="1" si="47"/>
        <v>0</v>
      </c>
      <c r="F188" s="97">
        <f t="shared" si="42"/>
        <v>1.1100000000000001</v>
      </c>
      <c r="G188" s="98">
        <f t="shared" ca="1" si="35"/>
        <v>1</v>
      </c>
      <c r="H188" s="95">
        <f ca="1">TRUNC(PRODUCT(G$10:G187),15)</f>
        <v>1.03333285491058</v>
      </c>
      <c r="I188" s="95">
        <f t="shared" si="43"/>
        <v>1</v>
      </c>
      <c r="J188" s="95">
        <f t="shared" ca="1" si="36"/>
        <v>1.0333328500000001</v>
      </c>
      <c r="K188" s="95">
        <f t="shared" ca="1" si="37"/>
        <v>166664.25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38"/>
        <v>0</v>
      </c>
      <c r="O188" s="95">
        <f t="shared" ca="1" si="39"/>
        <v>166664.25</v>
      </c>
      <c r="P188" s="101" t="str">
        <f t="shared" si="44"/>
        <v>J=</v>
      </c>
      <c r="Q188" s="102">
        <f t="shared" si="45"/>
        <v>43923</v>
      </c>
      <c r="R188" s="12"/>
      <c r="S188" s="12"/>
      <c r="T188" s="92">
        <v>44242</v>
      </c>
      <c r="U188" s="22" t="s">
        <v>59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</row>
    <row r="189" spans="1:175" x14ac:dyDescent="0.2">
      <c r="A189" s="93">
        <f t="shared" si="40"/>
        <v>43556</v>
      </c>
      <c r="B189" s="94">
        <f t="shared" ca="1" si="46"/>
        <v>5166664.25</v>
      </c>
      <c r="C189" s="95">
        <f t="shared" si="41"/>
        <v>5000000</v>
      </c>
      <c r="D189" s="96">
        <f ca="1">IF(A189&lt;$B$1,VLOOKUP(A189,[1]DI!$A$4:$B$15000,2,FALSE),0)</f>
        <v>6.4000000000000001E-2</v>
      </c>
      <c r="E189" s="95">
        <f t="shared" ca="1" si="47"/>
        <v>2.4620000000000002E-4</v>
      </c>
      <c r="F189" s="97">
        <f t="shared" si="42"/>
        <v>1.1100000000000001</v>
      </c>
      <c r="G189" s="98">
        <f t="shared" ca="1" si="35"/>
        <v>1.000273282</v>
      </c>
      <c r="H189" s="95">
        <f ca="1">TRUNC(PRODUCT(G$10:G188),15)</f>
        <v>1.03333285491058</v>
      </c>
      <c r="I189" s="95">
        <f t="shared" si="43"/>
        <v>1</v>
      </c>
      <c r="J189" s="95">
        <f t="shared" ca="1" si="36"/>
        <v>1.0333328500000001</v>
      </c>
      <c r="K189" s="95">
        <f t="shared" ca="1" si="37"/>
        <v>166664.25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38"/>
        <v>0</v>
      </c>
      <c r="O189" s="95">
        <f t="shared" ca="1" si="39"/>
        <v>166664.25</v>
      </c>
      <c r="P189" s="101" t="str">
        <f t="shared" si="44"/>
        <v>J=</v>
      </c>
      <c r="Q189" s="102">
        <f t="shared" si="45"/>
        <v>43923</v>
      </c>
      <c r="R189" s="12"/>
      <c r="S189" s="12"/>
      <c r="T189" s="92">
        <v>44243</v>
      </c>
      <c r="U189" s="22" t="s">
        <v>59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</row>
    <row r="190" spans="1:175" x14ac:dyDescent="0.2">
      <c r="A190" s="93">
        <f t="shared" si="40"/>
        <v>43557</v>
      </c>
      <c r="B190" s="94">
        <f t="shared" ca="1" si="46"/>
        <v>5168076.25</v>
      </c>
      <c r="C190" s="95">
        <f t="shared" si="41"/>
        <v>5000000</v>
      </c>
      <c r="D190" s="96">
        <f ca="1">IF(A190&lt;$B$1,VLOOKUP(A190,[1]DI!$A$4:$B$15000,2,FALSE),0)</f>
        <v>6.4000000000000001E-2</v>
      </c>
      <c r="E190" s="95">
        <f t="shared" ca="1" si="47"/>
        <v>2.4620000000000002E-4</v>
      </c>
      <c r="F190" s="97">
        <f t="shared" si="42"/>
        <v>1.1100000000000001</v>
      </c>
      <c r="G190" s="98">
        <f t="shared" ca="1" si="35"/>
        <v>1.000273282</v>
      </c>
      <c r="H190" s="95">
        <f ca="1">TRUNC(PRODUCT(G$10:G189),15)</f>
        <v>1.03361524617983</v>
      </c>
      <c r="I190" s="95">
        <f t="shared" si="43"/>
        <v>1</v>
      </c>
      <c r="J190" s="95">
        <f t="shared" ca="1" si="36"/>
        <v>1.03361525</v>
      </c>
      <c r="K190" s="95">
        <f t="shared" ca="1" si="37"/>
        <v>168076.25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38"/>
        <v>0</v>
      </c>
      <c r="O190" s="95">
        <f t="shared" ca="1" si="39"/>
        <v>168076.25</v>
      </c>
      <c r="P190" s="101" t="str">
        <f t="shared" si="44"/>
        <v>J=</v>
      </c>
      <c r="Q190" s="102">
        <f t="shared" si="45"/>
        <v>43923</v>
      </c>
      <c r="R190" s="12"/>
      <c r="S190" s="12"/>
      <c r="T190" s="92">
        <v>44288</v>
      </c>
      <c r="U190" s="22" t="s">
        <v>67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</row>
    <row r="191" spans="1:175" x14ac:dyDescent="0.2">
      <c r="A191" s="93">
        <f t="shared" si="40"/>
        <v>43558</v>
      </c>
      <c r="B191" s="94">
        <f t="shared" ca="1" si="46"/>
        <v>5169488.55</v>
      </c>
      <c r="C191" s="95">
        <f t="shared" si="41"/>
        <v>5000000</v>
      </c>
      <c r="D191" s="96">
        <f ca="1">IF(A191&lt;$B$1,VLOOKUP(A191,[1]DI!$A$4:$B$15000,2,FALSE),0)</f>
        <v>6.4000000000000001E-2</v>
      </c>
      <c r="E191" s="95">
        <f t="shared" ca="1" si="47"/>
        <v>2.4620000000000002E-4</v>
      </c>
      <c r="F191" s="97">
        <f t="shared" si="42"/>
        <v>1.1100000000000001</v>
      </c>
      <c r="G191" s="98">
        <f t="shared" ca="1" si="35"/>
        <v>1.000273282</v>
      </c>
      <c r="H191" s="95">
        <f ca="1">TRUNC(PRODUCT(G$10:G190),15)</f>
        <v>1.03389771462154</v>
      </c>
      <c r="I191" s="95">
        <f t="shared" si="43"/>
        <v>1</v>
      </c>
      <c r="J191" s="95">
        <f t="shared" ca="1" si="36"/>
        <v>1.03389771</v>
      </c>
      <c r="K191" s="95">
        <f t="shared" ca="1" si="37"/>
        <v>169488.55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38"/>
        <v>0</v>
      </c>
      <c r="O191" s="95">
        <f t="shared" ca="1" si="39"/>
        <v>169488.55</v>
      </c>
      <c r="P191" s="101" t="str">
        <f t="shared" si="44"/>
        <v>J=</v>
      </c>
      <c r="Q191" s="102">
        <f t="shared" si="45"/>
        <v>43923</v>
      </c>
      <c r="R191" s="12"/>
      <c r="S191" s="12"/>
      <c r="T191" s="92">
        <v>44307</v>
      </c>
      <c r="U191" s="22" t="s">
        <v>61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</row>
    <row r="192" spans="1:175" x14ac:dyDescent="0.2">
      <c r="A192" s="93">
        <f t="shared" si="40"/>
        <v>43559</v>
      </c>
      <c r="B192" s="94">
        <f t="shared" ca="1" si="46"/>
        <v>5170901.3</v>
      </c>
      <c r="C192" s="95">
        <f t="shared" si="41"/>
        <v>5000000</v>
      </c>
      <c r="D192" s="96">
        <f ca="1">IF(A192&lt;$B$1,VLOOKUP(A192,[1]DI!$A$4:$B$15000,2,FALSE),0)</f>
        <v>6.4000000000000001E-2</v>
      </c>
      <c r="E192" s="95">
        <f t="shared" ca="1" si="47"/>
        <v>2.4620000000000002E-4</v>
      </c>
      <c r="F192" s="97">
        <f t="shared" si="42"/>
        <v>1.1100000000000001</v>
      </c>
      <c r="G192" s="98">
        <f t="shared" ca="1" si="35"/>
        <v>1.000273282</v>
      </c>
      <c r="H192" s="95">
        <f ca="1">TRUNC(PRODUCT(G$10:G191),15)</f>
        <v>1.03418026025679</v>
      </c>
      <c r="I192" s="95">
        <f t="shared" si="43"/>
        <v>1</v>
      </c>
      <c r="J192" s="95">
        <f t="shared" ca="1" si="36"/>
        <v>1.0341802600000001</v>
      </c>
      <c r="K192" s="95">
        <f t="shared" ca="1" si="37"/>
        <v>170901.3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38"/>
        <v>0</v>
      </c>
      <c r="O192" s="95">
        <f t="shared" ca="1" si="39"/>
        <v>170901.3</v>
      </c>
      <c r="P192" s="101" t="str">
        <f t="shared" si="44"/>
        <v>J=</v>
      </c>
      <c r="Q192" s="102">
        <f t="shared" si="45"/>
        <v>43923</v>
      </c>
      <c r="R192" s="12"/>
      <c r="S192" s="37"/>
      <c r="T192" s="92">
        <v>44350</v>
      </c>
      <c r="U192" s="22" t="s">
        <v>69</v>
      </c>
      <c r="V192" s="20"/>
      <c r="W192" s="37"/>
      <c r="X192" s="28"/>
      <c r="Y192" s="28"/>
      <c r="Z192" s="28"/>
      <c r="AA192" s="12"/>
      <c r="AB192" s="12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40"/>
        <v>43560</v>
      </c>
      <c r="B193" s="94">
        <f t="shared" ca="1" si="46"/>
        <v>5172314.4000000004</v>
      </c>
      <c r="C193" s="95">
        <f t="shared" si="41"/>
        <v>5000000</v>
      </c>
      <c r="D193" s="96">
        <f ca="1">IF(A193&lt;$B$1,VLOOKUP(A193,[1]DI!$A$4:$B$15000,2,FALSE),0)</f>
        <v>6.4000000000000001E-2</v>
      </c>
      <c r="E193" s="95">
        <f t="shared" ca="1" si="47"/>
        <v>2.4620000000000002E-4</v>
      </c>
      <c r="F193" s="97">
        <f t="shared" si="42"/>
        <v>1.1100000000000001</v>
      </c>
      <c r="G193" s="98">
        <f t="shared" ca="1" si="35"/>
        <v>1.000273282</v>
      </c>
      <c r="H193" s="95">
        <f ca="1">TRUNC(PRODUCT(G$10:G192),15)</f>
        <v>1.03446288310667</v>
      </c>
      <c r="I193" s="95">
        <f t="shared" si="43"/>
        <v>1</v>
      </c>
      <c r="J193" s="95">
        <f t="shared" ca="1" si="36"/>
        <v>1.03446288</v>
      </c>
      <c r="K193" s="95">
        <f t="shared" ca="1" si="37"/>
        <v>172314.4</v>
      </c>
      <c r="L193" s="99">
        <f>IF(VLOOKUP(A193,$U$12:$AD$125,8)=VLOOKUP(A192,$U$12:$AD$125,8),0,VLOOKUP(A193,U$12:$AD$125,8))</f>
        <v>0</v>
      </c>
      <c r="M193" s="100">
        <f>IF(L193&gt;0,VLOOKUP(L193,T$12:$AC$125,7),0)</f>
        <v>0</v>
      </c>
      <c r="N193" s="95">
        <f t="shared" si="38"/>
        <v>0</v>
      </c>
      <c r="O193" s="95">
        <f t="shared" ca="1" si="39"/>
        <v>172314.4</v>
      </c>
      <c r="P193" s="101" t="str">
        <f t="shared" si="44"/>
        <v>J=</v>
      </c>
      <c r="Q193" s="102">
        <f t="shared" si="45"/>
        <v>43923</v>
      </c>
      <c r="R193" s="12"/>
      <c r="S193" s="12"/>
      <c r="T193" s="92">
        <v>44446</v>
      </c>
      <c r="U193" s="22" t="s">
        <v>70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</row>
    <row r="194" spans="1:175" x14ac:dyDescent="0.2">
      <c r="A194" s="93">
        <f t="shared" si="40"/>
        <v>43561</v>
      </c>
      <c r="B194" s="94">
        <f t="shared" ca="1" si="46"/>
        <v>5173727.9000000004</v>
      </c>
      <c r="C194" s="95">
        <f t="shared" si="41"/>
        <v>5000000</v>
      </c>
      <c r="D194" s="96">
        <f ca="1">IF(A194&lt;$B$1,VLOOKUP(A194,[1]DI!$A$4:$B$15000,2,FALSE),0)</f>
        <v>0</v>
      </c>
      <c r="E194" s="95">
        <f t="shared" ca="1" si="47"/>
        <v>0</v>
      </c>
      <c r="F194" s="97">
        <f t="shared" si="42"/>
        <v>1.1100000000000001</v>
      </c>
      <c r="G194" s="98">
        <f t="shared" ca="1" si="35"/>
        <v>1</v>
      </c>
      <c r="H194" s="95">
        <f ca="1">TRUNC(PRODUCT(G$10:G193),15)</f>
        <v>1.03474558319229</v>
      </c>
      <c r="I194" s="95">
        <f t="shared" si="43"/>
        <v>1</v>
      </c>
      <c r="J194" s="95">
        <f t="shared" ca="1" si="36"/>
        <v>1.0347455800000001</v>
      </c>
      <c r="K194" s="95">
        <f t="shared" ca="1" si="37"/>
        <v>173727.9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38"/>
        <v>0</v>
      </c>
      <c r="O194" s="95">
        <f t="shared" ca="1" si="39"/>
        <v>173727.9</v>
      </c>
      <c r="P194" s="101" t="str">
        <f t="shared" si="44"/>
        <v>J=</v>
      </c>
      <c r="Q194" s="102">
        <f t="shared" si="45"/>
        <v>43923</v>
      </c>
      <c r="R194" s="12"/>
      <c r="S194" s="37"/>
      <c r="T194" s="91">
        <v>44481</v>
      </c>
      <c r="U194" s="43" t="s">
        <v>65</v>
      </c>
      <c r="V194" s="20"/>
      <c r="W194" s="37"/>
      <c r="X194" s="28"/>
      <c r="Y194" s="28"/>
      <c r="Z194" s="28"/>
      <c r="AA194" s="12"/>
      <c r="AB194" s="12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40"/>
        <v>43562</v>
      </c>
      <c r="B195" s="94">
        <f t="shared" ca="1" si="46"/>
        <v>5173727.9000000004</v>
      </c>
      <c r="C195" s="95">
        <f t="shared" si="41"/>
        <v>5000000</v>
      </c>
      <c r="D195" s="96">
        <f ca="1">IF(A195&lt;$B$1,VLOOKUP(A195,[1]DI!$A$4:$B$15000,2,FALSE),0)</f>
        <v>0</v>
      </c>
      <c r="E195" s="95">
        <f t="shared" ca="1" si="47"/>
        <v>0</v>
      </c>
      <c r="F195" s="97">
        <f t="shared" si="42"/>
        <v>1.1100000000000001</v>
      </c>
      <c r="G195" s="98">
        <f t="shared" ca="1" si="35"/>
        <v>1</v>
      </c>
      <c r="H195" s="95">
        <f ca="1">TRUNC(PRODUCT(G$10:G194),15)</f>
        <v>1.03474558319229</v>
      </c>
      <c r="I195" s="95">
        <f t="shared" si="43"/>
        <v>1</v>
      </c>
      <c r="J195" s="95">
        <f t="shared" ca="1" si="36"/>
        <v>1.0347455800000001</v>
      </c>
      <c r="K195" s="95">
        <f t="shared" ca="1" si="37"/>
        <v>173727.9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38"/>
        <v>0</v>
      </c>
      <c r="O195" s="95">
        <f t="shared" ca="1" si="39"/>
        <v>173727.9</v>
      </c>
      <c r="P195" s="101" t="str">
        <f t="shared" si="44"/>
        <v>J=</v>
      </c>
      <c r="Q195" s="102">
        <f t="shared" si="45"/>
        <v>43923</v>
      </c>
      <c r="R195" s="12"/>
      <c r="S195" s="37"/>
      <c r="T195" s="92">
        <v>44502</v>
      </c>
      <c r="U195" s="22" t="s">
        <v>71</v>
      </c>
      <c r="V195" s="20"/>
      <c r="W195" s="37"/>
      <c r="X195" s="28"/>
      <c r="Y195" s="28"/>
      <c r="Z195" s="28"/>
      <c r="AA195" s="12"/>
      <c r="AB195" s="12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40"/>
        <v>43563</v>
      </c>
      <c r="B196" s="94">
        <f t="shared" ca="1" si="46"/>
        <v>5173727.9000000004</v>
      </c>
      <c r="C196" s="95">
        <f t="shared" si="41"/>
        <v>5000000</v>
      </c>
      <c r="D196" s="96">
        <f ca="1">IF(A196&lt;$B$1,VLOOKUP(A196,[1]DI!$A$4:$B$15000,2,FALSE),0)</f>
        <v>6.4000000000000001E-2</v>
      </c>
      <c r="E196" s="95">
        <f t="shared" ca="1" si="47"/>
        <v>2.4620000000000002E-4</v>
      </c>
      <c r="F196" s="97">
        <f t="shared" si="42"/>
        <v>1.1100000000000001</v>
      </c>
      <c r="G196" s="98">
        <f t="shared" ca="1" si="35"/>
        <v>1.000273282</v>
      </c>
      <c r="H196" s="95">
        <f ca="1">TRUNC(PRODUCT(G$10:G195),15)</f>
        <v>1.03474558319229</v>
      </c>
      <c r="I196" s="95">
        <f t="shared" si="43"/>
        <v>1</v>
      </c>
      <c r="J196" s="95">
        <f t="shared" ca="1" si="36"/>
        <v>1.0347455800000001</v>
      </c>
      <c r="K196" s="95">
        <f t="shared" ca="1" si="37"/>
        <v>173727.9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38"/>
        <v>0</v>
      </c>
      <c r="O196" s="95">
        <f t="shared" ca="1" si="39"/>
        <v>173727.9</v>
      </c>
      <c r="P196" s="101" t="str">
        <f t="shared" si="44"/>
        <v>J=</v>
      </c>
      <c r="Q196" s="102">
        <f t="shared" si="45"/>
        <v>43923</v>
      </c>
      <c r="R196" s="12"/>
      <c r="S196" s="12"/>
      <c r="T196" s="92">
        <v>44515</v>
      </c>
      <c r="U196" s="22" t="s">
        <v>72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</row>
    <row r="197" spans="1:175" x14ac:dyDescent="0.2">
      <c r="A197" s="93">
        <f t="shared" si="40"/>
        <v>43564</v>
      </c>
      <c r="B197" s="94">
        <f t="shared" ca="1" si="46"/>
        <v>5175141.8</v>
      </c>
      <c r="C197" s="95">
        <f t="shared" si="41"/>
        <v>5000000</v>
      </c>
      <c r="D197" s="96">
        <f ca="1">IF(A197&lt;$B$1,VLOOKUP(A197,[1]DI!$A$4:$B$15000,2,FALSE),0)</f>
        <v>6.4000000000000001E-2</v>
      </c>
      <c r="E197" s="95">
        <f t="shared" ca="1" si="47"/>
        <v>2.4620000000000002E-4</v>
      </c>
      <c r="F197" s="97">
        <f t="shared" si="42"/>
        <v>1.1100000000000001</v>
      </c>
      <c r="G197" s="98">
        <f t="shared" ca="1" si="35"/>
        <v>1.000273282</v>
      </c>
      <c r="H197" s="95">
        <f ca="1">TRUNC(PRODUCT(G$10:G196),15)</f>
        <v>1.0350283605347601</v>
      </c>
      <c r="I197" s="95">
        <f t="shared" si="43"/>
        <v>1</v>
      </c>
      <c r="J197" s="95">
        <f t="shared" ca="1" si="36"/>
        <v>1.0350283600000001</v>
      </c>
      <c r="K197" s="95">
        <f t="shared" ca="1" si="37"/>
        <v>175141.8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38"/>
        <v>0</v>
      </c>
      <c r="O197" s="95">
        <f t="shared" ca="1" si="39"/>
        <v>175141.8</v>
      </c>
      <c r="P197" s="101" t="str">
        <f t="shared" si="44"/>
        <v>J=</v>
      </c>
      <c r="Q197" s="102">
        <f t="shared" si="45"/>
        <v>43923</v>
      </c>
      <c r="R197" s="12"/>
      <c r="S197" s="12"/>
      <c r="T197" s="92">
        <v>44242</v>
      </c>
      <c r="U197" s="22" t="s">
        <v>59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</row>
    <row r="198" spans="1:175" x14ac:dyDescent="0.2">
      <c r="A198" s="93">
        <f t="shared" si="40"/>
        <v>43565</v>
      </c>
      <c r="B198" s="94">
        <f t="shared" ca="1" si="46"/>
        <v>5176556.0999999996</v>
      </c>
      <c r="C198" s="95">
        <f t="shared" si="41"/>
        <v>5000000</v>
      </c>
      <c r="D198" s="96">
        <f ca="1">IF(A198&lt;$B$1,VLOOKUP(A198,[1]DI!$A$4:$B$15000,2,FALSE),0)</f>
        <v>6.4000000000000001E-2</v>
      </c>
      <c r="E198" s="95">
        <f t="shared" ca="1" si="47"/>
        <v>2.4620000000000002E-4</v>
      </c>
      <c r="F198" s="97">
        <f t="shared" si="42"/>
        <v>1.1100000000000001</v>
      </c>
      <c r="G198" s="98">
        <f t="shared" ca="1" si="35"/>
        <v>1.000273282</v>
      </c>
      <c r="H198" s="95">
        <f ca="1">TRUNC(PRODUCT(G$10:G197),15)</f>
        <v>1.03531121515518</v>
      </c>
      <c r="I198" s="95">
        <f t="shared" si="43"/>
        <v>1</v>
      </c>
      <c r="J198" s="95">
        <f t="shared" ca="1" si="36"/>
        <v>1.0353112200000001</v>
      </c>
      <c r="K198" s="95">
        <f t="shared" ca="1" si="37"/>
        <v>176556.1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38"/>
        <v>0</v>
      </c>
      <c r="O198" s="95">
        <f t="shared" ca="1" si="39"/>
        <v>176556.1</v>
      </c>
      <c r="P198" s="101" t="str">
        <f t="shared" si="44"/>
        <v>J=</v>
      </c>
      <c r="Q198" s="102">
        <f t="shared" si="45"/>
        <v>43923</v>
      </c>
      <c r="R198" s="12"/>
      <c r="S198" s="12"/>
      <c r="T198" s="92">
        <v>44243</v>
      </c>
      <c r="U198" s="22" t="s">
        <v>59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</row>
    <row r="199" spans="1:175" x14ac:dyDescent="0.2">
      <c r="A199" s="93">
        <f t="shared" si="40"/>
        <v>43566</v>
      </c>
      <c r="B199" s="94">
        <f t="shared" ca="1" si="46"/>
        <v>5177970.75</v>
      </c>
      <c r="C199" s="95">
        <f t="shared" si="41"/>
        <v>5000000</v>
      </c>
      <c r="D199" s="96">
        <f ca="1">IF(A199&lt;$B$1,VLOOKUP(A199,[1]DI!$A$4:$B$15000,2,FALSE),0)</f>
        <v>6.4000000000000001E-2</v>
      </c>
      <c r="E199" s="95">
        <f t="shared" ca="1" si="47"/>
        <v>2.4620000000000002E-4</v>
      </c>
      <c r="F199" s="97">
        <f t="shared" si="42"/>
        <v>1.1100000000000001</v>
      </c>
      <c r="G199" s="98">
        <f t="shared" ca="1" si="35"/>
        <v>1.000273282</v>
      </c>
      <c r="H199" s="95">
        <f ca="1">TRUNC(PRODUCT(G$10:G198),15)</f>
        <v>1.0355941470746799</v>
      </c>
      <c r="I199" s="95">
        <f t="shared" si="43"/>
        <v>1</v>
      </c>
      <c r="J199" s="95">
        <f t="shared" ca="1" si="36"/>
        <v>1.0355941500000001</v>
      </c>
      <c r="K199" s="95">
        <f t="shared" ca="1" si="37"/>
        <v>177970.75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38"/>
        <v>0</v>
      </c>
      <c r="O199" s="95">
        <f t="shared" ca="1" si="39"/>
        <v>177970.75</v>
      </c>
      <c r="P199" s="101" t="str">
        <f t="shared" si="44"/>
        <v>J=</v>
      </c>
      <c r="Q199" s="102">
        <f t="shared" si="45"/>
        <v>43923</v>
      </c>
      <c r="R199" s="12"/>
      <c r="S199" s="12"/>
      <c r="T199" s="92">
        <v>44288</v>
      </c>
      <c r="U199" s="22" t="s">
        <v>67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</row>
    <row r="200" spans="1:175" x14ac:dyDescent="0.2">
      <c r="A200" s="93">
        <f t="shared" si="40"/>
        <v>43567</v>
      </c>
      <c r="B200" s="94">
        <f t="shared" ca="1" si="46"/>
        <v>5179385.8</v>
      </c>
      <c r="C200" s="95">
        <f t="shared" si="41"/>
        <v>5000000</v>
      </c>
      <c r="D200" s="96">
        <f ca="1">IF(A200&lt;$B$1,VLOOKUP(A200,[1]DI!$A$4:$B$15000,2,FALSE),0)</f>
        <v>6.4000000000000001E-2</v>
      </c>
      <c r="E200" s="95">
        <f t="shared" ca="1" si="47"/>
        <v>2.4620000000000002E-4</v>
      </c>
      <c r="F200" s="97">
        <f t="shared" si="42"/>
        <v>1.1100000000000001</v>
      </c>
      <c r="G200" s="98">
        <f t="shared" ca="1" si="35"/>
        <v>1.000273282</v>
      </c>
      <c r="H200" s="95">
        <f ca="1">TRUNC(PRODUCT(G$10:G199),15)</f>
        <v>1.03587715631438</v>
      </c>
      <c r="I200" s="95">
        <f t="shared" si="43"/>
        <v>1</v>
      </c>
      <c r="J200" s="95">
        <f t="shared" ca="1" si="36"/>
        <v>1.0358771600000001</v>
      </c>
      <c r="K200" s="95">
        <f t="shared" ca="1" si="37"/>
        <v>179385.8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38"/>
        <v>0</v>
      </c>
      <c r="O200" s="95">
        <f t="shared" ca="1" si="39"/>
        <v>179385.8</v>
      </c>
      <c r="P200" s="101" t="str">
        <f t="shared" si="44"/>
        <v>J=</v>
      </c>
      <c r="Q200" s="102">
        <f t="shared" si="45"/>
        <v>43923</v>
      </c>
      <c r="R200" s="12"/>
      <c r="S200" s="12"/>
      <c r="T200" s="92">
        <v>44307</v>
      </c>
      <c r="U200" s="22" t="s">
        <v>61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</row>
    <row r="201" spans="1:175" x14ac:dyDescent="0.2">
      <c r="A201" s="93">
        <f t="shared" si="40"/>
        <v>43568</v>
      </c>
      <c r="B201" s="94">
        <f t="shared" ca="1" si="46"/>
        <v>5180801.2</v>
      </c>
      <c r="C201" s="95">
        <f t="shared" si="41"/>
        <v>5000000</v>
      </c>
      <c r="D201" s="96">
        <f ca="1">IF(A201&lt;$B$1,VLOOKUP(A201,[1]DI!$A$4:$B$15000,2,FALSE),0)</f>
        <v>0</v>
      </c>
      <c r="E201" s="95">
        <f t="shared" ca="1" si="47"/>
        <v>0</v>
      </c>
      <c r="F201" s="97">
        <f t="shared" si="42"/>
        <v>1.1100000000000001</v>
      </c>
      <c r="G201" s="98">
        <f t="shared" ca="1" si="35"/>
        <v>1</v>
      </c>
      <c r="H201" s="95">
        <f ca="1">TRUNC(PRODUCT(G$10:G200),15)</f>
        <v>1.03616024289541</v>
      </c>
      <c r="I201" s="95">
        <f t="shared" si="43"/>
        <v>1</v>
      </c>
      <c r="J201" s="95">
        <f t="shared" ca="1" si="36"/>
        <v>1.0361602400000001</v>
      </c>
      <c r="K201" s="95">
        <f t="shared" ca="1" si="37"/>
        <v>180801.2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38"/>
        <v>0</v>
      </c>
      <c r="O201" s="95">
        <f t="shared" ca="1" si="39"/>
        <v>180801.2</v>
      </c>
      <c r="P201" s="101" t="str">
        <f t="shared" si="44"/>
        <v>J=</v>
      </c>
      <c r="Q201" s="102">
        <f t="shared" si="45"/>
        <v>43923</v>
      </c>
      <c r="R201" s="12"/>
      <c r="S201" s="12"/>
      <c r="T201" s="92">
        <v>44350</v>
      </c>
      <c r="U201" s="22" t="s">
        <v>69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</row>
    <row r="202" spans="1:175" x14ac:dyDescent="0.2">
      <c r="A202" s="93">
        <f t="shared" si="40"/>
        <v>43569</v>
      </c>
      <c r="B202" s="94">
        <f t="shared" ca="1" si="46"/>
        <v>5180801.2</v>
      </c>
      <c r="C202" s="95">
        <f t="shared" si="41"/>
        <v>5000000</v>
      </c>
      <c r="D202" s="96">
        <f ca="1">IF(A202&lt;$B$1,VLOOKUP(A202,[1]DI!$A$4:$B$15000,2,FALSE),0)</f>
        <v>0</v>
      </c>
      <c r="E202" s="95">
        <f t="shared" ca="1" si="47"/>
        <v>0</v>
      </c>
      <c r="F202" s="97">
        <f t="shared" si="42"/>
        <v>1.1100000000000001</v>
      </c>
      <c r="G202" s="98">
        <f t="shared" ref="G202:G265" ca="1" si="48">TRUNC((1+(E202*F202)),15)</f>
        <v>1</v>
      </c>
      <c r="H202" s="95">
        <f ca="1">TRUNC(PRODUCT(G$10:G201),15)</f>
        <v>1.03616024289541</v>
      </c>
      <c r="I202" s="95">
        <f t="shared" si="43"/>
        <v>1</v>
      </c>
      <c r="J202" s="95">
        <f t="shared" ref="J202:J265" ca="1" si="49">ROUND(TRUNC(H202/I202,15),8)</f>
        <v>1.0361602400000001</v>
      </c>
      <c r="K202" s="95">
        <f t="shared" ref="K202:K265" ca="1" si="50">TRUNC((C202*(J202-1)),8)</f>
        <v>180801.2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ref="N202:N265" si="51">IF(M202&gt;0,(C$10*M202),0)</f>
        <v>0</v>
      </c>
      <c r="O202" s="95">
        <f t="shared" ref="O202:O265" ca="1" si="52">(K202+N202)</f>
        <v>180801.2</v>
      </c>
      <c r="P202" s="101" t="str">
        <f t="shared" si="44"/>
        <v>J=</v>
      </c>
      <c r="Q202" s="102">
        <f t="shared" si="45"/>
        <v>43923</v>
      </c>
      <c r="R202" s="12"/>
      <c r="S202" s="12"/>
      <c r="T202" s="92">
        <v>44446</v>
      </c>
      <c r="U202" s="22" t="s">
        <v>70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</row>
    <row r="203" spans="1:175" x14ac:dyDescent="0.2">
      <c r="A203" s="93">
        <f t="shared" ref="A203:A266" si="53">(A202+1)</f>
        <v>43570</v>
      </c>
      <c r="B203" s="94">
        <f t="shared" ca="1" si="46"/>
        <v>5180801.2</v>
      </c>
      <c r="C203" s="95">
        <f t="shared" ref="C203:C266" si="54">TRUNC(C202-N202,8)</f>
        <v>5000000</v>
      </c>
      <c r="D203" s="96">
        <f ca="1">IF(A203&lt;$B$1,VLOOKUP(A203,[1]DI!$A$4:$B$15000,2,FALSE),0)</f>
        <v>6.4000000000000001E-2</v>
      </c>
      <c r="E203" s="95">
        <f t="shared" ca="1" si="47"/>
        <v>2.4620000000000002E-4</v>
      </c>
      <c r="F203" s="97">
        <f t="shared" ref="F203:F266" si="55">F202</f>
        <v>1.1100000000000001</v>
      </c>
      <c r="G203" s="98">
        <f t="shared" ca="1" si="48"/>
        <v>1.000273282</v>
      </c>
      <c r="H203" s="95">
        <f ca="1">TRUNC(PRODUCT(G$10:G202),15)</f>
        <v>1.03616024289541</v>
      </c>
      <c r="I203" s="95">
        <f t="shared" ref="I203:I266" si="56">IF(OR(L202&gt;0,L202="E"),H202,I202)</f>
        <v>1</v>
      </c>
      <c r="J203" s="95">
        <f t="shared" ca="1" si="49"/>
        <v>1.0361602400000001</v>
      </c>
      <c r="K203" s="95">
        <f t="shared" ca="1" si="50"/>
        <v>180801.2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si="51"/>
        <v>0</v>
      </c>
      <c r="O203" s="95">
        <f t="shared" ca="1" si="52"/>
        <v>180801.2</v>
      </c>
      <c r="P203" s="101" t="str">
        <f t="shared" ref="P203:P266" si="57">IF(L202&gt;0,VLOOKUP(A202,$U$12:$AD$125,9),P202)</f>
        <v>J=</v>
      </c>
      <c r="Q203" s="102">
        <f t="shared" ref="Q203:Q266" si="58">IF(L202&gt;0,VLOOKUP(A202,$U$12:$AD$125,10),Q202)</f>
        <v>43923</v>
      </c>
      <c r="R203" s="12"/>
      <c r="S203" s="12"/>
      <c r="T203" s="92">
        <v>44481</v>
      </c>
      <c r="U203" s="26" t="s">
        <v>65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</row>
    <row r="204" spans="1:175" x14ac:dyDescent="0.2">
      <c r="A204" s="93">
        <f t="shared" si="53"/>
        <v>43571</v>
      </c>
      <c r="B204" s="94">
        <f t="shared" ref="B204:B267" ca="1" si="59">IF(A204&lt;=TODAY(),C204+K204,IF(AND(A204&gt;TODAY(),A204&lt;=$B$1),IF(VLOOKUP(TODAY(),$A$10:$D$5000,4,FALSE)=0,"n.d",C204+K204),"n.d"))</f>
        <v>5182217.05</v>
      </c>
      <c r="C204" s="95">
        <f t="shared" si="54"/>
        <v>5000000</v>
      </c>
      <c r="D204" s="96">
        <f ca="1">IF(A204&lt;$B$1,VLOOKUP(A204,[1]DI!$A$4:$B$15000,2,FALSE),0)</f>
        <v>6.4000000000000001E-2</v>
      </c>
      <c r="E204" s="95">
        <f t="shared" ca="1" si="47"/>
        <v>2.4620000000000002E-4</v>
      </c>
      <c r="F204" s="97">
        <f t="shared" si="55"/>
        <v>1.1100000000000001</v>
      </c>
      <c r="G204" s="98">
        <f t="shared" ca="1" si="48"/>
        <v>1.000273282</v>
      </c>
      <c r="H204" s="95">
        <f ca="1">TRUNC(PRODUCT(G$10:G203),15)</f>
        <v>1.0364434068389099</v>
      </c>
      <c r="I204" s="95">
        <f t="shared" si="56"/>
        <v>1</v>
      </c>
      <c r="J204" s="95">
        <f t="shared" ca="1" si="49"/>
        <v>1.03644341</v>
      </c>
      <c r="K204" s="95">
        <f t="shared" ca="1" si="50"/>
        <v>182217.05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51"/>
        <v>0</v>
      </c>
      <c r="O204" s="95">
        <f t="shared" ca="1" si="52"/>
        <v>182217.05</v>
      </c>
      <c r="P204" s="101" t="str">
        <f t="shared" si="57"/>
        <v>J=</v>
      </c>
      <c r="Q204" s="102">
        <f t="shared" si="58"/>
        <v>43923</v>
      </c>
      <c r="R204" s="12"/>
      <c r="S204" s="12"/>
      <c r="T204" s="92">
        <v>44502</v>
      </c>
      <c r="U204" s="22" t="s">
        <v>71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</row>
    <row r="205" spans="1:175" x14ac:dyDescent="0.2">
      <c r="A205" s="93">
        <f t="shared" si="53"/>
        <v>43572</v>
      </c>
      <c r="B205" s="94">
        <f t="shared" ca="1" si="59"/>
        <v>5183633.25</v>
      </c>
      <c r="C205" s="95">
        <f t="shared" si="54"/>
        <v>5000000</v>
      </c>
      <c r="D205" s="96">
        <f ca="1">IF(A205&lt;$B$1,VLOOKUP(A205,[1]DI!$A$4:$B$15000,2,FALSE),0)</f>
        <v>6.4000000000000001E-2</v>
      </c>
      <c r="E205" s="95">
        <f t="shared" ref="E205:E268" ca="1" si="60">ROUND((((1+D205)^(1/252)-1)),8)</f>
        <v>2.4620000000000002E-4</v>
      </c>
      <c r="F205" s="97">
        <f t="shared" si="55"/>
        <v>1.1100000000000001</v>
      </c>
      <c r="G205" s="98">
        <f t="shared" ca="1" si="48"/>
        <v>1.000273282</v>
      </c>
      <c r="H205" s="95">
        <f ca="1">TRUNC(PRODUCT(G$10:G204),15)</f>
        <v>1.03672664816602</v>
      </c>
      <c r="I205" s="95">
        <f t="shared" si="56"/>
        <v>1</v>
      </c>
      <c r="J205" s="95">
        <f t="shared" ca="1" si="49"/>
        <v>1.0367266500000001</v>
      </c>
      <c r="K205" s="95">
        <f t="shared" ca="1" si="50"/>
        <v>183633.25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51"/>
        <v>0</v>
      </c>
      <c r="O205" s="95">
        <f t="shared" ca="1" si="52"/>
        <v>183633.25</v>
      </c>
      <c r="P205" s="101" t="str">
        <f t="shared" si="57"/>
        <v>J=</v>
      </c>
      <c r="Q205" s="102">
        <f t="shared" si="58"/>
        <v>43923</v>
      </c>
      <c r="R205" s="12"/>
      <c r="S205" s="12"/>
      <c r="T205" s="92">
        <v>44515</v>
      </c>
      <c r="U205" s="22" t="s">
        <v>72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</row>
    <row r="206" spans="1:175" x14ac:dyDescent="0.2">
      <c r="A206" s="93">
        <f t="shared" si="53"/>
        <v>43573</v>
      </c>
      <c r="B206" s="94">
        <f t="shared" ca="1" si="59"/>
        <v>5185049.8499999996</v>
      </c>
      <c r="C206" s="95">
        <f t="shared" si="54"/>
        <v>5000000</v>
      </c>
      <c r="D206" s="96">
        <f ca="1">IF(A206&lt;$B$1,VLOOKUP(A206,[1]DI!$A$4:$B$15000,2,FALSE),0)</f>
        <v>6.4000000000000001E-2</v>
      </c>
      <c r="E206" s="95">
        <f t="shared" ca="1" si="60"/>
        <v>2.4620000000000002E-4</v>
      </c>
      <c r="F206" s="97">
        <f t="shared" si="55"/>
        <v>1.1100000000000001</v>
      </c>
      <c r="G206" s="98">
        <f t="shared" ca="1" si="48"/>
        <v>1.000273282</v>
      </c>
      <c r="H206" s="95">
        <f ca="1">TRUNC(PRODUCT(G$10:G205),15)</f>
        <v>1.03700996689789</v>
      </c>
      <c r="I206" s="95">
        <f t="shared" si="56"/>
        <v>1</v>
      </c>
      <c r="J206" s="95">
        <f t="shared" ca="1" si="49"/>
        <v>1.0370099699999999</v>
      </c>
      <c r="K206" s="95">
        <f t="shared" ca="1" si="50"/>
        <v>185049.85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51"/>
        <v>0</v>
      </c>
      <c r="O206" s="95">
        <f t="shared" ca="1" si="52"/>
        <v>185049.85</v>
      </c>
      <c r="P206" s="101" t="str">
        <f t="shared" si="57"/>
        <v>J=</v>
      </c>
      <c r="Q206" s="102">
        <f t="shared" si="58"/>
        <v>43923</v>
      </c>
      <c r="R206" s="12"/>
      <c r="S206" s="37"/>
      <c r="T206" s="92">
        <v>44620</v>
      </c>
      <c r="U206" s="22" t="s">
        <v>59</v>
      </c>
      <c r="V206" s="20"/>
      <c r="W206" s="37"/>
      <c r="X206" s="28"/>
      <c r="Y206" s="28"/>
      <c r="Z206" s="28"/>
      <c r="AA206" s="12"/>
      <c r="AB206" s="12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53"/>
        <v>43574</v>
      </c>
      <c r="B207" s="94">
        <f t="shared" ca="1" si="59"/>
        <v>5186466.8</v>
      </c>
      <c r="C207" s="95">
        <f t="shared" si="54"/>
        <v>5000000</v>
      </c>
      <c r="D207" s="96">
        <f ca="1">IF(A207&lt;$B$1,VLOOKUP(A207,[1]DI!$A$4:$B$15000,2,FALSE),0)</f>
        <v>0</v>
      </c>
      <c r="E207" s="95">
        <f t="shared" ca="1" si="60"/>
        <v>0</v>
      </c>
      <c r="F207" s="97">
        <f t="shared" si="55"/>
        <v>1.1100000000000001</v>
      </c>
      <c r="G207" s="98">
        <f t="shared" ca="1" si="48"/>
        <v>1</v>
      </c>
      <c r="H207" s="95">
        <f ca="1">TRUNC(PRODUCT(G$10:G206),15)</f>
        <v>1.03729336305566</v>
      </c>
      <c r="I207" s="95">
        <f t="shared" si="56"/>
        <v>1</v>
      </c>
      <c r="J207" s="95">
        <f t="shared" ca="1" si="49"/>
        <v>1.0372933600000001</v>
      </c>
      <c r="K207" s="95">
        <f t="shared" ca="1" si="50"/>
        <v>186466.8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51"/>
        <v>0</v>
      </c>
      <c r="O207" s="95">
        <f t="shared" ca="1" si="52"/>
        <v>186466.8</v>
      </c>
      <c r="P207" s="101" t="str">
        <f t="shared" si="57"/>
        <v>J=</v>
      </c>
      <c r="Q207" s="102">
        <f t="shared" si="58"/>
        <v>43923</v>
      </c>
      <c r="R207" s="12"/>
      <c r="S207" s="12"/>
      <c r="T207" s="92">
        <v>44621</v>
      </c>
      <c r="U207" s="22" t="s">
        <v>59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</row>
    <row r="208" spans="1:175" x14ac:dyDescent="0.2">
      <c r="A208" s="93">
        <f t="shared" si="53"/>
        <v>43575</v>
      </c>
      <c r="B208" s="94">
        <f t="shared" ca="1" si="59"/>
        <v>5186466.8</v>
      </c>
      <c r="C208" s="95">
        <f t="shared" si="54"/>
        <v>5000000</v>
      </c>
      <c r="D208" s="96">
        <f ca="1">IF(A208&lt;$B$1,VLOOKUP(A208,[1]DI!$A$4:$B$15000,2,FALSE),0)</f>
        <v>0</v>
      </c>
      <c r="E208" s="95">
        <f t="shared" ca="1" si="60"/>
        <v>0</v>
      </c>
      <c r="F208" s="97">
        <f t="shared" si="55"/>
        <v>1.1100000000000001</v>
      </c>
      <c r="G208" s="98">
        <f t="shared" ca="1" si="48"/>
        <v>1</v>
      </c>
      <c r="H208" s="95">
        <f ca="1">TRUNC(PRODUCT(G$10:G207),15)</f>
        <v>1.03729336305566</v>
      </c>
      <c r="I208" s="95">
        <f t="shared" si="56"/>
        <v>1</v>
      </c>
      <c r="J208" s="95">
        <f t="shared" ca="1" si="49"/>
        <v>1.0372933600000001</v>
      </c>
      <c r="K208" s="95">
        <f t="shared" ca="1" si="50"/>
        <v>186466.8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51"/>
        <v>0</v>
      </c>
      <c r="O208" s="95">
        <f t="shared" ca="1" si="52"/>
        <v>186466.8</v>
      </c>
      <c r="P208" s="101" t="str">
        <f t="shared" si="57"/>
        <v>J=</v>
      </c>
      <c r="Q208" s="102">
        <f t="shared" si="58"/>
        <v>43923</v>
      </c>
      <c r="R208" s="12"/>
      <c r="S208" s="12"/>
      <c r="T208" s="92">
        <v>44666</v>
      </c>
      <c r="U208" s="22" t="s">
        <v>67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</row>
    <row r="209" spans="1:172" x14ac:dyDescent="0.2">
      <c r="A209" s="93">
        <f t="shared" si="53"/>
        <v>43576</v>
      </c>
      <c r="B209" s="94">
        <f t="shared" ca="1" si="59"/>
        <v>5186466.8</v>
      </c>
      <c r="C209" s="95">
        <f t="shared" si="54"/>
        <v>5000000</v>
      </c>
      <c r="D209" s="96">
        <f ca="1">IF(A209&lt;$B$1,VLOOKUP(A209,[1]DI!$A$4:$B$15000,2,FALSE),0)</f>
        <v>0</v>
      </c>
      <c r="E209" s="95">
        <f t="shared" ca="1" si="60"/>
        <v>0</v>
      </c>
      <c r="F209" s="97">
        <f t="shared" si="55"/>
        <v>1.1100000000000001</v>
      </c>
      <c r="G209" s="98">
        <f t="shared" ca="1" si="48"/>
        <v>1</v>
      </c>
      <c r="H209" s="95">
        <f ca="1">TRUNC(PRODUCT(G$10:G208),15)</f>
        <v>1.03729336305566</v>
      </c>
      <c r="I209" s="95">
        <f t="shared" si="56"/>
        <v>1</v>
      </c>
      <c r="J209" s="95">
        <f t="shared" ca="1" si="49"/>
        <v>1.0372933600000001</v>
      </c>
      <c r="K209" s="95">
        <f t="shared" ca="1" si="50"/>
        <v>186466.8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51"/>
        <v>0</v>
      </c>
      <c r="O209" s="95">
        <f t="shared" ca="1" si="52"/>
        <v>186466.8</v>
      </c>
      <c r="P209" s="101" t="str">
        <f t="shared" si="57"/>
        <v>J=</v>
      </c>
      <c r="Q209" s="102">
        <f t="shared" si="58"/>
        <v>43923</v>
      </c>
      <c r="R209" s="12"/>
      <c r="S209" s="12"/>
      <c r="T209" s="92">
        <v>44672</v>
      </c>
      <c r="U209" s="22" t="s">
        <v>61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</row>
    <row r="210" spans="1:172" x14ac:dyDescent="0.2">
      <c r="A210" s="93">
        <f t="shared" si="53"/>
        <v>43577</v>
      </c>
      <c r="B210" s="94">
        <f t="shared" ca="1" si="59"/>
        <v>5186466.8</v>
      </c>
      <c r="C210" s="95">
        <f t="shared" si="54"/>
        <v>5000000</v>
      </c>
      <c r="D210" s="96">
        <f ca="1">IF(A210&lt;$B$1,VLOOKUP(A210,[1]DI!$A$4:$B$15000,2,FALSE),0)</f>
        <v>6.4000000000000001E-2</v>
      </c>
      <c r="E210" s="95">
        <f t="shared" ca="1" si="60"/>
        <v>2.4620000000000002E-4</v>
      </c>
      <c r="F210" s="97">
        <f t="shared" si="55"/>
        <v>1.1100000000000001</v>
      </c>
      <c r="G210" s="98">
        <f t="shared" ca="1" si="48"/>
        <v>1.000273282</v>
      </c>
      <c r="H210" s="95">
        <f ca="1">TRUNC(PRODUCT(G$10:G209),15)</f>
        <v>1.03729336305566</v>
      </c>
      <c r="I210" s="95">
        <f t="shared" si="56"/>
        <v>1</v>
      </c>
      <c r="J210" s="95">
        <f t="shared" ca="1" si="49"/>
        <v>1.0372933600000001</v>
      </c>
      <c r="K210" s="95">
        <f t="shared" ca="1" si="50"/>
        <v>186466.8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51"/>
        <v>0</v>
      </c>
      <c r="O210" s="95">
        <f t="shared" ca="1" si="52"/>
        <v>186466.8</v>
      </c>
      <c r="P210" s="101" t="str">
        <f t="shared" si="57"/>
        <v>J=</v>
      </c>
      <c r="Q210" s="102">
        <f t="shared" si="58"/>
        <v>43923</v>
      </c>
      <c r="R210" s="12"/>
      <c r="S210" s="12"/>
      <c r="T210" s="92">
        <v>44728</v>
      </c>
      <c r="U210" s="22" t="s">
        <v>69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</row>
    <row r="211" spans="1:172" x14ac:dyDescent="0.2">
      <c r="A211" s="93">
        <f t="shared" si="53"/>
        <v>43578</v>
      </c>
      <c r="B211" s="94">
        <f t="shared" ca="1" si="59"/>
        <v>5187884.2</v>
      </c>
      <c r="C211" s="95">
        <f t="shared" si="54"/>
        <v>5000000</v>
      </c>
      <c r="D211" s="96">
        <f ca="1">IF(A211&lt;$B$1,VLOOKUP(A211,[1]DI!$A$4:$B$15000,2,FALSE),0)</f>
        <v>6.4000000000000001E-2</v>
      </c>
      <c r="E211" s="95">
        <f t="shared" ca="1" si="60"/>
        <v>2.4620000000000002E-4</v>
      </c>
      <c r="F211" s="97">
        <f t="shared" si="55"/>
        <v>1.1100000000000001</v>
      </c>
      <c r="G211" s="98">
        <f t="shared" ca="1" si="48"/>
        <v>1.000273282</v>
      </c>
      <c r="H211" s="95">
        <f ca="1">TRUNC(PRODUCT(G$10:G210),15)</f>
        <v>1.0375768366605</v>
      </c>
      <c r="I211" s="95">
        <f t="shared" si="56"/>
        <v>1</v>
      </c>
      <c r="J211" s="95">
        <f t="shared" ca="1" si="49"/>
        <v>1.0375768400000001</v>
      </c>
      <c r="K211" s="95">
        <f t="shared" ca="1" si="50"/>
        <v>187884.2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51"/>
        <v>0</v>
      </c>
      <c r="O211" s="95">
        <f t="shared" ca="1" si="52"/>
        <v>187884.2</v>
      </c>
      <c r="P211" s="101" t="str">
        <f t="shared" si="57"/>
        <v>J=</v>
      </c>
      <c r="Q211" s="102">
        <f t="shared" si="58"/>
        <v>43923</v>
      </c>
      <c r="R211" s="12"/>
      <c r="S211" s="12"/>
      <c r="T211" s="92">
        <v>44811</v>
      </c>
      <c r="U211" s="22" t="s">
        <v>70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</row>
    <row r="212" spans="1:172" x14ac:dyDescent="0.2">
      <c r="A212" s="93">
        <f t="shared" si="53"/>
        <v>43579</v>
      </c>
      <c r="B212" s="94">
        <f t="shared" ca="1" si="59"/>
        <v>5189301.95</v>
      </c>
      <c r="C212" s="95">
        <f t="shared" si="54"/>
        <v>5000000</v>
      </c>
      <c r="D212" s="96">
        <f ca="1">IF(A212&lt;$B$1,VLOOKUP(A212,[1]DI!$A$4:$B$15000,2,FALSE),0)</f>
        <v>6.4000000000000001E-2</v>
      </c>
      <c r="E212" s="95">
        <f t="shared" ca="1" si="60"/>
        <v>2.4620000000000002E-4</v>
      </c>
      <c r="F212" s="97">
        <f t="shared" si="55"/>
        <v>1.1100000000000001</v>
      </c>
      <c r="G212" s="98">
        <f t="shared" ca="1" si="48"/>
        <v>1.000273282</v>
      </c>
      <c r="H212" s="95">
        <f ca="1">TRUNC(PRODUCT(G$10:G211),15)</f>
        <v>1.0378603877335799</v>
      </c>
      <c r="I212" s="95">
        <f t="shared" si="56"/>
        <v>1</v>
      </c>
      <c r="J212" s="95">
        <f t="shared" ca="1" si="49"/>
        <v>1.0378603900000001</v>
      </c>
      <c r="K212" s="95">
        <f t="shared" ca="1" si="50"/>
        <v>189301.95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51"/>
        <v>0</v>
      </c>
      <c r="O212" s="95">
        <f t="shared" ca="1" si="52"/>
        <v>189301.95</v>
      </c>
      <c r="P212" s="101" t="str">
        <f t="shared" si="57"/>
        <v>J=</v>
      </c>
      <c r="Q212" s="102">
        <f t="shared" si="58"/>
        <v>43923</v>
      </c>
      <c r="R212" s="12"/>
      <c r="S212" s="12"/>
      <c r="T212" s="92">
        <v>44846</v>
      </c>
      <c r="U212" s="26" t="s">
        <v>65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</row>
    <row r="213" spans="1:172" x14ac:dyDescent="0.2">
      <c r="A213" s="93">
        <f t="shared" si="53"/>
        <v>43580</v>
      </c>
      <c r="B213" s="94">
        <f t="shared" ca="1" si="59"/>
        <v>5190720.0999999996</v>
      </c>
      <c r="C213" s="95">
        <f t="shared" si="54"/>
        <v>5000000</v>
      </c>
      <c r="D213" s="96">
        <f ca="1">IF(A213&lt;$B$1,VLOOKUP(A213,[1]DI!$A$4:$B$15000,2,FALSE),0)</f>
        <v>6.4000000000000001E-2</v>
      </c>
      <c r="E213" s="95">
        <f t="shared" ca="1" si="60"/>
        <v>2.4620000000000002E-4</v>
      </c>
      <c r="F213" s="97">
        <f t="shared" si="55"/>
        <v>1.1100000000000001</v>
      </c>
      <c r="G213" s="98">
        <f t="shared" ca="1" si="48"/>
        <v>1.000273282</v>
      </c>
      <c r="H213" s="95">
        <f ca="1">TRUNC(PRODUCT(G$10:G212),15)</f>
        <v>1.03814401629606</v>
      </c>
      <c r="I213" s="95">
        <f t="shared" si="56"/>
        <v>1</v>
      </c>
      <c r="J213" s="95">
        <f t="shared" ca="1" si="49"/>
        <v>1.0381440200000001</v>
      </c>
      <c r="K213" s="95">
        <f t="shared" ca="1" si="50"/>
        <v>190720.1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51"/>
        <v>0</v>
      </c>
      <c r="O213" s="95">
        <f t="shared" ca="1" si="52"/>
        <v>190720.1</v>
      </c>
      <c r="P213" s="101" t="str">
        <f t="shared" si="57"/>
        <v>J=</v>
      </c>
      <c r="Q213" s="102">
        <f t="shared" si="58"/>
        <v>43923</v>
      </c>
      <c r="R213" s="12"/>
      <c r="S213" s="12"/>
      <c r="T213" s="92">
        <v>44867</v>
      </c>
      <c r="U213" s="22" t="s">
        <v>71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</row>
    <row r="214" spans="1:172" x14ac:dyDescent="0.2">
      <c r="A214" s="93">
        <f t="shared" si="53"/>
        <v>43581</v>
      </c>
      <c r="B214" s="94">
        <f t="shared" ca="1" si="59"/>
        <v>5192138.5999999996</v>
      </c>
      <c r="C214" s="95">
        <f t="shared" si="54"/>
        <v>5000000</v>
      </c>
      <c r="D214" s="96">
        <f ca="1">IF(A214&lt;$B$1,VLOOKUP(A214,[1]DI!$A$4:$B$15000,2,FALSE),0)</f>
        <v>6.4000000000000001E-2</v>
      </c>
      <c r="E214" s="95">
        <f t="shared" ca="1" si="60"/>
        <v>2.4620000000000002E-4</v>
      </c>
      <c r="F214" s="97">
        <f t="shared" si="55"/>
        <v>1.1100000000000001</v>
      </c>
      <c r="G214" s="98">
        <f t="shared" ca="1" si="48"/>
        <v>1.000273282</v>
      </c>
      <c r="H214" s="95">
        <f ca="1">TRUNC(PRODUCT(G$10:G213),15)</f>
        <v>1.0384277223691201</v>
      </c>
      <c r="I214" s="95">
        <f t="shared" si="56"/>
        <v>1</v>
      </c>
      <c r="J214" s="95">
        <f t="shared" ca="1" si="49"/>
        <v>1.0384277200000001</v>
      </c>
      <c r="K214" s="95">
        <f t="shared" ca="1" si="50"/>
        <v>192138.6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51"/>
        <v>0</v>
      </c>
      <c r="O214" s="95">
        <f t="shared" ca="1" si="52"/>
        <v>192138.6</v>
      </c>
      <c r="P214" s="101" t="str">
        <f t="shared" si="57"/>
        <v>J=</v>
      </c>
      <c r="Q214" s="102">
        <f t="shared" si="58"/>
        <v>43923</v>
      </c>
      <c r="R214" s="12"/>
      <c r="S214" s="12"/>
      <c r="T214" s="92">
        <v>44880</v>
      </c>
      <c r="U214" s="22" t="s">
        <v>72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</row>
    <row r="215" spans="1:172" x14ac:dyDescent="0.2">
      <c r="A215" s="93">
        <f t="shared" si="53"/>
        <v>43582</v>
      </c>
      <c r="B215" s="94">
        <f t="shared" ca="1" si="59"/>
        <v>5193557.55</v>
      </c>
      <c r="C215" s="95">
        <f t="shared" si="54"/>
        <v>5000000</v>
      </c>
      <c r="D215" s="96">
        <f ca="1">IF(A215&lt;$B$1,VLOOKUP(A215,[1]DI!$A$4:$B$15000,2,FALSE),0)</f>
        <v>0</v>
      </c>
      <c r="E215" s="95">
        <f t="shared" ca="1" si="60"/>
        <v>0</v>
      </c>
      <c r="F215" s="97">
        <f t="shared" si="55"/>
        <v>1.1100000000000001</v>
      </c>
      <c r="G215" s="98">
        <f t="shared" ca="1" si="48"/>
        <v>1</v>
      </c>
      <c r="H215" s="95">
        <f ca="1">TRUNC(PRODUCT(G$10:G214),15)</f>
        <v>1.03871150597394</v>
      </c>
      <c r="I215" s="95">
        <f t="shared" si="56"/>
        <v>1</v>
      </c>
      <c r="J215" s="95">
        <f t="shared" ca="1" si="49"/>
        <v>1.0387115099999999</v>
      </c>
      <c r="K215" s="95">
        <f t="shared" ca="1" si="50"/>
        <v>193557.55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51"/>
        <v>0</v>
      </c>
      <c r="O215" s="95">
        <f t="shared" ca="1" si="52"/>
        <v>193557.55</v>
      </c>
      <c r="P215" s="101" t="str">
        <f t="shared" si="57"/>
        <v>J=</v>
      </c>
      <c r="Q215" s="102">
        <f t="shared" si="58"/>
        <v>43923</v>
      </c>
      <c r="R215" s="12"/>
      <c r="S215" s="12"/>
      <c r="T215" s="92">
        <v>44977</v>
      </c>
      <c r="U215" s="22" t="s">
        <v>59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</row>
    <row r="216" spans="1:172" x14ac:dyDescent="0.2">
      <c r="A216" s="93">
        <f t="shared" si="53"/>
        <v>43583</v>
      </c>
      <c r="B216" s="94">
        <f t="shared" ca="1" si="59"/>
        <v>5193557.55</v>
      </c>
      <c r="C216" s="95">
        <f t="shared" si="54"/>
        <v>5000000</v>
      </c>
      <c r="D216" s="96">
        <f ca="1">IF(A216&lt;$B$1,VLOOKUP(A216,[1]DI!$A$4:$B$15000,2,FALSE),0)</f>
        <v>0</v>
      </c>
      <c r="E216" s="95">
        <f t="shared" ca="1" si="60"/>
        <v>0</v>
      </c>
      <c r="F216" s="97">
        <f t="shared" si="55"/>
        <v>1.1100000000000001</v>
      </c>
      <c r="G216" s="98">
        <f t="shared" ca="1" si="48"/>
        <v>1</v>
      </c>
      <c r="H216" s="95">
        <f ca="1">TRUNC(PRODUCT(G$10:G215),15)</f>
        <v>1.03871150597394</v>
      </c>
      <c r="I216" s="95">
        <f t="shared" si="56"/>
        <v>1</v>
      </c>
      <c r="J216" s="95">
        <f t="shared" ca="1" si="49"/>
        <v>1.0387115099999999</v>
      </c>
      <c r="K216" s="95">
        <f t="shared" ca="1" si="50"/>
        <v>193557.55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51"/>
        <v>0</v>
      </c>
      <c r="O216" s="95">
        <f t="shared" ca="1" si="52"/>
        <v>193557.55</v>
      </c>
      <c r="P216" s="101" t="str">
        <f t="shared" si="57"/>
        <v>J=</v>
      </c>
      <c r="Q216" s="102">
        <f t="shared" si="58"/>
        <v>43923</v>
      </c>
      <c r="R216" s="12"/>
      <c r="S216" s="12"/>
      <c r="T216" s="92">
        <v>44978</v>
      </c>
      <c r="U216" s="22" t="s">
        <v>59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</row>
    <row r="217" spans="1:172" x14ac:dyDescent="0.2">
      <c r="A217" s="93">
        <f t="shared" si="53"/>
        <v>43584</v>
      </c>
      <c r="B217" s="94">
        <f t="shared" ca="1" si="59"/>
        <v>5193557.55</v>
      </c>
      <c r="C217" s="95">
        <f t="shared" si="54"/>
        <v>5000000</v>
      </c>
      <c r="D217" s="96">
        <f ca="1">IF(A217&lt;$B$1,VLOOKUP(A217,[1]DI!$A$4:$B$15000,2,FALSE),0)</f>
        <v>6.4000000000000001E-2</v>
      </c>
      <c r="E217" s="95">
        <f t="shared" ca="1" si="60"/>
        <v>2.4620000000000002E-4</v>
      </c>
      <c r="F217" s="97">
        <f t="shared" si="55"/>
        <v>1.1100000000000001</v>
      </c>
      <c r="G217" s="98">
        <f t="shared" ca="1" si="48"/>
        <v>1.000273282</v>
      </c>
      <c r="H217" s="95">
        <f ca="1">TRUNC(PRODUCT(G$10:G216),15)</f>
        <v>1.03871150597394</v>
      </c>
      <c r="I217" s="95">
        <f t="shared" si="56"/>
        <v>1</v>
      </c>
      <c r="J217" s="95">
        <f t="shared" ca="1" si="49"/>
        <v>1.0387115099999999</v>
      </c>
      <c r="K217" s="95">
        <f t="shared" ca="1" si="50"/>
        <v>193557.55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51"/>
        <v>0</v>
      </c>
      <c r="O217" s="95">
        <f t="shared" ca="1" si="52"/>
        <v>193557.55</v>
      </c>
      <c r="P217" s="101" t="str">
        <f t="shared" si="57"/>
        <v>J=</v>
      </c>
      <c r="Q217" s="102">
        <f t="shared" si="58"/>
        <v>43923</v>
      </c>
      <c r="R217" s="12"/>
      <c r="S217" s="12"/>
      <c r="T217" s="92">
        <v>45023</v>
      </c>
      <c r="U217" s="22" t="s">
        <v>67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</row>
    <row r="218" spans="1:172" x14ac:dyDescent="0.2">
      <c r="A218" s="93">
        <f t="shared" si="53"/>
        <v>43585</v>
      </c>
      <c r="B218" s="94">
        <f t="shared" ca="1" si="59"/>
        <v>5194976.8499999996</v>
      </c>
      <c r="C218" s="95">
        <f t="shared" si="54"/>
        <v>5000000</v>
      </c>
      <c r="D218" s="96">
        <f ca="1">IF(A218&lt;$B$1,VLOOKUP(A218,[1]DI!$A$4:$B$15000,2,FALSE),0)</f>
        <v>6.4000000000000001E-2</v>
      </c>
      <c r="E218" s="95">
        <f t="shared" ca="1" si="60"/>
        <v>2.4620000000000002E-4</v>
      </c>
      <c r="F218" s="97">
        <f t="shared" si="55"/>
        <v>1.1100000000000001</v>
      </c>
      <c r="G218" s="98">
        <f t="shared" ca="1" si="48"/>
        <v>1.000273282</v>
      </c>
      <c r="H218" s="95">
        <f ca="1">TRUNC(PRODUCT(G$10:G217),15)</f>
        <v>1.03899536713172</v>
      </c>
      <c r="I218" s="95">
        <f t="shared" si="56"/>
        <v>1</v>
      </c>
      <c r="J218" s="95">
        <f t="shared" ca="1" si="49"/>
        <v>1.0389953700000001</v>
      </c>
      <c r="K218" s="95">
        <f t="shared" ca="1" si="50"/>
        <v>194976.85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51"/>
        <v>0</v>
      </c>
      <c r="O218" s="95">
        <f t="shared" ca="1" si="52"/>
        <v>194976.85</v>
      </c>
      <c r="P218" s="101" t="str">
        <f t="shared" si="57"/>
        <v>J=</v>
      </c>
      <c r="Q218" s="102">
        <f t="shared" si="58"/>
        <v>43923</v>
      </c>
      <c r="R218" s="12"/>
      <c r="S218" s="12"/>
      <c r="T218" s="92">
        <v>45037</v>
      </c>
      <c r="U218" s="22" t="s">
        <v>61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</row>
    <row r="219" spans="1:172" x14ac:dyDescent="0.2">
      <c r="A219" s="93">
        <f t="shared" si="53"/>
        <v>43586</v>
      </c>
      <c r="B219" s="94">
        <f t="shared" ca="1" si="59"/>
        <v>5196396.55</v>
      </c>
      <c r="C219" s="95">
        <f t="shared" si="54"/>
        <v>5000000</v>
      </c>
      <c r="D219" s="96">
        <f ca="1">IF(A219&lt;$B$1,VLOOKUP(A219,[1]DI!$A$4:$B$15000,2,FALSE),0)</f>
        <v>0</v>
      </c>
      <c r="E219" s="95">
        <f t="shared" ca="1" si="60"/>
        <v>0</v>
      </c>
      <c r="F219" s="97">
        <f t="shared" si="55"/>
        <v>1.1100000000000001</v>
      </c>
      <c r="G219" s="98">
        <f t="shared" ca="1" si="48"/>
        <v>1</v>
      </c>
      <c r="H219" s="95">
        <f ca="1">TRUNC(PRODUCT(G$10:G218),15)</f>
        <v>1.03927930586364</v>
      </c>
      <c r="I219" s="95">
        <f t="shared" si="56"/>
        <v>1</v>
      </c>
      <c r="J219" s="95">
        <f t="shared" ca="1" si="49"/>
        <v>1.03927931</v>
      </c>
      <c r="K219" s="95">
        <f t="shared" ca="1" si="50"/>
        <v>196396.55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51"/>
        <v>0</v>
      </c>
      <c r="O219" s="95">
        <f t="shared" ca="1" si="52"/>
        <v>196396.55</v>
      </c>
      <c r="P219" s="101" t="str">
        <f t="shared" si="57"/>
        <v>J=</v>
      </c>
      <c r="Q219" s="102">
        <f t="shared" si="58"/>
        <v>43923</v>
      </c>
      <c r="R219" s="12"/>
      <c r="S219" s="12"/>
      <c r="T219" s="92">
        <v>45047</v>
      </c>
      <c r="U219" s="22" t="s">
        <v>68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</row>
    <row r="220" spans="1:172" x14ac:dyDescent="0.2">
      <c r="A220" s="93">
        <f t="shared" si="53"/>
        <v>43587</v>
      </c>
      <c r="B220" s="94">
        <f t="shared" ca="1" si="59"/>
        <v>5196396.55</v>
      </c>
      <c r="C220" s="95">
        <f t="shared" si="54"/>
        <v>5000000</v>
      </c>
      <c r="D220" s="96">
        <f ca="1">IF(A220&lt;$B$1,VLOOKUP(A220,[1]DI!$A$4:$B$15000,2,FALSE),0)</f>
        <v>6.4000000000000001E-2</v>
      </c>
      <c r="E220" s="95">
        <f t="shared" ca="1" si="60"/>
        <v>2.4620000000000002E-4</v>
      </c>
      <c r="F220" s="97">
        <f t="shared" si="55"/>
        <v>1.1100000000000001</v>
      </c>
      <c r="G220" s="98">
        <f t="shared" ca="1" si="48"/>
        <v>1.000273282</v>
      </c>
      <c r="H220" s="95">
        <f ca="1">TRUNC(PRODUCT(G$10:G219),15)</f>
        <v>1.03927930586364</v>
      </c>
      <c r="I220" s="95">
        <f t="shared" si="56"/>
        <v>1</v>
      </c>
      <c r="J220" s="95">
        <f t="shared" ca="1" si="49"/>
        <v>1.03927931</v>
      </c>
      <c r="K220" s="95">
        <f t="shared" ca="1" si="50"/>
        <v>196396.55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51"/>
        <v>0</v>
      </c>
      <c r="O220" s="95">
        <f t="shared" ca="1" si="52"/>
        <v>196396.55</v>
      </c>
      <c r="P220" s="101" t="str">
        <f t="shared" si="57"/>
        <v>J=</v>
      </c>
      <c r="Q220" s="102">
        <f t="shared" si="58"/>
        <v>43923</v>
      </c>
      <c r="R220" s="12"/>
      <c r="S220" s="12"/>
      <c r="T220" s="92">
        <v>45085</v>
      </c>
      <c r="U220" s="22" t="s">
        <v>69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</row>
    <row r="221" spans="1:172" x14ac:dyDescent="0.2">
      <c r="A221" s="93">
        <f t="shared" si="53"/>
        <v>43588</v>
      </c>
      <c r="B221" s="94">
        <f t="shared" ca="1" si="59"/>
        <v>5197816.5999999996</v>
      </c>
      <c r="C221" s="95">
        <f t="shared" si="54"/>
        <v>5000000</v>
      </c>
      <c r="D221" s="96">
        <f ca="1">IF(A221&lt;$B$1,VLOOKUP(A221,[1]DI!$A$4:$B$15000,2,FALSE),0)</f>
        <v>6.4000000000000001E-2</v>
      </c>
      <c r="E221" s="95">
        <f t="shared" ca="1" si="60"/>
        <v>2.4620000000000002E-4</v>
      </c>
      <c r="F221" s="97">
        <f t="shared" si="55"/>
        <v>1.1100000000000001</v>
      </c>
      <c r="G221" s="98">
        <f t="shared" ca="1" si="48"/>
        <v>1.000273282</v>
      </c>
      <c r="H221" s="95">
        <f ca="1">TRUNC(PRODUCT(G$10:G220),15)</f>
        <v>1.03956332219091</v>
      </c>
      <c r="I221" s="95">
        <f t="shared" si="56"/>
        <v>1</v>
      </c>
      <c r="J221" s="95">
        <f t="shared" ca="1" si="49"/>
        <v>1.0395633200000001</v>
      </c>
      <c r="K221" s="95">
        <f t="shared" ca="1" si="50"/>
        <v>197816.6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51"/>
        <v>0</v>
      </c>
      <c r="O221" s="95">
        <f t="shared" ca="1" si="52"/>
        <v>197816.6</v>
      </c>
      <c r="P221" s="101" t="str">
        <f t="shared" si="57"/>
        <v>J=</v>
      </c>
      <c r="Q221" s="102">
        <f t="shared" si="58"/>
        <v>43923</v>
      </c>
      <c r="R221" s="12"/>
      <c r="S221" s="12"/>
      <c r="T221" s="92">
        <v>45176</v>
      </c>
      <c r="U221" s="22" t="s">
        <v>70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</row>
    <row r="222" spans="1:172" x14ac:dyDescent="0.2">
      <c r="A222" s="93">
        <f t="shared" si="53"/>
        <v>43589</v>
      </c>
      <c r="B222" s="94">
        <f t="shared" ca="1" si="59"/>
        <v>5199237.0999999996</v>
      </c>
      <c r="C222" s="95">
        <f t="shared" si="54"/>
        <v>5000000</v>
      </c>
      <c r="D222" s="96">
        <f ca="1">IF(A222&lt;$B$1,VLOOKUP(A222,[1]DI!$A$4:$B$15000,2,FALSE),0)</f>
        <v>0</v>
      </c>
      <c r="E222" s="95">
        <f t="shared" ca="1" si="60"/>
        <v>0</v>
      </c>
      <c r="F222" s="97">
        <f t="shared" si="55"/>
        <v>1.1100000000000001</v>
      </c>
      <c r="G222" s="98">
        <f t="shared" ca="1" si="48"/>
        <v>1</v>
      </c>
      <c r="H222" s="95">
        <f ca="1">TRUNC(PRODUCT(G$10:G221),15)</f>
        <v>1.03984741613472</v>
      </c>
      <c r="I222" s="95">
        <f t="shared" si="56"/>
        <v>1</v>
      </c>
      <c r="J222" s="95">
        <f t="shared" ca="1" si="49"/>
        <v>1.0398474200000001</v>
      </c>
      <c r="K222" s="95">
        <f t="shared" ca="1" si="50"/>
        <v>199237.1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51"/>
        <v>0</v>
      </c>
      <c r="O222" s="95">
        <f t="shared" ca="1" si="52"/>
        <v>199237.1</v>
      </c>
      <c r="P222" s="101" t="str">
        <f t="shared" si="57"/>
        <v>J=</v>
      </c>
      <c r="Q222" s="102">
        <f t="shared" si="58"/>
        <v>43923</v>
      </c>
      <c r="R222" s="12"/>
      <c r="S222" s="12"/>
      <c r="T222" s="92">
        <v>45211</v>
      </c>
      <c r="U222" s="26" t="s">
        <v>65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</row>
    <row r="223" spans="1:172" x14ac:dyDescent="0.2">
      <c r="A223" s="93">
        <f t="shared" si="53"/>
        <v>43590</v>
      </c>
      <c r="B223" s="94">
        <f t="shared" ca="1" si="59"/>
        <v>5199237.0999999996</v>
      </c>
      <c r="C223" s="95">
        <f t="shared" si="54"/>
        <v>5000000</v>
      </c>
      <c r="D223" s="96">
        <f ca="1">IF(A223&lt;$B$1,VLOOKUP(A223,[1]DI!$A$4:$B$15000,2,FALSE),0)</f>
        <v>0</v>
      </c>
      <c r="E223" s="95">
        <f t="shared" ca="1" si="60"/>
        <v>0</v>
      </c>
      <c r="F223" s="97">
        <f t="shared" si="55"/>
        <v>1.1100000000000001</v>
      </c>
      <c r="G223" s="98">
        <f t="shared" ca="1" si="48"/>
        <v>1</v>
      </c>
      <c r="H223" s="95">
        <f ca="1">TRUNC(PRODUCT(G$10:G222),15)</f>
        <v>1.03984741613472</v>
      </c>
      <c r="I223" s="95">
        <f t="shared" si="56"/>
        <v>1</v>
      </c>
      <c r="J223" s="95">
        <f t="shared" ca="1" si="49"/>
        <v>1.0398474200000001</v>
      </c>
      <c r="K223" s="95">
        <f t="shared" ca="1" si="50"/>
        <v>199237.1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51"/>
        <v>0</v>
      </c>
      <c r="O223" s="95">
        <f t="shared" ca="1" si="52"/>
        <v>199237.1</v>
      </c>
      <c r="P223" s="101" t="str">
        <f t="shared" si="57"/>
        <v>J=</v>
      </c>
      <c r="Q223" s="102">
        <f t="shared" si="58"/>
        <v>43923</v>
      </c>
      <c r="R223" s="12"/>
      <c r="S223" s="12"/>
      <c r="T223" s="92">
        <v>45232</v>
      </c>
      <c r="U223" s="22" t="s">
        <v>71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</row>
    <row r="224" spans="1:172" x14ac:dyDescent="0.2">
      <c r="A224" s="93">
        <f t="shared" si="53"/>
        <v>43591</v>
      </c>
      <c r="B224" s="94">
        <f t="shared" ca="1" si="59"/>
        <v>5199237.0999999996</v>
      </c>
      <c r="C224" s="95">
        <f t="shared" si="54"/>
        <v>5000000</v>
      </c>
      <c r="D224" s="96">
        <f ca="1">IF(A224&lt;$B$1,VLOOKUP(A224,[1]DI!$A$4:$B$15000,2,FALSE),0)</f>
        <v>6.4000000000000001E-2</v>
      </c>
      <c r="E224" s="95">
        <f t="shared" ca="1" si="60"/>
        <v>2.4620000000000002E-4</v>
      </c>
      <c r="F224" s="97">
        <f t="shared" si="55"/>
        <v>1.1100000000000001</v>
      </c>
      <c r="G224" s="98">
        <f t="shared" ca="1" si="48"/>
        <v>1.000273282</v>
      </c>
      <c r="H224" s="95">
        <f ca="1">TRUNC(PRODUCT(G$10:G223),15)</f>
        <v>1.03984741613472</v>
      </c>
      <c r="I224" s="95">
        <f t="shared" si="56"/>
        <v>1</v>
      </c>
      <c r="J224" s="95">
        <f t="shared" ca="1" si="49"/>
        <v>1.0398474200000001</v>
      </c>
      <c r="K224" s="95">
        <f t="shared" ca="1" si="50"/>
        <v>199237.1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51"/>
        <v>0</v>
      </c>
      <c r="O224" s="95">
        <f t="shared" ca="1" si="52"/>
        <v>199237.1</v>
      </c>
      <c r="P224" s="101" t="str">
        <f t="shared" si="57"/>
        <v>J=</v>
      </c>
      <c r="Q224" s="102">
        <f t="shared" si="58"/>
        <v>43923</v>
      </c>
      <c r="R224" s="12"/>
      <c r="S224" s="12"/>
      <c r="T224" s="92">
        <v>45245</v>
      </c>
      <c r="U224" s="22" t="s">
        <v>72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</row>
    <row r="225" spans="1:175" x14ac:dyDescent="0.2">
      <c r="A225" s="93">
        <f t="shared" si="53"/>
        <v>43592</v>
      </c>
      <c r="B225" s="94">
        <f t="shared" ca="1" si="59"/>
        <v>5200657.95</v>
      </c>
      <c r="C225" s="95">
        <f t="shared" si="54"/>
        <v>5000000</v>
      </c>
      <c r="D225" s="96">
        <f ca="1">IF(A225&lt;$B$1,VLOOKUP(A225,[1]DI!$A$4:$B$15000,2,FALSE),0)</f>
        <v>6.4000000000000001E-2</v>
      </c>
      <c r="E225" s="95">
        <f t="shared" ca="1" si="60"/>
        <v>2.4620000000000002E-4</v>
      </c>
      <c r="F225" s="97">
        <f t="shared" si="55"/>
        <v>1.1100000000000001</v>
      </c>
      <c r="G225" s="98">
        <f t="shared" ca="1" si="48"/>
        <v>1.000273282</v>
      </c>
      <c r="H225" s="95">
        <f ca="1">TRUNC(PRODUCT(G$10:G224),15)</f>
        <v>1.0401315877163</v>
      </c>
      <c r="I225" s="95">
        <f t="shared" si="56"/>
        <v>1</v>
      </c>
      <c r="J225" s="95">
        <f t="shared" ca="1" si="49"/>
        <v>1.0401315900000001</v>
      </c>
      <c r="K225" s="95">
        <f t="shared" ca="1" si="50"/>
        <v>200657.95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51"/>
        <v>0</v>
      </c>
      <c r="O225" s="95">
        <f t="shared" ca="1" si="52"/>
        <v>200657.95</v>
      </c>
      <c r="P225" s="101" t="str">
        <f t="shared" si="57"/>
        <v>J=</v>
      </c>
      <c r="Q225" s="102">
        <f t="shared" si="58"/>
        <v>43923</v>
      </c>
      <c r="R225" s="42"/>
      <c r="S225" s="37"/>
      <c r="T225" s="92">
        <v>45285</v>
      </c>
      <c r="U225" s="22" t="s">
        <v>73</v>
      </c>
      <c r="V225" s="38"/>
      <c r="W225" s="37"/>
      <c r="X225" s="28"/>
      <c r="Y225" s="28"/>
      <c r="Z225" s="28"/>
      <c r="AA225" s="12"/>
      <c r="AB225" s="12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53"/>
        <v>43593</v>
      </c>
      <c r="B226" s="94">
        <f t="shared" ca="1" si="59"/>
        <v>5202079.2</v>
      </c>
      <c r="C226" s="95">
        <f t="shared" si="54"/>
        <v>5000000</v>
      </c>
      <c r="D226" s="96">
        <f ca="1">IF(A226&lt;$B$1,VLOOKUP(A226,[1]DI!$A$4:$B$15000,2,FALSE),0)</f>
        <v>6.4000000000000001E-2</v>
      </c>
      <c r="E226" s="95">
        <f t="shared" ca="1" si="60"/>
        <v>2.4620000000000002E-4</v>
      </c>
      <c r="F226" s="97">
        <f t="shared" si="55"/>
        <v>1.1100000000000001</v>
      </c>
      <c r="G226" s="98">
        <f t="shared" ca="1" si="48"/>
        <v>1.000273282</v>
      </c>
      <c r="H226" s="95">
        <f ca="1">TRUNC(PRODUCT(G$10:G225),15)</f>
        <v>1.0404158369568499</v>
      </c>
      <c r="I226" s="95">
        <f t="shared" si="56"/>
        <v>1</v>
      </c>
      <c r="J226" s="95">
        <f t="shared" ca="1" si="49"/>
        <v>1.0404158400000001</v>
      </c>
      <c r="K226" s="95">
        <f t="shared" ca="1" si="50"/>
        <v>202079.2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51"/>
        <v>0</v>
      </c>
      <c r="O226" s="95">
        <f t="shared" ca="1" si="52"/>
        <v>202079.2</v>
      </c>
      <c r="P226" s="101" t="str">
        <f t="shared" si="57"/>
        <v>J=</v>
      </c>
      <c r="Q226" s="102">
        <f t="shared" si="58"/>
        <v>43923</v>
      </c>
      <c r="R226" s="12"/>
      <c r="S226" s="12"/>
      <c r="T226" s="92">
        <v>41640</v>
      </c>
      <c r="U226" s="21" t="s">
        <v>75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</row>
    <row r="227" spans="1:175" x14ac:dyDescent="0.2">
      <c r="A227" s="93">
        <f t="shared" si="53"/>
        <v>43594</v>
      </c>
      <c r="B227" s="94">
        <f t="shared" ca="1" si="59"/>
        <v>5203500.8</v>
      </c>
      <c r="C227" s="95">
        <f t="shared" si="54"/>
        <v>5000000</v>
      </c>
      <c r="D227" s="96">
        <f ca="1">IF(A227&lt;$B$1,VLOOKUP(A227,[1]DI!$A$4:$B$15000,2,FALSE),0)</f>
        <v>6.4000000000000001E-2</v>
      </c>
      <c r="E227" s="95">
        <f t="shared" ca="1" si="60"/>
        <v>2.4620000000000002E-4</v>
      </c>
      <c r="F227" s="97">
        <f t="shared" si="55"/>
        <v>1.1100000000000001</v>
      </c>
      <c r="G227" s="98">
        <f t="shared" ca="1" si="48"/>
        <v>1.000273282</v>
      </c>
      <c r="H227" s="95">
        <f ca="1">TRUNC(PRODUCT(G$10:G226),15)</f>
        <v>1.0407001638776101</v>
      </c>
      <c r="I227" s="95">
        <f t="shared" si="56"/>
        <v>1</v>
      </c>
      <c r="J227" s="95">
        <f t="shared" ca="1" si="49"/>
        <v>1.0407001600000001</v>
      </c>
      <c r="K227" s="95">
        <f t="shared" ca="1" si="50"/>
        <v>203500.79999999999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51"/>
        <v>0</v>
      </c>
      <c r="O227" s="95">
        <f t="shared" ca="1" si="52"/>
        <v>203500.79999999999</v>
      </c>
      <c r="P227" s="101" t="str">
        <f t="shared" si="57"/>
        <v>J=</v>
      </c>
      <c r="Q227" s="102">
        <f t="shared" si="58"/>
        <v>43923</v>
      </c>
      <c r="R227" s="12"/>
      <c r="S227" s="12"/>
      <c r="T227" s="92">
        <v>41701</v>
      </c>
      <c r="U227" s="21" t="s">
        <v>59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</row>
    <row r="228" spans="1:175" x14ac:dyDescent="0.2">
      <c r="A228" s="93">
        <f t="shared" si="53"/>
        <v>43595</v>
      </c>
      <c r="B228" s="94">
        <f t="shared" ca="1" si="59"/>
        <v>5204922.8499999996</v>
      </c>
      <c r="C228" s="95">
        <f t="shared" si="54"/>
        <v>5000000</v>
      </c>
      <c r="D228" s="96">
        <f ca="1">IF(A228&lt;$B$1,VLOOKUP(A228,[1]DI!$A$4:$B$15000,2,FALSE),0)</f>
        <v>6.4000000000000001E-2</v>
      </c>
      <c r="E228" s="95">
        <f t="shared" ca="1" si="60"/>
        <v>2.4620000000000002E-4</v>
      </c>
      <c r="F228" s="97">
        <f t="shared" si="55"/>
        <v>1.1100000000000001</v>
      </c>
      <c r="G228" s="98">
        <f t="shared" ca="1" si="48"/>
        <v>1.000273282</v>
      </c>
      <c r="H228" s="95">
        <f ca="1">TRUNC(PRODUCT(G$10:G227),15)</f>
        <v>1.04098456849979</v>
      </c>
      <c r="I228" s="95">
        <f t="shared" si="56"/>
        <v>1</v>
      </c>
      <c r="J228" s="95">
        <f t="shared" ca="1" si="49"/>
        <v>1.04098457</v>
      </c>
      <c r="K228" s="95">
        <f t="shared" ca="1" si="50"/>
        <v>204922.85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51"/>
        <v>0</v>
      </c>
      <c r="O228" s="95">
        <f t="shared" ca="1" si="52"/>
        <v>204922.85</v>
      </c>
      <c r="P228" s="101" t="str">
        <f t="shared" si="57"/>
        <v>J=</v>
      </c>
      <c r="Q228" s="102">
        <f t="shared" si="58"/>
        <v>43923</v>
      </c>
      <c r="R228" s="12"/>
      <c r="S228" s="12"/>
      <c r="T228" s="92">
        <v>41702</v>
      </c>
      <c r="U228" s="21" t="s">
        <v>59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</row>
    <row r="229" spans="1:175" x14ac:dyDescent="0.2">
      <c r="A229" s="93">
        <f t="shared" si="53"/>
        <v>43596</v>
      </c>
      <c r="B229" s="94">
        <f t="shared" ca="1" si="59"/>
        <v>5206345.25</v>
      </c>
      <c r="C229" s="95">
        <f t="shared" si="54"/>
        <v>5000000</v>
      </c>
      <c r="D229" s="96">
        <f ca="1">IF(A229&lt;$B$1,VLOOKUP(A229,[1]DI!$A$4:$B$15000,2,FALSE),0)</f>
        <v>0</v>
      </c>
      <c r="E229" s="95">
        <f t="shared" ca="1" si="60"/>
        <v>0</v>
      </c>
      <c r="F229" s="97">
        <f t="shared" si="55"/>
        <v>1.1100000000000001</v>
      </c>
      <c r="G229" s="98">
        <f t="shared" ca="1" si="48"/>
        <v>1</v>
      </c>
      <c r="H229" s="95">
        <f ca="1">TRUNC(PRODUCT(G$10:G228),15)</f>
        <v>1.0412690508446401</v>
      </c>
      <c r="I229" s="95">
        <f t="shared" si="56"/>
        <v>1</v>
      </c>
      <c r="J229" s="95">
        <f t="shared" ca="1" si="49"/>
        <v>1.0412690499999999</v>
      </c>
      <c r="K229" s="95">
        <f t="shared" ca="1" si="50"/>
        <v>206345.25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51"/>
        <v>0</v>
      </c>
      <c r="O229" s="95">
        <f t="shared" ca="1" si="52"/>
        <v>206345.25</v>
      </c>
      <c r="P229" s="101" t="str">
        <f t="shared" si="57"/>
        <v>J=</v>
      </c>
      <c r="Q229" s="102">
        <f t="shared" si="58"/>
        <v>43923</v>
      </c>
      <c r="R229" s="12"/>
      <c r="S229" s="12"/>
      <c r="T229" s="92">
        <v>41747</v>
      </c>
      <c r="U229" s="21" t="s">
        <v>76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</row>
    <row r="230" spans="1:175" x14ac:dyDescent="0.2">
      <c r="A230" s="93">
        <f t="shared" si="53"/>
        <v>43597</v>
      </c>
      <c r="B230" s="94">
        <f t="shared" ca="1" si="59"/>
        <v>5206345.25</v>
      </c>
      <c r="C230" s="95">
        <f t="shared" si="54"/>
        <v>5000000</v>
      </c>
      <c r="D230" s="96">
        <f ca="1">IF(A230&lt;$B$1,VLOOKUP(A230,[1]DI!$A$4:$B$15000,2,FALSE),0)</f>
        <v>0</v>
      </c>
      <c r="E230" s="95">
        <f t="shared" ca="1" si="60"/>
        <v>0</v>
      </c>
      <c r="F230" s="97">
        <f t="shared" si="55"/>
        <v>1.1100000000000001</v>
      </c>
      <c r="G230" s="98">
        <f t="shared" ca="1" si="48"/>
        <v>1</v>
      </c>
      <c r="H230" s="95">
        <f ca="1">TRUNC(PRODUCT(G$10:G229),15)</f>
        <v>1.0412690508446401</v>
      </c>
      <c r="I230" s="95">
        <f t="shared" si="56"/>
        <v>1</v>
      </c>
      <c r="J230" s="95">
        <f t="shared" ca="1" si="49"/>
        <v>1.0412690499999999</v>
      </c>
      <c r="K230" s="95">
        <f t="shared" ca="1" si="50"/>
        <v>206345.25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51"/>
        <v>0</v>
      </c>
      <c r="O230" s="95">
        <f t="shared" ca="1" si="52"/>
        <v>206345.25</v>
      </c>
      <c r="P230" s="101" t="str">
        <f t="shared" si="57"/>
        <v>J=</v>
      </c>
      <c r="Q230" s="102">
        <f t="shared" si="58"/>
        <v>43923</v>
      </c>
      <c r="R230" s="12"/>
      <c r="S230" s="12"/>
      <c r="T230" s="92">
        <v>41750</v>
      </c>
      <c r="U230" s="21" t="s">
        <v>61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</row>
    <row r="231" spans="1:175" x14ac:dyDescent="0.2">
      <c r="A231" s="93">
        <f t="shared" si="53"/>
        <v>43598</v>
      </c>
      <c r="B231" s="94">
        <f t="shared" ca="1" si="59"/>
        <v>5206345.25</v>
      </c>
      <c r="C231" s="95">
        <f t="shared" si="54"/>
        <v>5000000</v>
      </c>
      <c r="D231" s="96">
        <f ca="1">IF(A231&lt;$B$1,VLOOKUP(A231,[1]DI!$A$4:$B$15000,2,FALSE),0)</f>
        <v>6.4000000000000001E-2</v>
      </c>
      <c r="E231" s="95">
        <f t="shared" ca="1" si="60"/>
        <v>2.4620000000000002E-4</v>
      </c>
      <c r="F231" s="97">
        <f t="shared" si="55"/>
        <v>1.1100000000000001</v>
      </c>
      <c r="G231" s="98">
        <f t="shared" ca="1" si="48"/>
        <v>1.000273282</v>
      </c>
      <c r="H231" s="95">
        <f ca="1">TRUNC(PRODUCT(G$10:G230),15)</f>
        <v>1.0412690508446401</v>
      </c>
      <c r="I231" s="95">
        <f t="shared" si="56"/>
        <v>1</v>
      </c>
      <c r="J231" s="95">
        <f t="shared" ca="1" si="49"/>
        <v>1.0412690499999999</v>
      </c>
      <c r="K231" s="95">
        <f t="shared" ca="1" si="50"/>
        <v>206345.25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51"/>
        <v>0</v>
      </c>
      <c r="O231" s="95">
        <f t="shared" ca="1" si="52"/>
        <v>206345.25</v>
      </c>
      <c r="P231" s="101" t="str">
        <f t="shared" si="57"/>
        <v>J=</v>
      </c>
      <c r="Q231" s="102">
        <f t="shared" si="58"/>
        <v>43923</v>
      </c>
      <c r="R231" s="12"/>
      <c r="S231" s="12"/>
      <c r="T231" s="92">
        <v>41760</v>
      </c>
      <c r="U231" s="21" t="s">
        <v>68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</row>
    <row r="232" spans="1:175" x14ac:dyDescent="0.2">
      <c r="A232" s="93">
        <f t="shared" si="53"/>
        <v>43599</v>
      </c>
      <c r="B232" s="94">
        <f t="shared" ca="1" si="59"/>
        <v>5207768.05</v>
      </c>
      <c r="C232" s="95">
        <f t="shared" si="54"/>
        <v>5000000</v>
      </c>
      <c r="D232" s="96">
        <f ca="1">IF(A232&lt;$B$1,VLOOKUP(A232,[1]DI!$A$4:$B$15000,2,FALSE),0)</f>
        <v>6.4000000000000001E-2</v>
      </c>
      <c r="E232" s="95">
        <f t="shared" ca="1" si="60"/>
        <v>2.4620000000000002E-4</v>
      </c>
      <c r="F232" s="97">
        <f t="shared" si="55"/>
        <v>1.1100000000000001</v>
      </c>
      <c r="G232" s="98">
        <f t="shared" ca="1" si="48"/>
        <v>1.000273282</v>
      </c>
      <c r="H232" s="95">
        <f ca="1">TRUNC(PRODUCT(G$10:G231),15)</f>
        <v>1.0415536109333901</v>
      </c>
      <c r="I232" s="95">
        <f t="shared" si="56"/>
        <v>1</v>
      </c>
      <c r="J232" s="95">
        <f t="shared" ca="1" si="49"/>
        <v>1.04155361</v>
      </c>
      <c r="K232" s="95">
        <f t="shared" ca="1" si="50"/>
        <v>207768.05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51"/>
        <v>0</v>
      </c>
      <c r="O232" s="95">
        <f t="shared" ca="1" si="52"/>
        <v>207768.05</v>
      </c>
      <c r="P232" s="101" t="str">
        <f t="shared" si="57"/>
        <v>J=</v>
      </c>
      <c r="Q232" s="102">
        <f t="shared" si="58"/>
        <v>43923</v>
      </c>
      <c r="R232" s="12"/>
      <c r="S232" s="12"/>
      <c r="T232" s="92">
        <v>41809</v>
      </c>
      <c r="U232" s="21" t="s">
        <v>77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</row>
    <row r="233" spans="1:175" x14ac:dyDescent="0.2">
      <c r="A233" s="93">
        <f t="shared" si="53"/>
        <v>43600</v>
      </c>
      <c r="B233" s="94">
        <f t="shared" ca="1" si="59"/>
        <v>5209191.25</v>
      </c>
      <c r="C233" s="95">
        <f t="shared" si="54"/>
        <v>5000000</v>
      </c>
      <c r="D233" s="96">
        <f ca="1">IF(A233&lt;$B$1,VLOOKUP(A233,[1]DI!$A$4:$B$15000,2,FALSE),0)</f>
        <v>6.4000000000000001E-2</v>
      </c>
      <c r="E233" s="95">
        <f t="shared" ca="1" si="60"/>
        <v>2.4620000000000002E-4</v>
      </c>
      <c r="F233" s="97">
        <f t="shared" si="55"/>
        <v>1.1100000000000001</v>
      </c>
      <c r="G233" s="98">
        <f t="shared" ca="1" si="48"/>
        <v>1.000273282</v>
      </c>
      <c r="H233" s="95">
        <f ca="1">TRUNC(PRODUCT(G$10:G232),15)</f>
        <v>1.0418382487872999</v>
      </c>
      <c r="I233" s="95">
        <f t="shared" si="56"/>
        <v>1</v>
      </c>
      <c r="J233" s="95">
        <f t="shared" ca="1" si="49"/>
        <v>1.0418382500000001</v>
      </c>
      <c r="K233" s="95">
        <f t="shared" ca="1" si="50"/>
        <v>209191.25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51"/>
        <v>0</v>
      </c>
      <c r="O233" s="95">
        <f t="shared" ca="1" si="52"/>
        <v>209191.25</v>
      </c>
      <c r="P233" s="101" t="str">
        <f t="shared" si="57"/>
        <v>J=</v>
      </c>
      <c r="Q233" s="102">
        <f t="shared" si="58"/>
        <v>43923</v>
      </c>
      <c r="R233" s="12"/>
      <c r="S233" s="12"/>
      <c r="T233" s="92">
        <v>41998</v>
      </c>
      <c r="U233" s="21" t="s">
        <v>73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</row>
    <row r="234" spans="1:175" x14ac:dyDescent="0.2">
      <c r="A234" s="93">
        <f t="shared" si="53"/>
        <v>43601</v>
      </c>
      <c r="B234" s="94">
        <f t="shared" ca="1" si="59"/>
        <v>5210614.8</v>
      </c>
      <c r="C234" s="95">
        <f t="shared" si="54"/>
        <v>5000000</v>
      </c>
      <c r="D234" s="96">
        <f ca="1">IF(A234&lt;$B$1,VLOOKUP(A234,[1]DI!$A$4:$B$15000,2,FALSE),0)</f>
        <v>6.4000000000000001E-2</v>
      </c>
      <c r="E234" s="95">
        <f t="shared" ca="1" si="60"/>
        <v>2.4620000000000002E-4</v>
      </c>
      <c r="F234" s="97">
        <f t="shared" si="55"/>
        <v>1.1100000000000001</v>
      </c>
      <c r="G234" s="98">
        <f t="shared" ca="1" si="48"/>
        <v>1.000273282</v>
      </c>
      <c r="H234" s="95">
        <f ca="1">TRUNC(PRODUCT(G$10:G233),15)</f>
        <v>1.0421229644276</v>
      </c>
      <c r="I234" s="95">
        <f t="shared" si="56"/>
        <v>1</v>
      </c>
      <c r="J234" s="95">
        <f t="shared" ca="1" si="49"/>
        <v>1.0421229599999999</v>
      </c>
      <c r="K234" s="95">
        <f t="shared" ca="1" si="50"/>
        <v>210614.8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51"/>
        <v>0</v>
      </c>
      <c r="O234" s="95">
        <f t="shared" ca="1" si="52"/>
        <v>210614.8</v>
      </c>
      <c r="P234" s="101" t="str">
        <f t="shared" si="57"/>
        <v>J=</v>
      </c>
      <c r="Q234" s="102">
        <f t="shared" si="58"/>
        <v>43923</v>
      </c>
      <c r="R234" s="12"/>
      <c r="S234" s="12"/>
      <c r="T234" s="92">
        <v>42005</v>
      </c>
      <c r="U234" s="21" t="s">
        <v>75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</row>
    <row r="235" spans="1:175" x14ac:dyDescent="0.2">
      <c r="A235" s="93">
        <f t="shared" si="53"/>
        <v>43602</v>
      </c>
      <c r="B235" s="94">
        <f t="shared" ca="1" si="59"/>
        <v>5212038.8</v>
      </c>
      <c r="C235" s="95">
        <f t="shared" si="54"/>
        <v>5000000</v>
      </c>
      <c r="D235" s="96">
        <f ca="1">IF(A235&lt;$B$1,VLOOKUP(A235,[1]DI!$A$4:$B$15000,2,FALSE),0)</f>
        <v>6.4000000000000001E-2</v>
      </c>
      <c r="E235" s="95">
        <f t="shared" ca="1" si="60"/>
        <v>2.4620000000000002E-4</v>
      </c>
      <c r="F235" s="97">
        <f t="shared" si="55"/>
        <v>1.1100000000000001</v>
      </c>
      <c r="G235" s="98">
        <f t="shared" ca="1" si="48"/>
        <v>1.000273282</v>
      </c>
      <c r="H235" s="95">
        <f ca="1">TRUNC(PRODUCT(G$10:G234),15)</f>
        <v>1.0424077578755699</v>
      </c>
      <c r="I235" s="95">
        <f t="shared" si="56"/>
        <v>1</v>
      </c>
      <c r="J235" s="95">
        <f t="shared" ca="1" si="49"/>
        <v>1.0424077599999999</v>
      </c>
      <c r="K235" s="95">
        <f t="shared" ca="1" si="50"/>
        <v>212038.8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51"/>
        <v>0</v>
      </c>
      <c r="O235" s="95">
        <f t="shared" ca="1" si="52"/>
        <v>212038.8</v>
      </c>
      <c r="P235" s="101" t="str">
        <f t="shared" si="57"/>
        <v>J=</v>
      </c>
      <c r="Q235" s="102">
        <f t="shared" si="58"/>
        <v>43923</v>
      </c>
      <c r="R235" s="12"/>
      <c r="S235" s="12"/>
      <c r="T235" s="92">
        <v>42051</v>
      </c>
      <c r="U235" s="21" t="s">
        <v>59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</row>
    <row r="236" spans="1:175" x14ac:dyDescent="0.2">
      <c r="A236" s="93">
        <f t="shared" si="53"/>
        <v>43603</v>
      </c>
      <c r="B236" s="94">
        <f t="shared" ca="1" si="59"/>
        <v>5213463.1499999901</v>
      </c>
      <c r="C236" s="95">
        <f t="shared" si="54"/>
        <v>5000000</v>
      </c>
      <c r="D236" s="96">
        <f ca="1">IF(A236&lt;$B$1,VLOOKUP(A236,[1]DI!$A$4:$B$15000,2,FALSE),0)</f>
        <v>0</v>
      </c>
      <c r="E236" s="95">
        <f t="shared" ca="1" si="60"/>
        <v>0</v>
      </c>
      <c r="F236" s="97">
        <f t="shared" si="55"/>
        <v>1.1100000000000001</v>
      </c>
      <c r="G236" s="98">
        <f t="shared" ca="1" si="48"/>
        <v>1</v>
      </c>
      <c r="H236" s="95">
        <f ca="1">TRUNC(PRODUCT(G$10:G235),15)</f>
        <v>1.0426926291524501</v>
      </c>
      <c r="I236" s="95">
        <f t="shared" si="56"/>
        <v>1</v>
      </c>
      <c r="J236" s="95">
        <f t="shared" ca="1" si="49"/>
        <v>1.0426926299999999</v>
      </c>
      <c r="K236" s="95">
        <f t="shared" ca="1" si="50"/>
        <v>213463.14999999001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51"/>
        <v>0</v>
      </c>
      <c r="O236" s="95">
        <f t="shared" ca="1" si="52"/>
        <v>213463.14999999001</v>
      </c>
      <c r="P236" s="101" t="str">
        <f t="shared" si="57"/>
        <v>J=</v>
      </c>
      <c r="Q236" s="102">
        <f t="shared" si="58"/>
        <v>43923</v>
      </c>
      <c r="R236" s="12"/>
      <c r="S236" s="12"/>
      <c r="T236" s="92">
        <v>42052</v>
      </c>
      <c r="U236" s="21" t="s">
        <v>59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</row>
    <row r="237" spans="1:175" x14ac:dyDescent="0.2">
      <c r="A237" s="93">
        <f t="shared" si="53"/>
        <v>43604</v>
      </c>
      <c r="B237" s="94">
        <f t="shared" ca="1" si="59"/>
        <v>5213463.1499999901</v>
      </c>
      <c r="C237" s="95">
        <f t="shared" si="54"/>
        <v>5000000</v>
      </c>
      <c r="D237" s="96">
        <f ca="1">IF(A237&lt;$B$1,VLOOKUP(A237,[1]DI!$A$4:$B$15000,2,FALSE),0)</f>
        <v>0</v>
      </c>
      <c r="E237" s="95">
        <f t="shared" ca="1" si="60"/>
        <v>0</v>
      </c>
      <c r="F237" s="97">
        <f t="shared" si="55"/>
        <v>1.1100000000000001</v>
      </c>
      <c r="G237" s="98">
        <f t="shared" ca="1" si="48"/>
        <v>1</v>
      </c>
      <c r="H237" s="95">
        <f ca="1">TRUNC(PRODUCT(G$10:G236),15)</f>
        <v>1.0426926291524501</v>
      </c>
      <c r="I237" s="95">
        <f t="shared" si="56"/>
        <v>1</v>
      </c>
      <c r="J237" s="95">
        <f t="shared" ca="1" si="49"/>
        <v>1.0426926299999999</v>
      </c>
      <c r="K237" s="95">
        <f t="shared" ca="1" si="50"/>
        <v>213463.14999999001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51"/>
        <v>0</v>
      </c>
      <c r="O237" s="95">
        <f t="shared" ca="1" si="52"/>
        <v>213463.14999999001</v>
      </c>
      <c r="P237" s="101" t="str">
        <f t="shared" si="57"/>
        <v>J=</v>
      </c>
      <c r="Q237" s="102">
        <f t="shared" si="58"/>
        <v>43923</v>
      </c>
      <c r="R237" s="12"/>
      <c r="S237" s="12"/>
      <c r="T237" s="92">
        <v>42097</v>
      </c>
      <c r="U237" s="21" t="s">
        <v>76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</row>
    <row r="238" spans="1:175" x14ac:dyDescent="0.2">
      <c r="A238" s="93">
        <f t="shared" si="53"/>
        <v>43605</v>
      </c>
      <c r="B238" s="94">
        <f t="shared" ca="1" si="59"/>
        <v>5213463.1499999901</v>
      </c>
      <c r="C238" s="95">
        <f t="shared" si="54"/>
        <v>5000000</v>
      </c>
      <c r="D238" s="96">
        <f ca="1">IF(A238&lt;$B$1,VLOOKUP(A238,[1]DI!$A$4:$B$15000,2,FALSE),0)</f>
        <v>6.4000000000000001E-2</v>
      </c>
      <c r="E238" s="95">
        <f t="shared" ca="1" si="60"/>
        <v>2.4620000000000002E-4</v>
      </c>
      <c r="F238" s="97">
        <f t="shared" si="55"/>
        <v>1.1100000000000001</v>
      </c>
      <c r="G238" s="98">
        <f t="shared" ca="1" si="48"/>
        <v>1.000273282</v>
      </c>
      <c r="H238" s="95">
        <f ca="1">TRUNC(PRODUCT(G$10:G237),15)</f>
        <v>1.0426926291524501</v>
      </c>
      <c r="I238" s="95">
        <f t="shared" si="56"/>
        <v>1</v>
      </c>
      <c r="J238" s="95">
        <f t="shared" ca="1" si="49"/>
        <v>1.0426926299999999</v>
      </c>
      <c r="K238" s="95">
        <f t="shared" ca="1" si="50"/>
        <v>213463.14999999001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51"/>
        <v>0</v>
      </c>
      <c r="O238" s="95">
        <f t="shared" ca="1" si="52"/>
        <v>213463.14999999001</v>
      </c>
      <c r="P238" s="101" t="str">
        <f t="shared" si="57"/>
        <v>J=</v>
      </c>
      <c r="Q238" s="102">
        <f t="shared" si="58"/>
        <v>43923</v>
      </c>
      <c r="R238" s="12"/>
      <c r="S238" s="12"/>
      <c r="T238" s="92">
        <v>42115</v>
      </c>
      <c r="U238" s="21" t="s">
        <v>61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</row>
    <row r="239" spans="1:175" x14ac:dyDescent="0.2">
      <c r="A239" s="93">
        <f t="shared" si="53"/>
        <v>43606</v>
      </c>
      <c r="B239" s="94">
        <f t="shared" ca="1" si="59"/>
        <v>5214887.9000000004</v>
      </c>
      <c r="C239" s="95">
        <f t="shared" si="54"/>
        <v>5000000</v>
      </c>
      <c r="D239" s="96">
        <f ca="1">IF(A239&lt;$B$1,VLOOKUP(A239,[1]DI!$A$4:$B$15000,2,FALSE),0)</f>
        <v>6.4000000000000001E-2</v>
      </c>
      <c r="E239" s="95">
        <f t="shared" ca="1" si="60"/>
        <v>2.4620000000000002E-4</v>
      </c>
      <c r="F239" s="97">
        <f t="shared" si="55"/>
        <v>1.1100000000000001</v>
      </c>
      <c r="G239" s="98">
        <f t="shared" ca="1" si="48"/>
        <v>1.000273282</v>
      </c>
      <c r="H239" s="95">
        <f ca="1">TRUNC(PRODUCT(G$10:G238),15)</f>
        <v>1.0429775782795301</v>
      </c>
      <c r="I239" s="95">
        <f t="shared" si="56"/>
        <v>1</v>
      </c>
      <c r="J239" s="95">
        <f t="shared" ca="1" si="49"/>
        <v>1.0429775800000001</v>
      </c>
      <c r="K239" s="95">
        <f t="shared" ca="1" si="50"/>
        <v>214887.9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51"/>
        <v>0</v>
      </c>
      <c r="O239" s="95">
        <f t="shared" ca="1" si="52"/>
        <v>214887.9</v>
      </c>
      <c r="P239" s="101" t="str">
        <f t="shared" si="57"/>
        <v>J=</v>
      </c>
      <c r="Q239" s="102">
        <f t="shared" si="58"/>
        <v>43923</v>
      </c>
      <c r="R239" s="12"/>
      <c r="S239" s="12"/>
      <c r="T239" s="92">
        <v>42125</v>
      </c>
      <c r="U239" s="21" t="s">
        <v>78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</row>
    <row r="240" spans="1:175" x14ac:dyDescent="0.2">
      <c r="A240" s="93">
        <f t="shared" si="53"/>
        <v>43607</v>
      </c>
      <c r="B240" s="94">
        <f t="shared" ca="1" si="59"/>
        <v>5216313.05</v>
      </c>
      <c r="C240" s="95">
        <f t="shared" si="54"/>
        <v>5000000</v>
      </c>
      <c r="D240" s="96">
        <f ca="1">IF(A240&lt;$B$1,VLOOKUP(A240,[1]DI!$A$4:$B$15000,2,FALSE),0)</f>
        <v>6.4000000000000001E-2</v>
      </c>
      <c r="E240" s="95">
        <f t="shared" ca="1" si="60"/>
        <v>2.4620000000000002E-4</v>
      </c>
      <c r="F240" s="97">
        <f t="shared" si="55"/>
        <v>1.1100000000000001</v>
      </c>
      <c r="G240" s="98">
        <f t="shared" ca="1" si="48"/>
        <v>1.000273282</v>
      </c>
      <c r="H240" s="95">
        <f ca="1">TRUNC(PRODUCT(G$10:G239),15)</f>
        <v>1.04326260527808</v>
      </c>
      <c r="I240" s="95">
        <f t="shared" si="56"/>
        <v>1</v>
      </c>
      <c r="J240" s="95">
        <f t="shared" ca="1" si="49"/>
        <v>1.04326261</v>
      </c>
      <c r="K240" s="95">
        <f t="shared" ca="1" si="50"/>
        <v>216313.05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51"/>
        <v>0</v>
      </c>
      <c r="O240" s="95">
        <f t="shared" ca="1" si="52"/>
        <v>216313.05</v>
      </c>
      <c r="P240" s="101" t="str">
        <f t="shared" si="57"/>
        <v>J=</v>
      </c>
      <c r="Q240" s="102">
        <f t="shared" si="58"/>
        <v>43923</v>
      </c>
      <c r="R240" s="12"/>
      <c r="S240" s="12"/>
      <c r="T240" s="92">
        <v>42159</v>
      </c>
      <c r="U240" s="21" t="s">
        <v>77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</row>
    <row r="241" spans="1:175" x14ac:dyDescent="0.2">
      <c r="A241" s="93">
        <f t="shared" si="53"/>
        <v>43608</v>
      </c>
      <c r="B241" s="94">
        <f t="shared" ca="1" si="59"/>
        <v>5217738.55</v>
      </c>
      <c r="C241" s="95">
        <f t="shared" si="54"/>
        <v>5000000</v>
      </c>
      <c r="D241" s="96">
        <f ca="1">IF(A241&lt;$B$1,VLOOKUP(A241,[1]DI!$A$4:$B$15000,2,FALSE),0)</f>
        <v>6.4000000000000001E-2</v>
      </c>
      <c r="E241" s="95">
        <f t="shared" ca="1" si="60"/>
        <v>2.4620000000000002E-4</v>
      </c>
      <c r="F241" s="97">
        <f t="shared" si="55"/>
        <v>1.1100000000000001</v>
      </c>
      <c r="G241" s="98">
        <f t="shared" ca="1" si="48"/>
        <v>1.000273282</v>
      </c>
      <c r="H241" s="95">
        <f ca="1">TRUNC(PRODUCT(G$10:G240),15)</f>
        <v>1.04354771016938</v>
      </c>
      <c r="I241" s="95">
        <f t="shared" si="56"/>
        <v>1</v>
      </c>
      <c r="J241" s="95">
        <f t="shared" ca="1" si="49"/>
        <v>1.0435477099999999</v>
      </c>
      <c r="K241" s="95">
        <f t="shared" ca="1" si="50"/>
        <v>217738.55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51"/>
        <v>0</v>
      </c>
      <c r="O241" s="95">
        <f t="shared" ca="1" si="52"/>
        <v>217738.55</v>
      </c>
      <c r="P241" s="101" t="str">
        <f t="shared" si="57"/>
        <v>J=</v>
      </c>
      <c r="Q241" s="102">
        <f t="shared" si="58"/>
        <v>43923</v>
      </c>
      <c r="R241" s="12"/>
      <c r="S241" s="12"/>
      <c r="T241" s="92">
        <v>42254</v>
      </c>
      <c r="U241" s="21" t="s">
        <v>79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</row>
    <row r="242" spans="1:175" x14ac:dyDescent="0.2">
      <c r="A242" s="93">
        <f t="shared" si="53"/>
        <v>43609</v>
      </c>
      <c r="B242" s="94">
        <f t="shared" ca="1" si="59"/>
        <v>5219164.45</v>
      </c>
      <c r="C242" s="95">
        <f t="shared" si="54"/>
        <v>5000000</v>
      </c>
      <c r="D242" s="96">
        <f ca="1">IF(A242&lt;$B$1,VLOOKUP(A242,[1]DI!$A$4:$B$15000,2,FALSE),0)</f>
        <v>6.4000000000000001E-2</v>
      </c>
      <c r="E242" s="95">
        <f t="shared" ca="1" si="60"/>
        <v>2.4620000000000002E-4</v>
      </c>
      <c r="F242" s="97">
        <f t="shared" si="55"/>
        <v>1.1100000000000001</v>
      </c>
      <c r="G242" s="98">
        <f t="shared" ca="1" si="48"/>
        <v>1.000273282</v>
      </c>
      <c r="H242" s="95">
        <f ca="1">TRUNC(PRODUCT(G$10:G241),15)</f>
        <v>1.04383289297471</v>
      </c>
      <c r="I242" s="95">
        <f t="shared" si="56"/>
        <v>1</v>
      </c>
      <c r="J242" s="95">
        <f t="shared" ca="1" si="49"/>
        <v>1.04383289</v>
      </c>
      <c r="K242" s="95">
        <f t="shared" ca="1" si="50"/>
        <v>219164.45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51"/>
        <v>0</v>
      </c>
      <c r="O242" s="95">
        <f t="shared" ca="1" si="52"/>
        <v>219164.45</v>
      </c>
      <c r="P242" s="101" t="str">
        <f t="shared" si="57"/>
        <v>J=</v>
      </c>
      <c r="Q242" s="102">
        <f t="shared" si="58"/>
        <v>43923</v>
      </c>
      <c r="R242" s="12"/>
      <c r="S242" s="12"/>
      <c r="T242" s="92">
        <v>42289</v>
      </c>
      <c r="U242" s="26" t="s">
        <v>65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</row>
    <row r="243" spans="1:175" x14ac:dyDescent="0.2">
      <c r="A243" s="93">
        <f t="shared" si="53"/>
        <v>43610</v>
      </c>
      <c r="B243" s="94">
        <f t="shared" ca="1" si="59"/>
        <v>5220590.75</v>
      </c>
      <c r="C243" s="95">
        <f t="shared" si="54"/>
        <v>5000000</v>
      </c>
      <c r="D243" s="96">
        <f ca="1">IF(A243&lt;$B$1,VLOOKUP(A243,[1]DI!$A$4:$B$15000,2,FALSE),0)</f>
        <v>0</v>
      </c>
      <c r="E243" s="95">
        <f t="shared" ca="1" si="60"/>
        <v>0</v>
      </c>
      <c r="F243" s="97">
        <f t="shared" si="55"/>
        <v>1.1100000000000001</v>
      </c>
      <c r="G243" s="98">
        <f t="shared" ca="1" si="48"/>
        <v>1</v>
      </c>
      <c r="H243" s="95">
        <f ca="1">TRUNC(PRODUCT(G$10:G242),15)</f>
        <v>1.0441181537153601</v>
      </c>
      <c r="I243" s="95">
        <f t="shared" si="56"/>
        <v>1</v>
      </c>
      <c r="J243" s="95">
        <f t="shared" ca="1" si="49"/>
        <v>1.0441181500000001</v>
      </c>
      <c r="K243" s="95">
        <f t="shared" ca="1" si="50"/>
        <v>220590.75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51"/>
        <v>0</v>
      </c>
      <c r="O243" s="95">
        <f t="shared" ca="1" si="52"/>
        <v>220590.75</v>
      </c>
      <c r="P243" s="101" t="str">
        <f t="shared" si="57"/>
        <v>J=</v>
      </c>
      <c r="Q243" s="102">
        <f t="shared" si="58"/>
        <v>43923</v>
      </c>
      <c r="R243" s="12"/>
      <c r="S243" s="12"/>
      <c r="T243" s="92">
        <v>42310</v>
      </c>
      <c r="U243" s="21" t="s">
        <v>71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</row>
    <row r="244" spans="1:175" x14ac:dyDescent="0.2">
      <c r="A244" s="93">
        <f t="shared" si="53"/>
        <v>43611</v>
      </c>
      <c r="B244" s="94">
        <f t="shared" ca="1" si="59"/>
        <v>5220590.75</v>
      </c>
      <c r="C244" s="95">
        <f t="shared" si="54"/>
        <v>5000000</v>
      </c>
      <c r="D244" s="96">
        <f ca="1">IF(A244&lt;$B$1,VLOOKUP(A244,[1]DI!$A$4:$B$15000,2,FALSE),0)</f>
        <v>0</v>
      </c>
      <c r="E244" s="95">
        <f t="shared" ca="1" si="60"/>
        <v>0</v>
      </c>
      <c r="F244" s="97">
        <f t="shared" si="55"/>
        <v>1.1100000000000001</v>
      </c>
      <c r="G244" s="98">
        <f t="shared" ca="1" si="48"/>
        <v>1</v>
      </c>
      <c r="H244" s="95">
        <f ca="1">TRUNC(PRODUCT(G$10:G243),15)</f>
        <v>1.0441181537153601</v>
      </c>
      <c r="I244" s="95">
        <f t="shared" si="56"/>
        <v>1</v>
      </c>
      <c r="J244" s="95">
        <f t="shared" ca="1" si="49"/>
        <v>1.0441181500000001</v>
      </c>
      <c r="K244" s="95">
        <f t="shared" ca="1" si="50"/>
        <v>220590.75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51"/>
        <v>0</v>
      </c>
      <c r="O244" s="95">
        <f t="shared" ca="1" si="52"/>
        <v>220590.75</v>
      </c>
      <c r="P244" s="101" t="str">
        <f t="shared" si="57"/>
        <v>J=</v>
      </c>
      <c r="Q244" s="102">
        <f t="shared" si="58"/>
        <v>43923</v>
      </c>
      <c r="R244" s="12"/>
      <c r="S244" s="12"/>
      <c r="T244" s="92">
        <v>42363</v>
      </c>
      <c r="U244" s="21" t="s">
        <v>73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</row>
    <row r="245" spans="1:175" x14ac:dyDescent="0.2">
      <c r="A245" s="93">
        <f t="shared" si="53"/>
        <v>43612</v>
      </c>
      <c r="B245" s="94">
        <f t="shared" ca="1" si="59"/>
        <v>5220590.75</v>
      </c>
      <c r="C245" s="95">
        <f t="shared" si="54"/>
        <v>5000000</v>
      </c>
      <c r="D245" s="96">
        <f ca="1">IF(A245&lt;$B$1,VLOOKUP(A245,[1]DI!$A$4:$B$15000,2,FALSE),0)</f>
        <v>6.4000000000000001E-2</v>
      </c>
      <c r="E245" s="95">
        <f t="shared" ca="1" si="60"/>
        <v>2.4620000000000002E-4</v>
      </c>
      <c r="F245" s="97">
        <f t="shared" si="55"/>
        <v>1.1100000000000001</v>
      </c>
      <c r="G245" s="98">
        <f t="shared" ca="1" si="48"/>
        <v>1.000273282</v>
      </c>
      <c r="H245" s="95">
        <f ca="1">TRUNC(PRODUCT(G$10:G244),15)</f>
        <v>1.0441181537153601</v>
      </c>
      <c r="I245" s="95">
        <f t="shared" si="56"/>
        <v>1</v>
      </c>
      <c r="J245" s="95">
        <f t="shared" ca="1" si="49"/>
        <v>1.0441181500000001</v>
      </c>
      <c r="K245" s="95">
        <f t="shared" ca="1" si="50"/>
        <v>220590.75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51"/>
        <v>0</v>
      </c>
      <c r="O245" s="95">
        <f t="shared" ca="1" si="52"/>
        <v>220590.75</v>
      </c>
      <c r="P245" s="101" t="str">
        <f t="shared" si="57"/>
        <v>J=</v>
      </c>
      <c r="Q245" s="102">
        <f t="shared" si="58"/>
        <v>43923</v>
      </c>
      <c r="R245" s="12"/>
      <c r="S245" s="12"/>
      <c r="T245" s="92">
        <v>42370</v>
      </c>
      <c r="U245" s="21" t="s">
        <v>75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</row>
    <row r="246" spans="1:175" x14ac:dyDescent="0.2">
      <c r="A246" s="93">
        <f t="shared" si="53"/>
        <v>43613</v>
      </c>
      <c r="B246" s="94">
        <f t="shared" ca="1" si="59"/>
        <v>5222017.45</v>
      </c>
      <c r="C246" s="95">
        <f t="shared" si="54"/>
        <v>5000000</v>
      </c>
      <c r="D246" s="96">
        <f ca="1">IF(A246&lt;$B$1,VLOOKUP(A246,[1]DI!$A$4:$B$15000,2,FALSE),0)</f>
        <v>6.4000000000000001E-2</v>
      </c>
      <c r="E246" s="95">
        <f t="shared" ca="1" si="60"/>
        <v>2.4620000000000002E-4</v>
      </c>
      <c r="F246" s="97">
        <f t="shared" si="55"/>
        <v>1.1100000000000001</v>
      </c>
      <c r="G246" s="98">
        <f t="shared" ca="1" si="48"/>
        <v>1.000273282</v>
      </c>
      <c r="H246" s="95">
        <f ca="1">TRUNC(PRODUCT(G$10:G245),15)</f>
        <v>1.04440349241265</v>
      </c>
      <c r="I246" s="95">
        <f t="shared" si="56"/>
        <v>1</v>
      </c>
      <c r="J246" s="95">
        <f t="shared" ca="1" si="49"/>
        <v>1.0444034900000001</v>
      </c>
      <c r="K246" s="95">
        <f t="shared" ca="1" si="50"/>
        <v>222017.45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51"/>
        <v>0</v>
      </c>
      <c r="O246" s="95">
        <f t="shared" ca="1" si="52"/>
        <v>222017.45</v>
      </c>
      <c r="P246" s="101" t="str">
        <f t="shared" si="57"/>
        <v>J=</v>
      </c>
      <c r="Q246" s="102">
        <f t="shared" si="58"/>
        <v>43923</v>
      </c>
      <c r="R246" s="12"/>
      <c r="S246" s="12"/>
      <c r="T246" s="92">
        <v>42408</v>
      </c>
      <c r="U246" s="21" t="s">
        <v>59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</row>
    <row r="247" spans="1:175" x14ac:dyDescent="0.2">
      <c r="A247" s="93">
        <f t="shared" si="53"/>
        <v>43614</v>
      </c>
      <c r="B247" s="94">
        <f t="shared" ca="1" si="59"/>
        <v>5223444.55</v>
      </c>
      <c r="C247" s="95">
        <f t="shared" si="54"/>
        <v>5000000</v>
      </c>
      <c r="D247" s="96">
        <f ca="1">IF(A247&lt;$B$1,VLOOKUP(A247,[1]DI!$A$4:$B$15000,2,FALSE),0)</f>
        <v>6.4000000000000001E-2</v>
      </c>
      <c r="E247" s="95">
        <f t="shared" ca="1" si="60"/>
        <v>2.4620000000000002E-4</v>
      </c>
      <c r="F247" s="97">
        <f t="shared" si="55"/>
        <v>1.1100000000000001</v>
      </c>
      <c r="G247" s="98">
        <f t="shared" ca="1" si="48"/>
        <v>1.000273282</v>
      </c>
      <c r="H247" s="95">
        <f ca="1">TRUNC(PRODUCT(G$10:G246),15)</f>
        <v>1.0446889090878599</v>
      </c>
      <c r="I247" s="95">
        <f t="shared" si="56"/>
        <v>1</v>
      </c>
      <c r="J247" s="95">
        <f t="shared" ca="1" si="49"/>
        <v>1.0446889100000001</v>
      </c>
      <c r="K247" s="95">
        <f t="shared" ca="1" si="50"/>
        <v>223444.55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51"/>
        <v>0</v>
      </c>
      <c r="O247" s="95">
        <f t="shared" ca="1" si="52"/>
        <v>223444.55</v>
      </c>
      <c r="P247" s="101" t="str">
        <f t="shared" si="57"/>
        <v>J=</v>
      </c>
      <c r="Q247" s="102">
        <f t="shared" si="58"/>
        <v>43923</v>
      </c>
      <c r="R247" s="12"/>
      <c r="S247" s="37"/>
      <c r="T247" s="92">
        <v>42409</v>
      </c>
      <c r="U247" s="21" t="s">
        <v>59</v>
      </c>
      <c r="V247" s="20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53"/>
        <v>43615</v>
      </c>
      <c r="B248" s="94">
        <f t="shared" ca="1" si="59"/>
        <v>5224872</v>
      </c>
      <c r="C248" s="95">
        <f t="shared" si="54"/>
        <v>5000000</v>
      </c>
      <c r="D248" s="96">
        <f ca="1">IF(A248&lt;$B$1,VLOOKUP(A248,[1]DI!$A$4:$B$15000,2,FALSE),0)</f>
        <v>6.4000000000000001E-2</v>
      </c>
      <c r="E248" s="95">
        <f t="shared" ca="1" si="60"/>
        <v>2.4620000000000002E-4</v>
      </c>
      <c r="F248" s="97">
        <f t="shared" si="55"/>
        <v>1.1100000000000001</v>
      </c>
      <c r="G248" s="98">
        <f t="shared" ca="1" si="48"/>
        <v>1.000273282</v>
      </c>
      <c r="H248" s="95">
        <f ca="1">TRUNC(PRODUCT(G$10:G247),15)</f>
        <v>1.0449744037623101</v>
      </c>
      <c r="I248" s="95">
        <f t="shared" si="56"/>
        <v>1</v>
      </c>
      <c r="J248" s="95">
        <f t="shared" ca="1" si="49"/>
        <v>1.0449744000000001</v>
      </c>
      <c r="K248" s="95">
        <f t="shared" ca="1" si="50"/>
        <v>224872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51"/>
        <v>0</v>
      </c>
      <c r="O248" s="95">
        <f t="shared" ca="1" si="52"/>
        <v>224872</v>
      </c>
      <c r="P248" s="101" t="str">
        <f t="shared" si="57"/>
        <v>J=</v>
      </c>
      <c r="Q248" s="102">
        <f t="shared" si="58"/>
        <v>43923</v>
      </c>
      <c r="R248" s="12"/>
      <c r="S248" s="12"/>
      <c r="T248" s="92">
        <v>42454</v>
      </c>
      <c r="U248" s="21" t="s">
        <v>76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</row>
    <row r="249" spans="1:175" x14ac:dyDescent="0.2">
      <c r="A249" s="93">
        <f t="shared" si="53"/>
        <v>43616</v>
      </c>
      <c r="B249" s="94">
        <f t="shared" ca="1" si="59"/>
        <v>5226299.9000000004</v>
      </c>
      <c r="C249" s="95">
        <f t="shared" si="54"/>
        <v>5000000</v>
      </c>
      <c r="D249" s="96">
        <f ca="1">IF(A249&lt;$B$1,VLOOKUP(A249,[1]DI!$A$4:$B$15000,2,FALSE),0)</f>
        <v>6.4000000000000001E-2</v>
      </c>
      <c r="E249" s="95">
        <f t="shared" ca="1" si="60"/>
        <v>2.4620000000000002E-4</v>
      </c>
      <c r="F249" s="97">
        <f t="shared" si="55"/>
        <v>1.1100000000000001</v>
      </c>
      <c r="G249" s="98">
        <f t="shared" ca="1" si="48"/>
        <v>1.000273282</v>
      </c>
      <c r="H249" s="95">
        <f ca="1">TRUNC(PRODUCT(G$10:G248),15)</f>
        <v>1.0452599764573201</v>
      </c>
      <c r="I249" s="95">
        <f t="shared" si="56"/>
        <v>1</v>
      </c>
      <c r="J249" s="95">
        <f t="shared" ca="1" si="49"/>
        <v>1.04525998</v>
      </c>
      <c r="K249" s="95">
        <f t="shared" ca="1" si="50"/>
        <v>226299.9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51"/>
        <v>0</v>
      </c>
      <c r="O249" s="95">
        <f t="shared" ca="1" si="52"/>
        <v>226299.9</v>
      </c>
      <c r="P249" s="101" t="str">
        <f t="shared" si="57"/>
        <v>J=</v>
      </c>
      <c r="Q249" s="102">
        <f t="shared" si="58"/>
        <v>43923</v>
      </c>
      <c r="R249" s="12"/>
      <c r="S249" s="12"/>
      <c r="T249" s="92">
        <v>42481</v>
      </c>
      <c r="U249" s="21" t="s">
        <v>61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</row>
    <row r="250" spans="1:175" x14ac:dyDescent="0.2">
      <c r="A250" s="93">
        <f t="shared" si="53"/>
        <v>43617</v>
      </c>
      <c r="B250" s="94">
        <f t="shared" ca="1" si="59"/>
        <v>5227728.1499999901</v>
      </c>
      <c r="C250" s="95">
        <f t="shared" si="54"/>
        <v>5000000</v>
      </c>
      <c r="D250" s="96">
        <f ca="1">IF(A250&lt;$B$1,VLOOKUP(A250,[1]DI!$A$4:$B$15000,2,FALSE),0)</f>
        <v>0</v>
      </c>
      <c r="E250" s="95">
        <f t="shared" ca="1" si="60"/>
        <v>0</v>
      </c>
      <c r="F250" s="97">
        <f t="shared" si="55"/>
        <v>1.1100000000000001</v>
      </c>
      <c r="G250" s="98">
        <f t="shared" ca="1" si="48"/>
        <v>1</v>
      </c>
      <c r="H250" s="95">
        <f ca="1">TRUNC(PRODUCT(G$10:G249),15)</f>
        <v>1.0455456271942101</v>
      </c>
      <c r="I250" s="95">
        <f t="shared" si="56"/>
        <v>1</v>
      </c>
      <c r="J250" s="95">
        <f t="shared" ca="1" si="49"/>
        <v>1.0455456299999999</v>
      </c>
      <c r="K250" s="95">
        <f t="shared" ca="1" si="50"/>
        <v>227728.14999999001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51"/>
        <v>0</v>
      </c>
      <c r="O250" s="95">
        <f t="shared" ca="1" si="52"/>
        <v>227728.14999999001</v>
      </c>
      <c r="P250" s="101" t="str">
        <f t="shared" si="57"/>
        <v>J=</v>
      </c>
      <c r="Q250" s="102">
        <f t="shared" si="58"/>
        <v>43923</v>
      </c>
      <c r="R250" s="12"/>
      <c r="S250" s="12"/>
      <c r="T250" s="92">
        <v>42516</v>
      </c>
      <c r="U250" s="21" t="s">
        <v>77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</row>
    <row r="251" spans="1:175" x14ac:dyDescent="0.2">
      <c r="A251" s="93">
        <f t="shared" si="53"/>
        <v>43618</v>
      </c>
      <c r="B251" s="94">
        <f t="shared" ca="1" si="59"/>
        <v>5227728.1499999901</v>
      </c>
      <c r="C251" s="95">
        <f t="shared" si="54"/>
        <v>5000000</v>
      </c>
      <c r="D251" s="96">
        <f ca="1">IF(A251&lt;$B$1,VLOOKUP(A251,[1]DI!$A$4:$B$15000,2,FALSE),0)</f>
        <v>0</v>
      </c>
      <c r="E251" s="95">
        <f t="shared" ca="1" si="60"/>
        <v>0</v>
      </c>
      <c r="F251" s="97">
        <f t="shared" si="55"/>
        <v>1.1100000000000001</v>
      </c>
      <c r="G251" s="98">
        <f t="shared" ca="1" si="48"/>
        <v>1</v>
      </c>
      <c r="H251" s="95">
        <f ca="1">TRUNC(PRODUCT(G$10:G250),15)</f>
        <v>1.0455456271942101</v>
      </c>
      <c r="I251" s="95">
        <f t="shared" si="56"/>
        <v>1</v>
      </c>
      <c r="J251" s="95">
        <f t="shared" ca="1" si="49"/>
        <v>1.0455456299999999</v>
      </c>
      <c r="K251" s="95">
        <f t="shared" ca="1" si="50"/>
        <v>227728.14999999001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51"/>
        <v>0</v>
      </c>
      <c r="O251" s="95">
        <f t="shared" ca="1" si="52"/>
        <v>227728.14999999001</v>
      </c>
      <c r="P251" s="101" t="str">
        <f t="shared" si="57"/>
        <v>J=</v>
      </c>
      <c r="Q251" s="102">
        <f t="shared" si="58"/>
        <v>43923</v>
      </c>
      <c r="R251" s="12"/>
      <c r="S251" s="12"/>
      <c r="T251" s="92">
        <v>42620</v>
      </c>
      <c r="U251" s="21" t="s">
        <v>79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</row>
    <row r="252" spans="1:175" x14ac:dyDescent="0.2">
      <c r="A252" s="93">
        <f t="shared" si="53"/>
        <v>43619</v>
      </c>
      <c r="B252" s="94">
        <f t="shared" ca="1" si="59"/>
        <v>5227728.1499999901</v>
      </c>
      <c r="C252" s="95">
        <f t="shared" si="54"/>
        <v>5000000</v>
      </c>
      <c r="D252" s="96">
        <f ca="1">IF(A252&lt;$B$1,VLOOKUP(A252,[1]DI!$A$4:$B$15000,2,FALSE),0)</f>
        <v>6.4000000000000001E-2</v>
      </c>
      <c r="E252" s="95">
        <f t="shared" ca="1" si="60"/>
        <v>2.4620000000000002E-4</v>
      </c>
      <c r="F252" s="97">
        <f t="shared" si="55"/>
        <v>1.1100000000000001</v>
      </c>
      <c r="G252" s="98">
        <f t="shared" ca="1" si="48"/>
        <v>1.000273282</v>
      </c>
      <c r="H252" s="95">
        <f ca="1">TRUNC(PRODUCT(G$10:G251),15)</f>
        <v>1.0455456271942101</v>
      </c>
      <c r="I252" s="95">
        <f t="shared" si="56"/>
        <v>1</v>
      </c>
      <c r="J252" s="95">
        <f t="shared" ca="1" si="49"/>
        <v>1.0455456299999999</v>
      </c>
      <c r="K252" s="95">
        <f t="shared" ca="1" si="50"/>
        <v>227728.14999999001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51"/>
        <v>0</v>
      </c>
      <c r="O252" s="95">
        <f t="shared" ca="1" si="52"/>
        <v>227728.14999999001</v>
      </c>
      <c r="P252" s="101" t="str">
        <f t="shared" si="57"/>
        <v>J=</v>
      </c>
      <c r="Q252" s="102">
        <f t="shared" si="58"/>
        <v>43923</v>
      </c>
      <c r="R252" s="12"/>
      <c r="S252" s="12"/>
      <c r="T252" s="92">
        <v>42655</v>
      </c>
      <c r="U252" s="26" t="s">
        <v>65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</row>
    <row r="253" spans="1:175" x14ac:dyDescent="0.2">
      <c r="A253" s="93">
        <f t="shared" si="53"/>
        <v>43620</v>
      </c>
      <c r="B253" s="94">
        <f t="shared" ca="1" si="59"/>
        <v>5229156.8</v>
      </c>
      <c r="C253" s="95">
        <f t="shared" si="54"/>
        <v>5000000</v>
      </c>
      <c r="D253" s="96">
        <f ca="1">IF(A253&lt;$B$1,VLOOKUP(A253,[1]DI!$A$4:$B$15000,2,FALSE),0)</f>
        <v>6.4000000000000001E-2</v>
      </c>
      <c r="E253" s="95">
        <f t="shared" ca="1" si="60"/>
        <v>2.4620000000000002E-4</v>
      </c>
      <c r="F253" s="97">
        <f t="shared" si="55"/>
        <v>1.1100000000000001</v>
      </c>
      <c r="G253" s="98">
        <f t="shared" ca="1" si="48"/>
        <v>1.000273282</v>
      </c>
      <c r="H253" s="95">
        <f ca="1">TRUNC(PRODUCT(G$10:G252),15)</f>
        <v>1.0458313559943</v>
      </c>
      <c r="I253" s="95">
        <f t="shared" si="56"/>
        <v>1</v>
      </c>
      <c r="J253" s="95">
        <f t="shared" ca="1" si="49"/>
        <v>1.04583136</v>
      </c>
      <c r="K253" s="95">
        <f t="shared" ca="1" si="50"/>
        <v>229156.8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51"/>
        <v>0</v>
      </c>
      <c r="O253" s="95">
        <f t="shared" ca="1" si="52"/>
        <v>229156.8</v>
      </c>
      <c r="P253" s="101" t="str">
        <f t="shared" si="57"/>
        <v>J=</v>
      </c>
      <c r="Q253" s="102">
        <f t="shared" si="58"/>
        <v>43923</v>
      </c>
      <c r="R253" s="12"/>
      <c r="S253" s="12"/>
      <c r="T253" s="92">
        <v>42676</v>
      </c>
      <c r="U253" s="21" t="s">
        <v>71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</row>
    <row r="254" spans="1:175" x14ac:dyDescent="0.2">
      <c r="A254" s="93">
        <f t="shared" si="53"/>
        <v>43621</v>
      </c>
      <c r="B254" s="94">
        <f t="shared" ca="1" si="59"/>
        <v>5230585.8</v>
      </c>
      <c r="C254" s="95">
        <f t="shared" si="54"/>
        <v>5000000</v>
      </c>
      <c r="D254" s="96">
        <f ca="1">IF(A254&lt;$B$1,VLOOKUP(A254,[1]DI!$A$4:$B$15000,2,FALSE),0)</f>
        <v>6.4000000000000001E-2</v>
      </c>
      <c r="E254" s="95">
        <f t="shared" ca="1" si="60"/>
        <v>2.4620000000000002E-4</v>
      </c>
      <c r="F254" s="97">
        <f t="shared" si="55"/>
        <v>1.1100000000000001</v>
      </c>
      <c r="G254" s="98">
        <f t="shared" ca="1" si="48"/>
        <v>1.000273282</v>
      </c>
      <c r="H254" s="95">
        <f ca="1">TRUNC(PRODUCT(G$10:G253),15)</f>
        <v>1.0461171628789301</v>
      </c>
      <c r="I254" s="95">
        <f t="shared" si="56"/>
        <v>1</v>
      </c>
      <c r="J254" s="95">
        <f t="shared" ca="1" si="49"/>
        <v>1.0461171600000001</v>
      </c>
      <c r="K254" s="95">
        <f t="shared" ca="1" si="50"/>
        <v>230585.8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51"/>
        <v>0</v>
      </c>
      <c r="O254" s="95">
        <f t="shared" ca="1" si="52"/>
        <v>230585.8</v>
      </c>
      <c r="P254" s="101" t="str">
        <f t="shared" si="57"/>
        <v>J=</v>
      </c>
      <c r="Q254" s="102">
        <f t="shared" si="58"/>
        <v>43923</v>
      </c>
      <c r="R254" s="12"/>
      <c r="S254" s="12"/>
      <c r="T254" s="92">
        <v>42689</v>
      </c>
      <c r="U254" s="21" t="s">
        <v>80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</row>
    <row r="255" spans="1:175" x14ac:dyDescent="0.2">
      <c r="A255" s="93">
        <f t="shared" si="53"/>
        <v>43622</v>
      </c>
      <c r="B255" s="94">
        <f t="shared" ca="1" si="59"/>
        <v>5232015.2499999898</v>
      </c>
      <c r="C255" s="95">
        <f t="shared" si="54"/>
        <v>5000000</v>
      </c>
      <c r="D255" s="96">
        <f ca="1">IF(A255&lt;$B$1,VLOOKUP(A255,[1]DI!$A$4:$B$15000,2,FALSE),0)</f>
        <v>6.4000000000000001E-2</v>
      </c>
      <c r="E255" s="95">
        <f t="shared" ca="1" si="60"/>
        <v>2.4620000000000002E-4</v>
      </c>
      <c r="F255" s="97">
        <f t="shared" si="55"/>
        <v>1.1100000000000001</v>
      </c>
      <c r="G255" s="98">
        <f t="shared" ca="1" si="48"/>
        <v>1.000273282</v>
      </c>
      <c r="H255" s="95">
        <f ca="1">TRUNC(PRODUCT(G$10:G254),15)</f>
        <v>1.0464030478694399</v>
      </c>
      <c r="I255" s="95">
        <f t="shared" si="56"/>
        <v>1</v>
      </c>
      <c r="J255" s="95">
        <f t="shared" ca="1" si="49"/>
        <v>1.0464030499999999</v>
      </c>
      <c r="K255" s="95">
        <f t="shared" ca="1" si="50"/>
        <v>232015.24999998999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51"/>
        <v>0</v>
      </c>
      <c r="O255" s="95">
        <f t="shared" ca="1" si="52"/>
        <v>232015.24999998999</v>
      </c>
      <c r="P255" s="101" t="str">
        <f t="shared" si="57"/>
        <v>J=</v>
      </c>
      <c r="Q255" s="102">
        <f t="shared" si="58"/>
        <v>43923</v>
      </c>
      <c r="R255" s="12"/>
      <c r="S255" s="12"/>
      <c r="T255" s="91">
        <v>42793</v>
      </c>
      <c r="U255" s="44" t="s">
        <v>59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</row>
    <row r="256" spans="1:175" x14ac:dyDescent="0.2">
      <c r="A256" s="93">
        <f t="shared" si="53"/>
        <v>43623</v>
      </c>
      <c r="B256" s="94">
        <f t="shared" ca="1" si="59"/>
        <v>5233445.05</v>
      </c>
      <c r="C256" s="95">
        <f t="shared" si="54"/>
        <v>5000000</v>
      </c>
      <c r="D256" s="96">
        <f ca="1">IF(A256&lt;$B$1,VLOOKUP(A256,[1]DI!$A$4:$B$15000,2,FALSE),0)</f>
        <v>6.4000000000000001E-2</v>
      </c>
      <c r="E256" s="95">
        <f t="shared" ca="1" si="60"/>
        <v>2.4620000000000002E-4</v>
      </c>
      <c r="F256" s="97">
        <f t="shared" si="55"/>
        <v>1.1100000000000001</v>
      </c>
      <c r="G256" s="98">
        <f t="shared" ca="1" si="48"/>
        <v>1.000273282</v>
      </c>
      <c r="H256" s="95">
        <f ca="1">TRUNC(PRODUCT(G$10:G255),15)</f>
        <v>1.0466890109871601</v>
      </c>
      <c r="I256" s="95">
        <f t="shared" si="56"/>
        <v>1</v>
      </c>
      <c r="J256" s="95">
        <f t="shared" ca="1" si="49"/>
        <v>1.0466890099999999</v>
      </c>
      <c r="K256" s="95">
        <f t="shared" ca="1" si="50"/>
        <v>233445.05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51"/>
        <v>0</v>
      </c>
      <c r="O256" s="95">
        <f t="shared" ca="1" si="52"/>
        <v>233445.05</v>
      </c>
      <c r="P256" s="101" t="str">
        <f t="shared" si="57"/>
        <v>J=</v>
      </c>
      <c r="Q256" s="102">
        <f t="shared" si="58"/>
        <v>43923</v>
      </c>
      <c r="R256" s="12"/>
      <c r="S256" s="12"/>
      <c r="T256" s="92">
        <v>42794</v>
      </c>
      <c r="U256" s="21" t="s">
        <v>59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</row>
    <row r="257" spans="1:177" x14ac:dyDescent="0.2">
      <c r="A257" s="93">
        <f t="shared" si="53"/>
        <v>43624</v>
      </c>
      <c r="B257" s="94">
        <f t="shared" ca="1" si="59"/>
        <v>5234875.25</v>
      </c>
      <c r="C257" s="95">
        <f t="shared" si="54"/>
        <v>5000000</v>
      </c>
      <c r="D257" s="96">
        <f ca="1">IF(A257&lt;$B$1,VLOOKUP(A257,[1]DI!$A$4:$B$15000,2,FALSE),0)</f>
        <v>0</v>
      </c>
      <c r="E257" s="95">
        <f t="shared" ca="1" si="60"/>
        <v>0</v>
      </c>
      <c r="F257" s="97">
        <f t="shared" si="55"/>
        <v>1.1100000000000001</v>
      </c>
      <c r="G257" s="98">
        <f t="shared" ca="1" si="48"/>
        <v>1</v>
      </c>
      <c r="H257" s="95">
        <f ca="1">TRUNC(PRODUCT(G$10:G256),15)</f>
        <v>1.04697505225346</v>
      </c>
      <c r="I257" s="95">
        <f t="shared" si="56"/>
        <v>1</v>
      </c>
      <c r="J257" s="95">
        <f t="shared" ca="1" si="49"/>
        <v>1.0469750499999999</v>
      </c>
      <c r="K257" s="95">
        <f t="shared" ca="1" si="50"/>
        <v>234875.25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51"/>
        <v>0</v>
      </c>
      <c r="O257" s="95">
        <f t="shared" ca="1" si="52"/>
        <v>234875.25</v>
      </c>
      <c r="P257" s="101" t="str">
        <f t="shared" si="57"/>
        <v>J=</v>
      </c>
      <c r="Q257" s="102">
        <f t="shared" si="58"/>
        <v>43923</v>
      </c>
      <c r="R257" s="12"/>
      <c r="S257" s="12"/>
      <c r="T257" s="92">
        <v>42839</v>
      </c>
      <c r="U257" s="21" t="s">
        <v>76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</row>
    <row r="258" spans="1:177" x14ac:dyDescent="0.2">
      <c r="A258" s="93">
        <f t="shared" si="53"/>
        <v>43625</v>
      </c>
      <c r="B258" s="94">
        <f t="shared" ca="1" si="59"/>
        <v>5234875.25</v>
      </c>
      <c r="C258" s="95">
        <f t="shared" si="54"/>
        <v>5000000</v>
      </c>
      <c r="D258" s="96">
        <f ca="1">IF(A258&lt;$B$1,VLOOKUP(A258,[1]DI!$A$4:$B$15000,2,FALSE),0)</f>
        <v>0</v>
      </c>
      <c r="E258" s="95">
        <f t="shared" ca="1" si="60"/>
        <v>0</v>
      </c>
      <c r="F258" s="97">
        <f t="shared" si="55"/>
        <v>1.1100000000000001</v>
      </c>
      <c r="G258" s="98">
        <f t="shared" ca="1" si="48"/>
        <v>1</v>
      </c>
      <c r="H258" s="95">
        <f ca="1">TRUNC(PRODUCT(G$10:G257),15)</f>
        <v>1.04697505225346</v>
      </c>
      <c r="I258" s="95">
        <f t="shared" si="56"/>
        <v>1</v>
      </c>
      <c r="J258" s="95">
        <f t="shared" ca="1" si="49"/>
        <v>1.0469750499999999</v>
      </c>
      <c r="K258" s="95">
        <f t="shared" ca="1" si="50"/>
        <v>234875.25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51"/>
        <v>0</v>
      </c>
      <c r="O258" s="95">
        <f t="shared" ca="1" si="52"/>
        <v>234875.25</v>
      </c>
      <c r="P258" s="101" t="str">
        <f t="shared" si="57"/>
        <v>J=</v>
      </c>
      <c r="Q258" s="102">
        <f t="shared" si="58"/>
        <v>43923</v>
      </c>
      <c r="R258" s="42"/>
      <c r="S258" s="37"/>
      <c r="T258" s="92">
        <v>42846</v>
      </c>
      <c r="U258" s="21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53"/>
        <v>43626</v>
      </c>
      <c r="B259" s="94">
        <f t="shared" ca="1" si="59"/>
        <v>5234875.25</v>
      </c>
      <c r="C259" s="95">
        <f t="shared" si="54"/>
        <v>5000000</v>
      </c>
      <c r="D259" s="96">
        <f ca="1">IF(A259&lt;$B$1,VLOOKUP(A259,[1]DI!$A$4:$B$15000,2,FALSE),0)</f>
        <v>6.4000000000000001E-2</v>
      </c>
      <c r="E259" s="95">
        <f t="shared" ca="1" si="60"/>
        <v>2.4620000000000002E-4</v>
      </c>
      <c r="F259" s="97">
        <f t="shared" si="55"/>
        <v>1.1100000000000001</v>
      </c>
      <c r="G259" s="98">
        <f t="shared" ca="1" si="48"/>
        <v>1.000273282</v>
      </c>
      <c r="H259" s="95">
        <f ca="1">TRUNC(PRODUCT(G$10:G258),15)</f>
        <v>1.04697505225346</v>
      </c>
      <c r="I259" s="95">
        <f t="shared" si="56"/>
        <v>1</v>
      </c>
      <c r="J259" s="95">
        <f t="shared" ca="1" si="49"/>
        <v>1.0469750499999999</v>
      </c>
      <c r="K259" s="95">
        <f t="shared" ca="1" si="50"/>
        <v>234875.25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51"/>
        <v>0</v>
      </c>
      <c r="O259" s="95">
        <f t="shared" ca="1" si="52"/>
        <v>234875.25</v>
      </c>
      <c r="P259" s="101" t="str">
        <f t="shared" si="57"/>
        <v>J=</v>
      </c>
      <c r="Q259" s="102">
        <f t="shared" si="58"/>
        <v>43923</v>
      </c>
      <c r="R259" s="12"/>
      <c r="S259" s="12"/>
      <c r="T259" s="92">
        <v>42856</v>
      </c>
      <c r="U259" s="21" t="s">
        <v>78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</row>
    <row r="260" spans="1:177" x14ac:dyDescent="0.2">
      <c r="A260" s="93">
        <f t="shared" si="53"/>
        <v>43627</v>
      </c>
      <c r="B260" s="94">
        <f t="shared" ca="1" si="59"/>
        <v>5236305.8499999996</v>
      </c>
      <c r="C260" s="95">
        <f t="shared" si="54"/>
        <v>5000000</v>
      </c>
      <c r="D260" s="96">
        <f ca="1">IF(A260&lt;$B$1,VLOOKUP(A260,[1]DI!$A$4:$B$15000,2,FALSE),0)</f>
        <v>6.4000000000000001E-2</v>
      </c>
      <c r="E260" s="95">
        <f t="shared" ca="1" si="60"/>
        <v>2.4620000000000002E-4</v>
      </c>
      <c r="F260" s="97">
        <f t="shared" si="55"/>
        <v>1.1100000000000001</v>
      </c>
      <c r="G260" s="98">
        <f t="shared" ca="1" si="48"/>
        <v>1.000273282</v>
      </c>
      <c r="H260" s="95">
        <f ca="1">TRUNC(PRODUCT(G$10:G259),15)</f>
        <v>1.04726117168969</v>
      </c>
      <c r="I260" s="95">
        <f t="shared" si="56"/>
        <v>1</v>
      </c>
      <c r="J260" s="95">
        <f t="shared" ca="1" si="49"/>
        <v>1.0472611700000001</v>
      </c>
      <c r="K260" s="95">
        <f t="shared" ca="1" si="50"/>
        <v>236305.85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51"/>
        <v>0</v>
      </c>
      <c r="O260" s="95">
        <f t="shared" ca="1" si="52"/>
        <v>236305.85</v>
      </c>
      <c r="P260" s="101" t="str">
        <f t="shared" si="57"/>
        <v>J=</v>
      </c>
      <c r="Q260" s="102">
        <f t="shared" si="58"/>
        <v>43923</v>
      </c>
      <c r="R260" s="12"/>
      <c r="S260" s="12"/>
      <c r="T260" s="92">
        <v>42901</v>
      </c>
      <c r="U260" s="21" t="s">
        <v>77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</row>
    <row r="261" spans="1:177" x14ac:dyDescent="0.2">
      <c r="A261" s="93">
        <f t="shared" si="53"/>
        <v>43628</v>
      </c>
      <c r="B261" s="94">
        <f t="shared" ca="1" si="59"/>
        <v>5237736.8499999996</v>
      </c>
      <c r="C261" s="95">
        <f t="shared" si="54"/>
        <v>5000000</v>
      </c>
      <c r="D261" s="96">
        <f ca="1">IF(A261&lt;$B$1,VLOOKUP(A261,[1]DI!$A$4:$B$15000,2,FALSE),0)</f>
        <v>6.4000000000000001E-2</v>
      </c>
      <c r="E261" s="95">
        <f t="shared" ca="1" si="60"/>
        <v>2.4620000000000002E-4</v>
      </c>
      <c r="F261" s="97">
        <f t="shared" si="55"/>
        <v>1.1100000000000001</v>
      </c>
      <c r="G261" s="98">
        <f t="shared" ca="1" si="48"/>
        <v>1.000273282</v>
      </c>
      <c r="H261" s="95">
        <f ca="1">TRUNC(PRODUCT(G$10:G260),15)</f>
        <v>1.0475473693172199</v>
      </c>
      <c r="I261" s="95">
        <f t="shared" si="56"/>
        <v>1</v>
      </c>
      <c r="J261" s="95">
        <f t="shared" ca="1" si="49"/>
        <v>1.04754737</v>
      </c>
      <c r="K261" s="95">
        <f t="shared" ca="1" si="50"/>
        <v>237736.85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51"/>
        <v>0</v>
      </c>
      <c r="O261" s="95">
        <f t="shared" ca="1" si="52"/>
        <v>237736.85</v>
      </c>
      <c r="P261" s="101" t="str">
        <f t="shared" si="57"/>
        <v>J=</v>
      </c>
      <c r="Q261" s="102">
        <f t="shared" si="58"/>
        <v>43923</v>
      </c>
      <c r="R261" s="12"/>
      <c r="S261" s="12"/>
      <c r="T261" s="92">
        <v>42985</v>
      </c>
      <c r="U261" s="21" t="s">
        <v>79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</row>
    <row r="262" spans="1:177" x14ac:dyDescent="0.2">
      <c r="A262" s="93">
        <f t="shared" si="53"/>
        <v>43629</v>
      </c>
      <c r="B262" s="94">
        <f t="shared" ca="1" si="59"/>
        <v>5239168.25</v>
      </c>
      <c r="C262" s="95">
        <f t="shared" si="54"/>
        <v>5000000</v>
      </c>
      <c r="D262" s="96">
        <f ca="1">IF(A262&lt;$B$1,VLOOKUP(A262,[1]DI!$A$4:$B$15000,2,FALSE),0)</f>
        <v>6.4000000000000001E-2</v>
      </c>
      <c r="E262" s="95">
        <f t="shared" ca="1" si="60"/>
        <v>2.4620000000000002E-4</v>
      </c>
      <c r="F262" s="97">
        <f t="shared" si="55"/>
        <v>1.1100000000000001</v>
      </c>
      <c r="G262" s="98">
        <f t="shared" ca="1" si="48"/>
        <v>1.000273282</v>
      </c>
      <c r="H262" s="95">
        <f ca="1">TRUNC(PRODUCT(G$10:G261),15)</f>
        <v>1.0478336451574</v>
      </c>
      <c r="I262" s="95">
        <f t="shared" si="56"/>
        <v>1</v>
      </c>
      <c r="J262" s="95">
        <f t="shared" ca="1" si="49"/>
        <v>1.0478336500000001</v>
      </c>
      <c r="K262" s="95">
        <f t="shared" ca="1" si="50"/>
        <v>239168.25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51"/>
        <v>0</v>
      </c>
      <c r="O262" s="95">
        <f t="shared" ca="1" si="52"/>
        <v>239168.25</v>
      </c>
      <c r="P262" s="101" t="str">
        <f t="shared" si="57"/>
        <v>J=</v>
      </c>
      <c r="Q262" s="102">
        <f t="shared" si="58"/>
        <v>43923</v>
      </c>
      <c r="R262" s="12"/>
      <c r="S262" s="12"/>
      <c r="T262" s="92">
        <v>43020</v>
      </c>
      <c r="U262" s="26" t="s">
        <v>65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</row>
    <row r="263" spans="1:177" x14ac:dyDescent="0.2">
      <c r="A263" s="93">
        <f t="shared" si="53"/>
        <v>43630</v>
      </c>
      <c r="B263" s="94">
        <f t="shared" ca="1" si="59"/>
        <v>5240600</v>
      </c>
      <c r="C263" s="95">
        <f t="shared" si="54"/>
        <v>5000000</v>
      </c>
      <c r="D263" s="96">
        <f ca="1">IF(A263&lt;$B$1,VLOOKUP(A263,[1]DI!$A$4:$B$15000,2,FALSE),0)</f>
        <v>6.4000000000000001E-2</v>
      </c>
      <c r="E263" s="95">
        <f t="shared" ca="1" si="60"/>
        <v>2.4620000000000002E-4</v>
      </c>
      <c r="F263" s="97">
        <f t="shared" si="55"/>
        <v>1.1100000000000001</v>
      </c>
      <c r="G263" s="98">
        <f t="shared" ca="1" si="48"/>
        <v>1.000273282</v>
      </c>
      <c r="H263" s="95">
        <f ca="1">TRUNC(PRODUCT(G$10:G262),15)</f>
        <v>1.0481199992316099</v>
      </c>
      <c r="I263" s="95">
        <f t="shared" si="56"/>
        <v>1</v>
      </c>
      <c r="J263" s="95">
        <f t="shared" ca="1" si="49"/>
        <v>1.0481199999999999</v>
      </c>
      <c r="K263" s="95">
        <f t="shared" ca="1" si="50"/>
        <v>240600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51"/>
        <v>0</v>
      </c>
      <c r="O263" s="95">
        <f t="shared" ca="1" si="52"/>
        <v>240600</v>
      </c>
      <c r="P263" s="101" t="str">
        <f t="shared" si="57"/>
        <v>J=</v>
      </c>
      <c r="Q263" s="102">
        <f t="shared" si="58"/>
        <v>43923</v>
      </c>
      <c r="R263" s="12"/>
      <c r="S263" s="12"/>
      <c r="T263" s="92">
        <v>43041</v>
      </c>
      <c r="U263" s="21" t="s">
        <v>71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</row>
    <row r="264" spans="1:177" x14ac:dyDescent="0.2">
      <c r="A264" s="93">
        <f t="shared" si="53"/>
        <v>43631</v>
      </c>
      <c r="B264" s="94">
        <f t="shared" ca="1" si="59"/>
        <v>5242032.1500000004</v>
      </c>
      <c r="C264" s="95">
        <f t="shared" si="54"/>
        <v>5000000</v>
      </c>
      <c r="D264" s="96">
        <f ca="1">IF(A264&lt;$B$1,VLOOKUP(A264,[1]DI!$A$4:$B$15000,2,FALSE),0)</f>
        <v>0</v>
      </c>
      <c r="E264" s="95">
        <f t="shared" ca="1" si="60"/>
        <v>0</v>
      </c>
      <c r="F264" s="97">
        <f t="shared" si="55"/>
        <v>1.1100000000000001</v>
      </c>
      <c r="G264" s="98">
        <f t="shared" ca="1" si="48"/>
        <v>1</v>
      </c>
      <c r="H264" s="95">
        <f ca="1">TRUNC(PRODUCT(G$10:G263),15)</f>
        <v>1.04840643156124</v>
      </c>
      <c r="I264" s="95">
        <f t="shared" si="56"/>
        <v>1</v>
      </c>
      <c r="J264" s="95">
        <f t="shared" ca="1" si="49"/>
        <v>1.04840643</v>
      </c>
      <c r="K264" s="95">
        <f t="shared" ca="1" si="50"/>
        <v>242032.15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51"/>
        <v>0</v>
      </c>
      <c r="O264" s="95">
        <f t="shared" ca="1" si="52"/>
        <v>242032.15</v>
      </c>
      <c r="P264" s="101" t="str">
        <f t="shared" si="57"/>
        <v>J=</v>
      </c>
      <c r="Q264" s="102">
        <f t="shared" si="58"/>
        <v>43923</v>
      </c>
      <c r="R264" s="12"/>
      <c r="S264" s="12"/>
      <c r="T264" s="92">
        <v>43054</v>
      </c>
      <c r="U264" s="21" t="s">
        <v>80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</row>
    <row r="265" spans="1:177" x14ac:dyDescent="0.2">
      <c r="A265" s="93">
        <f t="shared" si="53"/>
        <v>43632</v>
      </c>
      <c r="B265" s="94">
        <f t="shared" ca="1" si="59"/>
        <v>5242032.1500000004</v>
      </c>
      <c r="C265" s="95">
        <f t="shared" si="54"/>
        <v>5000000</v>
      </c>
      <c r="D265" s="96">
        <f ca="1">IF(A265&lt;$B$1,VLOOKUP(A265,[1]DI!$A$4:$B$15000,2,FALSE),0)</f>
        <v>0</v>
      </c>
      <c r="E265" s="95">
        <f t="shared" ca="1" si="60"/>
        <v>0</v>
      </c>
      <c r="F265" s="97">
        <f t="shared" si="55"/>
        <v>1.1100000000000001</v>
      </c>
      <c r="G265" s="98">
        <f t="shared" ca="1" si="48"/>
        <v>1</v>
      </c>
      <c r="H265" s="95">
        <f ca="1">TRUNC(PRODUCT(G$10:G264),15)</f>
        <v>1.04840643156124</v>
      </c>
      <c r="I265" s="95">
        <f t="shared" si="56"/>
        <v>1</v>
      </c>
      <c r="J265" s="95">
        <f t="shared" ca="1" si="49"/>
        <v>1.04840643</v>
      </c>
      <c r="K265" s="95">
        <f t="shared" ca="1" si="50"/>
        <v>242032.15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51"/>
        <v>0</v>
      </c>
      <c r="O265" s="95">
        <f t="shared" ca="1" si="52"/>
        <v>242032.15</v>
      </c>
      <c r="P265" s="101" t="str">
        <f t="shared" si="57"/>
        <v>J=</v>
      </c>
      <c r="Q265" s="102">
        <f t="shared" si="58"/>
        <v>43923</v>
      </c>
      <c r="R265" s="12"/>
      <c r="S265" s="12"/>
      <c r="T265" s="92">
        <v>43094</v>
      </c>
      <c r="U265" s="21" t="s">
        <v>73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</row>
    <row r="266" spans="1:177" x14ac:dyDescent="0.2">
      <c r="A266" s="93">
        <f t="shared" si="53"/>
        <v>43633</v>
      </c>
      <c r="B266" s="94">
        <f t="shared" ca="1" si="59"/>
        <v>5242032.1500000004</v>
      </c>
      <c r="C266" s="95">
        <f t="shared" si="54"/>
        <v>5000000</v>
      </c>
      <c r="D266" s="96">
        <f ca="1">IF(A266&lt;$B$1,VLOOKUP(A266,[1]DI!$A$4:$B$15000,2,FALSE),0)</f>
        <v>6.4000000000000001E-2</v>
      </c>
      <c r="E266" s="95">
        <f t="shared" ca="1" si="60"/>
        <v>2.4620000000000002E-4</v>
      </c>
      <c r="F266" s="97">
        <f t="shared" si="55"/>
        <v>1.1100000000000001</v>
      </c>
      <c r="G266" s="98">
        <f t="shared" ref="G266:G329" ca="1" si="61">TRUNC((1+(E266*F266)),15)</f>
        <v>1.000273282</v>
      </c>
      <c r="H266" s="95">
        <f ca="1">TRUNC(PRODUCT(G$10:G265),15)</f>
        <v>1.04840643156124</v>
      </c>
      <c r="I266" s="95">
        <f t="shared" si="56"/>
        <v>1</v>
      </c>
      <c r="J266" s="95">
        <f t="shared" ref="J266:J329" ca="1" si="62">ROUND(TRUNC(H266/I266,15),8)</f>
        <v>1.04840643</v>
      </c>
      <c r="K266" s="95">
        <f t="shared" ref="K266:K329" ca="1" si="63">TRUNC((C266*(J266-1)),8)</f>
        <v>242032.15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ref="N266:N329" si="64">IF(M266&gt;0,(C$10*M266),0)</f>
        <v>0</v>
      </c>
      <c r="O266" s="95">
        <f t="shared" ref="O266:O329" ca="1" si="65">(K266+N266)</f>
        <v>242032.15</v>
      </c>
      <c r="P266" s="101" t="str">
        <f t="shared" si="57"/>
        <v>J=</v>
      </c>
      <c r="Q266" s="102">
        <f t="shared" si="58"/>
        <v>43923</v>
      </c>
      <c r="R266" s="12"/>
      <c r="S266" s="12"/>
      <c r="T266" s="92">
        <v>43101</v>
      </c>
      <c r="U266" s="21" t="s">
        <v>75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</row>
    <row r="267" spans="1:177" x14ac:dyDescent="0.2">
      <c r="A267" s="93">
        <f t="shared" ref="A267:A330" si="66">(A266+1)</f>
        <v>43634</v>
      </c>
      <c r="B267" s="94">
        <f t="shared" ca="1" si="59"/>
        <v>5243464.7</v>
      </c>
      <c r="C267" s="95">
        <f t="shared" ref="C267:C330" si="67">TRUNC(C266-N266,8)</f>
        <v>5000000</v>
      </c>
      <c r="D267" s="96">
        <f ca="1">IF(A267&lt;$B$1,VLOOKUP(A267,[1]DI!$A$4:$B$15000,2,FALSE),0)</f>
        <v>6.4000000000000001E-2</v>
      </c>
      <c r="E267" s="95">
        <f t="shared" ca="1" si="60"/>
        <v>2.4620000000000002E-4</v>
      </c>
      <c r="F267" s="97">
        <f t="shared" ref="F267:F330" si="68">F266</f>
        <v>1.1100000000000001</v>
      </c>
      <c r="G267" s="98">
        <f t="shared" ca="1" si="61"/>
        <v>1.000273282</v>
      </c>
      <c r="H267" s="95">
        <f ca="1">TRUNC(PRODUCT(G$10:G266),15)</f>
        <v>1.0486929421676701</v>
      </c>
      <c r="I267" s="95">
        <f t="shared" ref="I267:I330" si="69">IF(OR(L266&gt;0,L266="E"),H266,I266)</f>
        <v>1</v>
      </c>
      <c r="J267" s="95">
        <f t="shared" ca="1" si="62"/>
        <v>1.04869294</v>
      </c>
      <c r="K267" s="95">
        <f t="shared" ca="1" si="63"/>
        <v>243464.7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si="64"/>
        <v>0</v>
      </c>
      <c r="O267" s="95">
        <f t="shared" ca="1" si="65"/>
        <v>243464.7</v>
      </c>
      <c r="P267" s="101" t="str">
        <f t="shared" ref="P267:P330" si="70">IF(L266&gt;0,VLOOKUP(A266,$U$12:$AD$125,9),P266)</f>
        <v>J=</v>
      </c>
      <c r="Q267" s="102">
        <f t="shared" ref="Q267:Q330" si="71">IF(L266&gt;0,VLOOKUP(A266,$U$12:$AD$125,10),Q266)</f>
        <v>43923</v>
      </c>
      <c r="R267" s="12"/>
      <c r="S267" s="12"/>
      <c r="T267" s="92">
        <v>43143</v>
      </c>
      <c r="U267" s="21" t="s">
        <v>59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</row>
    <row r="268" spans="1:177" x14ac:dyDescent="0.2">
      <c r="A268" s="93">
        <f t="shared" si="66"/>
        <v>43635</v>
      </c>
      <c r="B268" s="94">
        <f t="shared" ref="B268:B331" ca="1" si="72">IF(A268&lt;=TODAY(),C268+K268,IF(AND(A268&gt;TODAY(),A268&lt;=$B$1),IF(VLOOKUP(TODAY(),$A$10:$D$5000,4,FALSE)=0,"n.d",C268+K268),"n.d"))</f>
        <v>5244897.6500000004</v>
      </c>
      <c r="C268" s="95">
        <f t="shared" si="67"/>
        <v>5000000</v>
      </c>
      <c r="D268" s="96">
        <f ca="1">IF(A268&lt;$B$1,VLOOKUP(A268,[1]DI!$A$4:$B$15000,2,FALSE),0)</f>
        <v>6.4000000000000001E-2</v>
      </c>
      <c r="E268" s="95">
        <f t="shared" ca="1" si="60"/>
        <v>2.4620000000000002E-4</v>
      </c>
      <c r="F268" s="97">
        <f t="shared" si="68"/>
        <v>1.1100000000000001</v>
      </c>
      <c r="G268" s="98">
        <f t="shared" ca="1" si="61"/>
        <v>1.000273282</v>
      </c>
      <c r="H268" s="95">
        <f ca="1">TRUNC(PRODUCT(G$10:G267),15)</f>
        <v>1.04897953107229</v>
      </c>
      <c r="I268" s="95">
        <f t="shared" si="69"/>
        <v>1</v>
      </c>
      <c r="J268" s="95">
        <f t="shared" ca="1" si="62"/>
        <v>1.04897953</v>
      </c>
      <c r="K268" s="95">
        <f t="shared" ca="1" si="63"/>
        <v>244897.65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64"/>
        <v>0</v>
      </c>
      <c r="O268" s="95">
        <f t="shared" ca="1" si="65"/>
        <v>244897.65</v>
      </c>
      <c r="P268" s="101" t="str">
        <f t="shared" si="70"/>
        <v>J=</v>
      </c>
      <c r="Q268" s="102">
        <f t="shared" si="71"/>
        <v>43923</v>
      </c>
      <c r="R268" s="12"/>
      <c r="S268" s="12"/>
      <c r="T268" s="92">
        <v>43144</v>
      </c>
      <c r="U268" s="21" t="s">
        <v>59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</row>
    <row r="269" spans="1:177" x14ac:dyDescent="0.2">
      <c r="A269" s="93">
        <f t="shared" si="66"/>
        <v>43636</v>
      </c>
      <c r="B269" s="94">
        <f t="shared" ca="1" si="72"/>
        <v>5246331</v>
      </c>
      <c r="C269" s="95">
        <f t="shared" si="67"/>
        <v>5000000</v>
      </c>
      <c r="D269" s="96">
        <f ca="1">IF(A269&lt;$B$1,VLOOKUP(A269,[1]DI!$A$4:$B$15000,2,FALSE),0)</f>
        <v>0</v>
      </c>
      <c r="E269" s="95">
        <f t="shared" ref="E269:E332" ca="1" si="73">ROUND((((1+D269)^(1/252)-1)),8)</f>
        <v>0</v>
      </c>
      <c r="F269" s="97">
        <f t="shared" si="68"/>
        <v>1.1100000000000001</v>
      </c>
      <c r="G269" s="98">
        <f t="shared" ca="1" si="61"/>
        <v>1</v>
      </c>
      <c r="H269" s="95">
        <f ca="1">TRUNC(PRODUCT(G$10:G268),15)</f>
        <v>1.0492661982965099</v>
      </c>
      <c r="I269" s="95">
        <f t="shared" si="69"/>
        <v>1</v>
      </c>
      <c r="J269" s="95">
        <f t="shared" ca="1" si="62"/>
        <v>1.0492661999999999</v>
      </c>
      <c r="K269" s="95">
        <f t="shared" ca="1" si="63"/>
        <v>246331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64"/>
        <v>0</v>
      </c>
      <c r="O269" s="95">
        <f t="shared" ca="1" si="65"/>
        <v>246331</v>
      </c>
      <c r="P269" s="101" t="str">
        <f t="shared" si="70"/>
        <v>J=</v>
      </c>
      <c r="Q269" s="102">
        <f t="shared" si="71"/>
        <v>43923</v>
      </c>
      <c r="R269" s="12"/>
      <c r="S269" s="12"/>
      <c r="T269" s="92">
        <v>43189</v>
      </c>
      <c r="U269" s="21" t="s">
        <v>76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</row>
    <row r="270" spans="1:177" x14ac:dyDescent="0.2">
      <c r="A270" s="93">
        <f t="shared" si="66"/>
        <v>43637</v>
      </c>
      <c r="B270" s="94">
        <f t="shared" ca="1" si="72"/>
        <v>5246331</v>
      </c>
      <c r="C270" s="95">
        <f t="shared" si="67"/>
        <v>5000000</v>
      </c>
      <c r="D270" s="96">
        <f ca="1">IF(A270&lt;$B$1,VLOOKUP(A270,[1]DI!$A$4:$B$15000,2,FALSE),0)</f>
        <v>6.4000000000000001E-2</v>
      </c>
      <c r="E270" s="95">
        <f t="shared" ca="1" si="73"/>
        <v>2.4620000000000002E-4</v>
      </c>
      <c r="F270" s="97">
        <f t="shared" si="68"/>
        <v>1.1100000000000001</v>
      </c>
      <c r="G270" s="98">
        <f t="shared" ca="1" si="61"/>
        <v>1.000273282</v>
      </c>
      <c r="H270" s="95">
        <f ca="1">TRUNC(PRODUCT(G$10:G269),15)</f>
        <v>1.0492661982965099</v>
      </c>
      <c r="I270" s="95">
        <f t="shared" si="69"/>
        <v>1</v>
      </c>
      <c r="J270" s="95">
        <f t="shared" ca="1" si="62"/>
        <v>1.0492661999999999</v>
      </c>
      <c r="K270" s="95">
        <f t="shared" ca="1" si="63"/>
        <v>246331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64"/>
        <v>0</v>
      </c>
      <c r="O270" s="95">
        <f t="shared" ca="1" si="65"/>
        <v>246331</v>
      </c>
      <c r="P270" s="101" t="str">
        <f t="shared" si="70"/>
        <v>J=</v>
      </c>
      <c r="Q270" s="102">
        <f t="shared" si="71"/>
        <v>43923</v>
      </c>
      <c r="R270" s="12"/>
      <c r="S270" s="12"/>
      <c r="T270" s="92">
        <v>43221</v>
      </c>
      <c r="U270" s="21" t="s">
        <v>78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</row>
    <row r="271" spans="1:177" x14ac:dyDescent="0.2">
      <c r="A271" s="93">
        <f t="shared" si="66"/>
        <v>43638</v>
      </c>
      <c r="B271" s="94">
        <f t="shared" ca="1" si="72"/>
        <v>5247764.7</v>
      </c>
      <c r="C271" s="95">
        <f t="shared" si="67"/>
        <v>5000000</v>
      </c>
      <c r="D271" s="96">
        <f ca="1">IF(A271&lt;$B$1,VLOOKUP(A271,[1]DI!$A$4:$B$15000,2,FALSE),0)</f>
        <v>0</v>
      </c>
      <c r="E271" s="95">
        <f t="shared" ca="1" si="73"/>
        <v>0</v>
      </c>
      <c r="F271" s="97">
        <f t="shared" si="68"/>
        <v>1.1100000000000001</v>
      </c>
      <c r="G271" s="98">
        <f t="shared" ca="1" si="61"/>
        <v>1</v>
      </c>
      <c r="H271" s="95">
        <f ca="1">TRUNC(PRODUCT(G$10:G270),15)</f>
        <v>1.0495529438617099</v>
      </c>
      <c r="I271" s="95">
        <f t="shared" si="69"/>
        <v>1</v>
      </c>
      <c r="J271" s="95">
        <f t="shared" ca="1" si="62"/>
        <v>1.0495529400000001</v>
      </c>
      <c r="K271" s="95">
        <f t="shared" ca="1" si="63"/>
        <v>247764.7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64"/>
        <v>0</v>
      </c>
      <c r="O271" s="95">
        <f t="shared" ca="1" si="65"/>
        <v>247764.7</v>
      </c>
      <c r="P271" s="101" t="str">
        <f t="shared" si="70"/>
        <v>J=</v>
      </c>
      <c r="Q271" s="102">
        <f t="shared" si="71"/>
        <v>43923</v>
      </c>
      <c r="R271" s="12"/>
      <c r="S271" s="12"/>
      <c r="T271" s="92">
        <v>43251</v>
      </c>
      <c r="U271" s="21" t="s">
        <v>77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</row>
    <row r="272" spans="1:177" x14ac:dyDescent="0.2">
      <c r="A272" s="93">
        <f t="shared" si="66"/>
        <v>43639</v>
      </c>
      <c r="B272" s="94">
        <f t="shared" ca="1" si="72"/>
        <v>5247764.7</v>
      </c>
      <c r="C272" s="95">
        <f t="shared" si="67"/>
        <v>5000000</v>
      </c>
      <c r="D272" s="96">
        <f ca="1">IF(A272&lt;$B$1,VLOOKUP(A272,[1]DI!$A$4:$B$15000,2,FALSE),0)</f>
        <v>0</v>
      </c>
      <c r="E272" s="95">
        <f t="shared" ca="1" si="73"/>
        <v>0</v>
      </c>
      <c r="F272" s="97">
        <f t="shared" si="68"/>
        <v>1.1100000000000001</v>
      </c>
      <c r="G272" s="98">
        <f t="shared" ca="1" si="61"/>
        <v>1</v>
      </c>
      <c r="H272" s="95">
        <f ca="1">TRUNC(PRODUCT(G$10:G271),15)</f>
        <v>1.0495529438617099</v>
      </c>
      <c r="I272" s="95">
        <f t="shared" si="69"/>
        <v>1</v>
      </c>
      <c r="J272" s="95">
        <f t="shared" ca="1" si="62"/>
        <v>1.0495529400000001</v>
      </c>
      <c r="K272" s="95">
        <f t="shared" ca="1" si="63"/>
        <v>247764.7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64"/>
        <v>0</v>
      </c>
      <c r="O272" s="95">
        <f t="shared" ca="1" si="65"/>
        <v>247764.7</v>
      </c>
      <c r="P272" s="101" t="str">
        <f t="shared" si="70"/>
        <v>J=</v>
      </c>
      <c r="Q272" s="102">
        <f t="shared" si="71"/>
        <v>43923</v>
      </c>
      <c r="R272" s="12"/>
      <c r="S272" s="12"/>
      <c r="T272" s="92">
        <v>43350</v>
      </c>
      <c r="U272" s="21" t="s">
        <v>79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</row>
    <row r="273" spans="1:177" x14ac:dyDescent="0.2">
      <c r="A273" s="93">
        <f t="shared" si="66"/>
        <v>43640</v>
      </c>
      <c r="B273" s="94">
        <f t="shared" ca="1" si="72"/>
        <v>5247764.7</v>
      </c>
      <c r="C273" s="95">
        <f t="shared" si="67"/>
        <v>5000000</v>
      </c>
      <c r="D273" s="96">
        <f ca="1">IF(A273&lt;$B$1,VLOOKUP(A273,[1]DI!$A$4:$B$15000,2,FALSE),0)</f>
        <v>6.4000000000000001E-2</v>
      </c>
      <c r="E273" s="95">
        <f t="shared" ca="1" si="73"/>
        <v>2.4620000000000002E-4</v>
      </c>
      <c r="F273" s="97">
        <f t="shared" si="68"/>
        <v>1.1100000000000001</v>
      </c>
      <c r="G273" s="98">
        <f t="shared" ca="1" si="61"/>
        <v>1.000273282</v>
      </c>
      <c r="H273" s="95">
        <f ca="1">TRUNC(PRODUCT(G$10:G272),15)</f>
        <v>1.0495529438617099</v>
      </c>
      <c r="I273" s="95">
        <f t="shared" si="69"/>
        <v>1</v>
      </c>
      <c r="J273" s="95">
        <f t="shared" ca="1" si="62"/>
        <v>1.0495529400000001</v>
      </c>
      <c r="K273" s="95">
        <f t="shared" ca="1" si="63"/>
        <v>247764.7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64"/>
        <v>0</v>
      </c>
      <c r="O273" s="95">
        <f t="shared" ca="1" si="65"/>
        <v>247764.7</v>
      </c>
      <c r="P273" s="101" t="str">
        <f t="shared" si="70"/>
        <v>J=</v>
      </c>
      <c r="Q273" s="102">
        <f t="shared" si="71"/>
        <v>43923</v>
      </c>
      <c r="R273" s="12"/>
      <c r="S273" s="12"/>
      <c r="T273" s="92">
        <v>43385</v>
      </c>
      <c r="U273" s="26" t="s">
        <v>65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</row>
    <row r="274" spans="1:177" x14ac:dyDescent="0.2">
      <c r="A274" s="93">
        <f t="shared" si="66"/>
        <v>43641</v>
      </c>
      <c r="B274" s="94">
        <f t="shared" ca="1" si="72"/>
        <v>5249198.8499999996</v>
      </c>
      <c r="C274" s="95">
        <f t="shared" si="67"/>
        <v>5000000</v>
      </c>
      <c r="D274" s="96">
        <f ca="1">IF(A274&lt;$B$1,VLOOKUP(A274,[1]DI!$A$4:$B$15000,2,FALSE),0)</f>
        <v>6.4000000000000001E-2</v>
      </c>
      <c r="E274" s="95">
        <f t="shared" ca="1" si="73"/>
        <v>2.4620000000000002E-4</v>
      </c>
      <c r="F274" s="97">
        <f t="shared" si="68"/>
        <v>1.1100000000000001</v>
      </c>
      <c r="G274" s="98">
        <f t="shared" ca="1" si="61"/>
        <v>1.000273282</v>
      </c>
      <c r="H274" s="95">
        <f ca="1">TRUNC(PRODUCT(G$10:G273),15)</f>
        <v>1.0498397677893101</v>
      </c>
      <c r="I274" s="95">
        <f t="shared" si="69"/>
        <v>1</v>
      </c>
      <c r="J274" s="95">
        <f t="shared" ca="1" si="62"/>
        <v>1.0498397699999999</v>
      </c>
      <c r="K274" s="95">
        <f t="shared" ca="1" si="63"/>
        <v>249198.85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64"/>
        <v>0</v>
      </c>
      <c r="O274" s="95">
        <f t="shared" ca="1" si="65"/>
        <v>249198.85</v>
      </c>
      <c r="P274" s="101" t="str">
        <f t="shared" si="70"/>
        <v>J=</v>
      </c>
      <c r="Q274" s="102">
        <f t="shared" si="71"/>
        <v>43923</v>
      </c>
      <c r="R274" s="12"/>
      <c r="S274" s="12"/>
      <c r="T274" s="92">
        <v>43406</v>
      </c>
      <c r="U274" s="21" t="s">
        <v>71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</row>
    <row r="275" spans="1:177" x14ac:dyDescent="0.2">
      <c r="A275" s="93">
        <f t="shared" si="66"/>
        <v>43642</v>
      </c>
      <c r="B275" s="94">
        <f t="shared" ca="1" si="72"/>
        <v>5250633.3499999996</v>
      </c>
      <c r="C275" s="95">
        <f t="shared" si="67"/>
        <v>5000000</v>
      </c>
      <c r="D275" s="96">
        <f ca="1">IF(A275&lt;$B$1,VLOOKUP(A275,[1]DI!$A$4:$B$15000,2,FALSE),0)</f>
        <v>6.4000000000000001E-2</v>
      </c>
      <c r="E275" s="95">
        <f t="shared" ca="1" si="73"/>
        <v>2.4620000000000002E-4</v>
      </c>
      <c r="F275" s="97">
        <f t="shared" si="68"/>
        <v>1.1100000000000001</v>
      </c>
      <c r="G275" s="98">
        <f t="shared" ca="1" si="61"/>
        <v>1.000273282</v>
      </c>
      <c r="H275" s="95">
        <f ca="1">TRUNC(PRODUCT(G$10:G274),15)</f>
        <v>1.0501266701007299</v>
      </c>
      <c r="I275" s="95">
        <f t="shared" si="69"/>
        <v>1</v>
      </c>
      <c r="J275" s="95">
        <f t="shared" ca="1" si="62"/>
        <v>1.05012667</v>
      </c>
      <c r="K275" s="95">
        <f t="shared" ca="1" si="63"/>
        <v>250633.35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64"/>
        <v>0</v>
      </c>
      <c r="O275" s="95">
        <f t="shared" ca="1" si="65"/>
        <v>250633.35</v>
      </c>
      <c r="P275" s="101" t="str">
        <f t="shared" si="70"/>
        <v>J=</v>
      </c>
      <c r="Q275" s="102">
        <f t="shared" si="71"/>
        <v>43923</v>
      </c>
      <c r="R275" s="12"/>
      <c r="S275" s="12"/>
      <c r="T275" s="92">
        <v>43419</v>
      </c>
      <c r="U275" s="21" t="s">
        <v>80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</row>
    <row r="276" spans="1:177" x14ac:dyDescent="0.2">
      <c r="A276" s="93">
        <f t="shared" si="66"/>
        <v>43643</v>
      </c>
      <c r="B276" s="94">
        <f t="shared" ca="1" si="72"/>
        <v>5252068.25</v>
      </c>
      <c r="C276" s="95">
        <f t="shared" si="67"/>
        <v>5000000</v>
      </c>
      <c r="D276" s="96">
        <f ca="1">IF(A276&lt;$B$1,VLOOKUP(A276,[1]DI!$A$4:$B$15000,2,FALSE),0)</f>
        <v>6.4000000000000001E-2</v>
      </c>
      <c r="E276" s="95">
        <f t="shared" ca="1" si="73"/>
        <v>2.4620000000000002E-4</v>
      </c>
      <c r="F276" s="97">
        <f t="shared" si="68"/>
        <v>1.1100000000000001</v>
      </c>
      <c r="G276" s="98">
        <f t="shared" ca="1" si="61"/>
        <v>1.000273282</v>
      </c>
      <c r="H276" s="95">
        <f ca="1">TRUNC(PRODUCT(G$10:G275),15)</f>
        <v>1.05041365081739</v>
      </c>
      <c r="I276" s="95">
        <f t="shared" si="69"/>
        <v>1</v>
      </c>
      <c r="J276" s="95">
        <f t="shared" ca="1" si="62"/>
        <v>1.0504136500000001</v>
      </c>
      <c r="K276" s="95">
        <f t="shared" ca="1" si="63"/>
        <v>252068.25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64"/>
        <v>0</v>
      </c>
      <c r="O276" s="95">
        <f t="shared" ca="1" si="65"/>
        <v>252068.25</v>
      </c>
      <c r="P276" s="101" t="str">
        <f t="shared" si="70"/>
        <v>J=</v>
      </c>
      <c r="Q276" s="102">
        <f t="shared" si="71"/>
        <v>43923</v>
      </c>
      <c r="R276" s="12"/>
      <c r="S276" s="12"/>
      <c r="T276" s="92">
        <v>43459</v>
      </c>
      <c r="U276" s="21" t="s">
        <v>73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</row>
    <row r="277" spans="1:177" x14ac:dyDescent="0.2">
      <c r="A277" s="93">
        <f t="shared" si="66"/>
        <v>43644</v>
      </c>
      <c r="B277" s="94">
        <f t="shared" ca="1" si="72"/>
        <v>5253503.55</v>
      </c>
      <c r="C277" s="95">
        <f t="shared" si="67"/>
        <v>5000000</v>
      </c>
      <c r="D277" s="96">
        <f ca="1">IF(A277&lt;$B$1,VLOOKUP(A277,[1]DI!$A$4:$B$15000,2,FALSE),0)</f>
        <v>6.4000000000000001E-2</v>
      </c>
      <c r="E277" s="95">
        <f t="shared" ca="1" si="73"/>
        <v>2.4620000000000002E-4</v>
      </c>
      <c r="F277" s="97">
        <f t="shared" si="68"/>
        <v>1.1100000000000001</v>
      </c>
      <c r="G277" s="98">
        <f t="shared" ca="1" si="61"/>
        <v>1.000273282</v>
      </c>
      <c r="H277" s="95">
        <f ca="1">TRUNC(PRODUCT(G$10:G276),15)</f>
        <v>1.05070070996071</v>
      </c>
      <c r="I277" s="95">
        <f t="shared" si="69"/>
        <v>1</v>
      </c>
      <c r="J277" s="95">
        <f t="shared" ca="1" si="62"/>
        <v>1.0507007100000001</v>
      </c>
      <c r="K277" s="95">
        <f t="shared" ca="1" si="63"/>
        <v>253503.55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64"/>
        <v>0</v>
      </c>
      <c r="O277" s="95">
        <f t="shared" ca="1" si="65"/>
        <v>253503.55</v>
      </c>
      <c r="P277" s="101" t="str">
        <f t="shared" si="70"/>
        <v>J=</v>
      </c>
      <c r="Q277" s="102">
        <f t="shared" si="71"/>
        <v>43923</v>
      </c>
      <c r="R277" s="12"/>
      <c r="S277" s="12"/>
      <c r="T277" s="92">
        <v>43466</v>
      </c>
      <c r="U277" s="21" t="s">
        <v>75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</row>
    <row r="278" spans="1:177" x14ac:dyDescent="0.2">
      <c r="A278" s="93">
        <f t="shared" si="66"/>
        <v>43645</v>
      </c>
      <c r="B278" s="94">
        <f t="shared" ca="1" si="72"/>
        <v>5254939.25</v>
      </c>
      <c r="C278" s="95">
        <f t="shared" si="67"/>
        <v>5000000</v>
      </c>
      <c r="D278" s="96">
        <f ca="1">IF(A278&lt;$B$1,VLOOKUP(A278,[1]DI!$A$4:$B$15000,2,FALSE),0)</f>
        <v>0</v>
      </c>
      <c r="E278" s="95">
        <f t="shared" ca="1" si="73"/>
        <v>0</v>
      </c>
      <c r="F278" s="97">
        <f t="shared" si="68"/>
        <v>1.1100000000000001</v>
      </c>
      <c r="G278" s="98">
        <f t="shared" ca="1" si="61"/>
        <v>1</v>
      </c>
      <c r="H278" s="95">
        <f ca="1">TRUNC(PRODUCT(G$10:G277),15)</f>
        <v>1.0509878475521299</v>
      </c>
      <c r="I278" s="95">
        <f t="shared" si="69"/>
        <v>1</v>
      </c>
      <c r="J278" s="95">
        <f t="shared" ca="1" si="62"/>
        <v>1.0509878500000001</v>
      </c>
      <c r="K278" s="95">
        <f t="shared" ca="1" si="63"/>
        <v>254939.25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64"/>
        <v>0</v>
      </c>
      <c r="O278" s="95">
        <f t="shared" ca="1" si="65"/>
        <v>254939.25</v>
      </c>
      <c r="P278" s="101" t="str">
        <f t="shared" si="70"/>
        <v>J=</v>
      </c>
      <c r="Q278" s="102">
        <f t="shared" si="71"/>
        <v>43923</v>
      </c>
      <c r="R278" s="12"/>
      <c r="S278" s="12"/>
      <c r="T278" s="92">
        <v>43528</v>
      </c>
      <c r="U278" s="21" t="s">
        <v>59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</row>
    <row r="279" spans="1:177" x14ac:dyDescent="0.2">
      <c r="A279" s="93">
        <f t="shared" si="66"/>
        <v>43646</v>
      </c>
      <c r="B279" s="94">
        <f t="shared" ca="1" si="72"/>
        <v>5254939.25</v>
      </c>
      <c r="C279" s="95">
        <f t="shared" si="67"/>
        <v>5000000</v>
      </c>
      <c r="D279" s="96">
        <f ca="1">IF(A279&lt;$B$1,VLOOKUP(A279,[1]DI!$A$4:$B$15000,2,FALSE),0)</f>
        <v>0</v>
      </c>
      <c r="E279" s="95">
        <f t="shared" ca="1" si="73"/>
        <v>0</v>
      </c>
      <c r="F279" s="97">
        <f t="shared" si="68"/>
        <v>1.1100000000000001</v>
      </c>
      <c r="G279" s="98">
        <f t="shared" ca="1" si="61"/>
        <v>1</v>
      </c>
      <c r="H279" s="95">
        <f ca="1">TRUNC(PRODUCT(G$10:G278),15)</f>
        <v>1.0509878475521299</v>
      </c>
      <c r="I279" s="95">
        <f t="shared" si="69"/>
        <v>1</v>
      </c>
      <c r="J279" s="95">
        <f t="shared" ca="1" si="62"/>
        <v>1.0509878500000001</v>
      </c>
      <c r="K279" s="95">
        <f t="shared" ca="1" si="63"/>
        <v>254939.25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64"/>
        <v>0</v>
      </c>
      <c r="O279" s="95">
        <f t="shared" ca="1" si="65"/>
        <v>254939.25</v>
      </c>
      <c r="P279" s="101" t="str">
        <f t="shared" si="70"/>
        <v>J=</v>
      </c>
      <c r="Q279" s="102">
        <f t="shared" si="71"/>
        <v>43923</v>
      </c>
      <c r="R279" s="12"/>
      <c r="S279" s="12"/>
      <c r="T279" s="92">
        <v>43529</v>
      </c>
      <c r="U279" s="21" t="s">
        <v>59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</row>
    <row r="280" spans="1:177" x14ac:dyDescent="0.2">
      <c r="A280" s="93">
        <f t="shared" si="66"/>
        <v>43647</v>
      </c>
      <c r="B280" s="94">
        <f t="shared" ca="1" si="72"/>
        <v>5254939.25</v>
      </c>
      <c r="C280" s="95">
        <f t="shared" si="67"/>
        <v>5000000</v>
      </c>
      <c r="D280" s="96">
        <f ca="1">IF(A280&lt;$B$1,VLOOKUP(A280,[1]DI!$A$4:$B$15000,2,FALSE),0)</f>
        <v>6.4000000000000001E-2</v>
      </c>
      <c r="E280" s="95">
        <f t="shared" ca="1" si="73"/>
        <v>2.4620000000000002E-4</v>
      </c>
      <c r="F280" s="97">
        <f t="shared" si="68"/>
        <v>1.1100000000000001</v>
      </c>
      <c r="G280" s="98">
        <f t="shared" ca="1" si="61"/>
        <v>1.000273282</v>
      </c>
      <c r="H280" s="95">
        <f ca="1">TRUNC(PRODUCT(G$10:G279),15)</f>
        <v>1.0509878475521299</v>
      </c>
      <c r="I280" s="95">
        <f t="shared" si="69"/>
        <v>1</v>
      </c>
      <c r="J280" s="95">
        <f t="shared" ca="1" si="62"/>
        <v>1.0509878500000001</v>
      </c>
      <c r="K280" s="95">
        <f t="shared" ca="1" si="63"/>
        <v>254939.25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64"/>
        <v>0</v>
      </c>
      <c r="O280" s="95">
        <f t="shared" ca="1" si="65"/>
        <v>254939.25</v>
      </c>
      <c r="P280" s="101" t="str">
        <f t="shared" si="70"/>
        <v>J=</v>
      </c>
      <c r="Q280" s="102">
        <f t="shared" si="71"/>
        <v>43923</v>
      </c>
      <c r="R280" s="12"/>
      <c r="S280" s="12"/>
      <c r="T280" s="92">
        <v>43574</v>
      </c>
      <c r="U280" s="21" t="s">
        <v>76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</row>
    <row r="281" spans="1:177" x14ac:dyDescent="0.2">
      <c r="A281" s="93">
        <f t="shared" si="66"/>
        <v>43648</v>
      </c>
      <c r="B281" s="94">
        <f t="shared" ca="1" si="72"/>
        <v>5256375.3</v>
      </c>
      <c r="C281" s="95">
        <f t="shared" si="67"/>
        <v>5000000</v>
      </c>
      <c r="D281" s="96">
        <f ca="1">IF(A281&lt;$B$1,VLOOKUP(A281,[1]DI!$A$4:$B$15000,2,FALSE),0)</f>
        <v>6.4000000000000001E-2</v>
      </c>
      <c r="E281" s="95">
        <f t="shared" ca="1" si="73"/>
        <v>2.4620000000000002E-4</v>
      </c>
      <c r="F281" s="97">
        <f t="shared" si="68"/>
        <v>1.1100000000000001</v>
      </c>
      <c r="G281" s="98">
        <f t="shared" ca="1" si="61"/>
        <v>1.000273282</v>
      </c>
      <c r="H281" s="95">
        <f ca="1">TRUNC(PRODUCT(G$10:G280),15)</f>
        <v>1.0512750636130901</v>
      </c>
      <c r="I281" s="95">
        <f t="shared" si="69"/>
        <v>1</v>
      </c>
      <c r="J281" s="95">
        <f t="shared" ca="1" si="62"/>
        <v>1.05127506</v>
      </c>
      <c r="K281" s="95">
        <f t="shared" ca="1" si="63"/>
        <v>256375.3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64"/>
        <v>0</v>
      </c>
      <c r="O281" s="95">
        <f t="shared" ca="1" si="65"/>
        <v>256375.3</v>
      </c>
      <c r="P281" s="101" t="str">
        <f t="shared" si="70"/>
        <v>J=</v>
      </c>
      <c r="Q281" s="102">
        <f t="shared" si="71"/>
        <v>43923</v>
      </c>
      <c r="R281" s="12"/>
      <c r="S281" s="12"/>
      <c r="T281" s="92">
        <v>43586</v>
      </c>
      <c r="U281" s="21" t="s">
        <v>78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</row>
    <row r="282" spans="1:177" x14ac:dyDescent="0.2">
      <c r="A282" s="93">
        <f t="shared" si="66"/>
        <v>43649</v>
      </c>
      <c r="B282" s="94">
        <f t="shared" ca="1" si="72"/>
        <v>5257811.8</v>
      </c>
      <c r="C282" s="95">
        <f t="shared" si="67"/>
        <v>5000000</v>
      </c>
      <c r="D282" s="96">
        <f ca="1">IF(A282&lt;$B$1,VLOOKUP(A282,[1]DI!$A$4:$B$15000,2,FALSE),0)</f>
        <v>6.4000000000000001E-2</v>
      </c>
      <c r="E282" s="95">
        <f t="shared" ca="1" si="73"/>
        <v>2.4620000000000002E-4</v>
      </c>
      <c r="F282" s="97">
        <f t="shared" si="68"/>
        <v>1.1100000000000001</v>
      </c>
      <c r="G282" s="98">
        <f t="shared" ca="1" si="61"/>
        <v>1.000273282</v>
      </c>
      <c r="H282" s="95">
        <f ca="1">TRUNC(PRODUCT(G$10:G281),15)</f>
        <v>1.05156235816502</v>
      </c>
      <c r="I282" s="95">
        <f t="shared" si="69"/>
        <v>1</v>
      </c>
      <c r="J282" s="95">
        <f t="shared" ca="1" si="62"/>
        <v>1.0515623599999999</v>
      </c>
      <c r="K282" s="95">
        <f t="shared" ca="1" si="63"/>
        <v>257811.8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64"/>
        <v>0</v>
      </c>
      <c r="O282" s="95">
        <f t="shared" ca="1" si="65"/>
        <v>257811.8</v>
      </c>
      <c r="P282" s="101" t="str">
        <f t="shared" si="70"/>
        <v>J=</v>
      </c>
      <c r="Q282" s="102">
        <f t="shared" si="71"/>
        <v>43923</v>
      </c>
      <c r="R282" s="12"/>
      <c r="S282" s="12"/>
      <c r="T282" s="92">
        <v>43636</v>
      </c>
      <c r="U282" s="21" t="s">
        <v>77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</row>
    <row r="283" spans="1:177" x14ac:dyDescent="0.2">
      <c r="A283" s="93">
        <f t="shared" si="66"/>
        <v>43650</v>
      </c>
      <c r="B283" s="94">
        <f t="shared" ca="1" si="72"/>
        <v>5259248.6500000004</v>
      </c>
      <c r="C283" s="95">
        <f t="shared" si="67"/>
        <v>5000000</v>
      </c>
      <c r="D283" s="96">
        <f ca="1">IF(A283&lt;$B$1,VLOOKUP(A283,[1]DI!$A$4:$B$15000,2,FALSE),0)</f>
        <v>6.4000000000000001E-2</v>
      </c>
      <c r="E283" s="95">
        <f t="shared" ca="1" si="73"/>
        <v>2.4620000000000002E-4</v>
      </c>
      <c r="F283" s="97">
        <f t="shared" si="68"/>
        <v>1.1100000000000001</v>
      </c>
      <c r="G283" s="98">
        <f t="shared" ca="1" si="61"/>
        <v>1.000273282</v>
      </c>
      <c r="H283" s="95">
        <f ca="1">TRUNC(PRODUCT(G$10:G282),15)</f>
        <v>1.05184973122939</v>
      </c>
      <c r="I283" s="95">
        <f t="shared" si="69"/>
        <v>1</v>
      </c>
      <c r="J283" s="95">
        <f t="shared" ca="1" si="62"/>
        <v>1.05184973</v>
      </c>
      <c r="K283" s="95">
        <f t="shared" ca="1" si="63"/>
        <v>259248.65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64"/>
        <v>0</v>
      </c>
      <c r="O283" s="95">
        <f t="shared" ca="1" si="65"/>
        <v>259248.65</v>
      </c>
      <c r="P283" s="101" t="str">
        <f t="shared" si="70"/>
        <v>J=</v>
      </c>
      <c r="Q283" s="102">
        <f t="shared" si="71"/>
        <v>43923</v>
      </c>
      <c r="R283" s="12"/>
      <c r="S283" s="12"/>
      <c r="T283" s="92">
        <v>43784</v>
      </c>
      <c r="U283" s="21" t="s">
        <v>80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</row>
    <row r="284" spans="1:177" x14ac:dyDescent="0.2">
      <c r="A284" s="93">
        <f t="shared" si="66"/>
        <v>43651</v>
      </c>
      <c r="B284" s="94">
        <f t="shared" ca="1" si="72"/>
        <v>5260685.8999999901</v>
      </c>
      <c r="C284" s="95">
        <f t="shared" si="67"/>
        <v>5000000</v>
      </c>
      <c r="D284" s="96">
        <f ca="1">IF(A284&lt;$B$1,VLOOKUP(A284,[1]DI!$A$4:$B$15000,2,FALSE),0)</f>
        <v>6.4000000000000001E-2</v>
      </c>
      <c r="E284" s="95">
        <f t="shared" ca="1" si="73"/>
        <v>2.4620000000000002E-4</v>
      </c>
      <c r="F284" s="97">
        <f t="shared" si="68"/>
        <v>1.1100000000000001</v>
      </c>
      <c r="G284" s="98">
        <f t="shared" ca="1" si="61"/>
        <v>1.000273282</v>
      </c>
      <c r="H284" s="95">
        <f ca="1">TRUNC(PRODUCT(G$10:G283),15)</f>
        <v>1.05213718282764</v>
      </c>
      <c r="I284" s="95">
        <f t="shared" si="69"/>
        <v>1</v>
      </c>
      <c r="J284" s="95">
        <f t="shared" ca="1" si="62"/>
        <v>1.0521371799999999</v>
      </c>
      <c r="K284" s="95">
        <f t="shared" ca="1" si="63"/>
        <v>260685.89999999001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64"/>
        <v>0</v>
      </c>
      <c r="O284" s="95">
        <f t="shared" ca="1" si="65"/>
        <v>260685.89999999001</v>
      </c>
      <c r="P284" s="101" t="str">
        <f t="shared" si="70"/>
        <v>J=</v>
      </c>
      <c r="Q284" s="102">
        <f t="shared" si="71"/>
        <v>43923</v>
      </c>
      <c r="R284" s="12"/>
      <c r="S284" s="12"/>
      <c r="T284" s="92">
        <v>43824</v>
      </c>
      <c r="U284" s="21" t="s">
        <v>73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</row>
    <row r="285" spans="1:177" x14ac:dyDescent="0.2">
      <c r="A285" s="93">
        <f t="shared" si="66"/>
        <v>43652</v>
      </c>
      <c r="B285" s="94">
        <f t="shared" ca="1" si="72"/>
        <v>5262123.55</v>
      </c>
      <c r="C285" s="95">
        <f t="shared" si="67"/>
        <v>5000000</v>
      </c>
      <c r="D285" s="96">
        <f ca="1">IF(A285&lt;$B$1,VLOOKUP(A285,[1]DI!$A$4:$B$15000,2,FALSE),0)</f>
        <v>0</v>
      </c>
      <c r="E285" s="95">
        <f t="shared" ca="1" si="73"/>
        <v>0</v>
      </c>
      <c r="F285" s="97">
        <f t="shared" si="68"/>
        <v>1.1100000000000001</v>
      </c>
      <c r="G285" s="98">
        <f t="shared" ca="1" si="61"/>
        <v>1</v>
      </c>
      <c r="H285" s="95">
        <f ca="1">TRUNC(PRODUCT(G$10:G284),15)</f>
        <v>1.0524247129812301</v>
      </c>
      <c r="I285" s="95">
        <f t="shared" si="69"/>
        <v>1</v>
      </c>
      <c r="J285" s="95">
        <f t="shared" ca="1" si="62"/>
        <v>1.0524247099999999</v>
      </c>
      <c r="K285" s="95">
        <f t="shared" ca="1" si="63"/>
        <v>262123.55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64"/>
        <v>0</v>
      </c>
      <c r="O285" s="95">
        <f t="shared" ca="1" si="65"/>
        <v>262123.55</v>
      </c>
      <c r="P285" s="101" t="str">
        <f t="shared" si="70"/>
        <v>J=</v>
      </c>
      <c r="Q285" s="102">
        <f t="shared" si="71"/>
        <v>43923</v>
      </c>
      <c r="R285" s="12"/>
      <c r="S285" s="12"/>
      <c r="T285" s="91">
        <v>43831</v>
      </c>
      <c r="U285" s="44" t="s">
        <v>75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</row>
    <row r="286" spans="1:177" x14ac:dyDescent="0.2">
      <c r="A286" s="93">
        <f t="shared" si="66"/>
        <v>43653</v>
      </c>
      <c r="B286" s="94">
        <f t="shared" ca="1" si="72"/>
        <v>5262123.55</v>
      </c>
      <c r="C286" s="95">
        <f t="shared" si="67"/>
        <v>5000000</v>
      </c>
      <c r="D286" s="96">
        <f ca="1">IF(A286&lt;$B$1,VLOOKUP(A286,[1]DI!$A$4:$B$15000,2,FALSE),0)</f>
        <v>0</v>
      </c>
      <c r="E286" s="95">
        <f t="shared" ca="1" si="73"/>
        <v>0</v>
      </c>
      <c r="F286" s="97">
        <f t="shared" si="68"/>
        <v>1.1100000000000001</v>
      </c>
      <c r="G286" s="98">
        <f t="shared" ca="1" si="61"/>
        <v>1</v>
      </c>
      <c r="H286" s="95">
        <f ca="1">TRUNC(PRODUCT(G$10:G285),15)</f>
        <v>1.0524247129812301</v>
      </c>
      <c r="I286" s="95">
        <f t="shared" si="69"/>
        <v>1</v>
      </c>
      <c r="J286" s="95">
        <f t="shared" ca="1" si="62"/>
        <v>1.0524247099999999</v>
      </c>
      <c r="K286" s="95">
        <f t="shared" ca="1" si="63"/>
        <v>262123.55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64"/>
        <v>0</v>
      </c>
      <c r="O286" s="95">
        <f t="shared" ca="1" si="65"/>
        <v>262123.55</v>
      </c>
      <c r="P286" s="101" t="str">
        <f t="shared" si="70"/>
        <v>J=</v>
      </c>
      <c r="Q286" s="102">
        <f t="shared" si="71"/>
        <v>43923</v>
      </c>
      <c r="R286" s="12"/>
      <c r="S286" s="37"/>
      <c r="T286" s="92">
        <v>43885</v>
      </c>
      <c r="U286" s="21" t="s">
        <v>59</v>
      </c>
      <c r="V286" s="20"/>
      <c r="W286" s="37"/>
      <c r="X286" s="37"/>
      <c r="Y286" s="37"/>
      <c r="Z286" s="12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66"/>
        <v>43654</v>
      </c>
      <c r="B287" s="94">
        <f t="shared" ca="1" si="72"/>
        <v>5262123.55</v>
      </c>
      <c r="C287" s="95">
        <f t="shared" si="67"/>
        <v>5000000</v>
      </c>
      <c r="D287" s="96">
        <f ca="1">IF(A287&lt;$B$1,VLOOKUP(A287,[1]DI!$A$4:$B$15000,2,FALSE),0)</f>
        <v>6.4000000000000001E-2</v>
      </c>
      <c r="E287" s="95">
        <f t="shared" ca="1" si="73"/>
        <v>2.4620000000000002E-4</v>
      </c>
      <c r="F287" s="97">
        <f t="shared" si="68"/>
        <v>1.1100000000000001</v>
      </c>
      <c r="G287" s="98">
        <f t="shared" ca="1" si="61"/>
        <v>1.000273282</v>
      </c>
      <c r="H287" s="95">
        <f ca="1">TRUNC(PRODUCT(G$10:G286),15)</f>
        <v>1.0524247129812301</v>
      </c>
      <c r="I287" s="95">
        <f t="shared" si="69"/>
        <v>1</v>
      </c>
      <c r="J287" s="95">
        <f t="shared" ca="1" si="62"/>
        <v>1.0524247099999999</v>
      </c>
      <c r="K287" s="95">
        <f t="shared" ca="1" si="63"/>
        <v>262123.55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64"/>
        <v>0</v>
      </c>
      <c r="O287" s="95">
        <f t="shared" ca="1" si="65"/>
        <v>262123.55</v>
      </c>
      <c r="P287" s="101" t="str">
        <f t="shared" si="70"/>
        <v>J=</v>
      </c>
      <c r="Q287" s="102">
        <f t="shared" si="71"/>
        <v>43923</v>
      </c>
      <c r="R287" s="12"/>
      <c r="S287" s="12"/>
      <c r="T287" s="92">
        <v>43886</v>
      </c>
      <c r="U287" s="21" t="s">
        <v>59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</row>
    <row r="288" spans="1:177" x14ac:dyDescent="0.2">
      <c r="A288" s="93">
        <f t="shared" si="66"/>
        <v>43655</v>
      </c>
      <c r="B288" s="94">
        <f t="shared" ca="1" si="72"/>
        <v>5263561.5999999996</v>
      </c>
      <c r="C288" s="95">
        <f t="shared" si="67"/>
        <v>5000000</v>
      </c>
      <c r="D288" s="96">
        <f ca="1">IF(A288&lt;$B$1,VLOOKUP(A288,[1]DI!$A$4:$B$15000,2,FALSE),0)</f>
        <v>6.4000000000000001E-2</v>
      </c>
      <c r="E288" s="95">
        <f t="shared" ca="1" si="73"/>
        <v>2.4620000000000002E-4</v>
      </c>
      <c r="F288" s="97">
        <f t="shared" si="68"/>
        <v>1.1100000000000001</v>
      </c>
      <c r="G288" s="98">
        <f t="shared" ca="1" si="61"/>
        <v>1.000273282</v>
      </c>
      <c r="H288" s="95">
        <f ca="1">TRUNC(PRODUCT(G$10:G287),15)</f>
        <v>1.0527123217116501</v>
      </c>
      <c r="I288" s="95">
        <f t="shared" si="69"/>
        <v>1</v>
      </c>
      <c r="J288" s="95">
        <f t="shared" ca="1" si="62"/>
        <v>1.0527123199999999</v>
      </c>
      <c r="K288" s="95">
        <f t="shared" ca="1" si="63"/>
        <v>263561.59999999998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64"/>
        <v>0</v>
      </c>
      <c r="O288" s="95">
        <f t="shared" ca="1" si="65"/>
        <v>263561.59999999998</v>
      </c>
      <c r="P288" s="101" t="str">
        <f t="shared" si="70"/>
        <v>J=</v>
      </c>
      <c r="Q288" s="102">
        <f t="shared" si="71"/>
        <v>43923</v>
      </c>
      <c r="R288" s="42"/>
      <c r="S288" s="37"/>
      <c r="T288" s="92">
        <v>43931</v>
      </c>
      <c r="U288" s="21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66"/>
        <v>43656</v>
      </c>
      <c r="B289" s="94">
        <f t="shared" ca="1" si="72"/>
        <v>5265000.05</v>
      </c>
      <c r="C289" s="95">
        <f t="shared" si="67"/>
        <v>5000000</v>
      </c>
      <c r="D289" s="96">
        <f ca="1">IF(A289&lt;$B$1,VLOOKUP(A289,[1]DI!$A$4:$B$15000,2,FALSE),0)</f>
        <v>6.4000000000000001E-2</v>
      </c>
      <c r="E289" s="95">
        <f t="shared" ca="1" si="73"/>
        <v>2.4620000000000002E-4</v>
      </c>
      <c r="F289" s="97">
        <f t="shared" si="68"/>
        <v>1.1100000000000001</v>
      </c>
      <c r="G289" s="98">
        <f t="shared" ca="1" si="61"/>
        <v>1.000273282</v>
      </c>
      <c r="H289" s="95">
        <f ca="1">TRUNC(PRODUCT(G$10:G288),15)</f>
        <v>1.05300000904035</v>
      </c>
      <c r="I289" s="95">
        <f t="shared" si="69"/>
        <v>1</v>
      </c>
      <c r="J289" s="95">
        <f t="shared" ca="1" si="62"/>
        <v>1.0530000100000001</v>
      </c>
      <c r="K289" s="95">
        <f t="shared" ca="1" si="63"/>
        <v>265000.05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64"/>
        <v>0</v>
      </c>
      <c r="O289" s="95">
        <f t="shared" ca="1" si="65"/>
        <v>265000.05</v>
      </c>
      <c r="P289" s="101" t="str">
        <f t="shared" si="70"/>
        <v>J=</v>
      </c>
      <c r="Q289" s="102">
        <f t="shared" si="71"/>
        <v>43923</v>
      </c>
      <c r="R289" s="12"/>
      <c r="S289" s="12"/>
      <c r="T289" s="92">
        <v>43942</v>
      </c>
      <c r="U289" s="21" t="s">
        <v>61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</row>
    <row r="290" spans="1:172" x14ac:dyDescent="0.2">
      <c r="A290" s="93">
        <f t="shared" si="66"/>
        <v>43657</v>
      </c>
      <c r="B290" s="94">
        <f t="shared" ca="1" si="72"/>
        <v>5266438.8499999996</v>
      </c>
      <c r="C290" s="95">
        <f t="shared" si="67"/>
        <v>5000000</v>
      </c>
      <c r="D290" s="96">
        <f ca="1">IF(A290&lt;$B$1,VLOOKUP(A290,[1]DI!$A$4:$B$15000,2,FALSE),0)</f>
        <v>6.4000000000000001E-2</v>
      </c>
      <c r="E290" s="95">
        <f t="shared" ca="1" si="73"/>
        <v>2.4620000000000002E-4</v>
      </c>
      <c r="F290" s="97">
        <f t="shared" si="68"/>
        <v>1.1100000000000001</v>
      </c>
      <c r="G290" s="98">
        <f t="shared" ca="1" si="61"/>
        <v>1.000273282</v>
      </c>
      <c r="H290" s="95">
        <f ca="1">TRUNC(PRODUCT(G$10:G289),15)</f>
        <v>1.0532877749888201</v>
      </c>
      <c r="I290" s="95">
        <f t="shared" si="69"/>
        <v>1</v>
      </c>
      <c r="J290" s="95">
        <f t="shared" ca="1" si="62"/>
        <v>1.0532877700000001</v>
      </c>
      <c r="K290" s="95">
        <f t="shared" ca="1" si="63"/>
        <v>266438.84999999998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64"/>
        <v>0</v>
      </c>
      <c r="O290" s="95">
        <f t="shared" ca="1" si="65"/>
        <v>266438.84999999998</v>
      </c>
      <c r="P290" s="101" t="str">
        <f t="shared" si="70"/>
        <v>J=</v>
      </c>
      <c r="Q290" s="102">
        <f t="shared" si="71"/>
        <v>43923</v>
      </c>
      <c r="R290" s="12"/>
      <c r="S290" s="12"/>
      <c r="T290" s="92">
        <v>43952</v>
      </c>
      <c r="U290" s="21" t="s">
        <v>78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</row>
    <row r="291" spans="1:172" x14ac:dyDescent="0.2">
      <c r="A291" s="93">
        <f t="shared" si="66"/>
        <v>43658</v>
      </c>
      <c r="B291" s="94">
        <f t="shared" ca="1" si="72"/>
        <v>5267878.0999999996</v>
      </c>
      <c r="C291" s="95">
        <f t="shared" si="67"/>
        <v>5000000</v>
      </c>
      <c r="D291" s="96">
        <f ca="1">IF(A291&lt;$B$1,VLOOKUP(A291,[1]DI!$A$4:$B$15000,2,FALSE),0)</f>
        <v>6.4000000000000001E-2</v>
      </c>
      <c r="E291" s="95">
        <f t="shared" ca="1" si="73"/>
        <v>2.4620000000000002E-4</v>
      </c>
      <c r="F291" s="97">
        <f t="shared" si="68"/>
        <v>1.1100000000000001</v>
      </c>
      <c r="G291" s="98">
        <f t="shared" ca="1" si="61"/>
        <v>1.000273282</v>
      </c>
      <c r="H291" s="95">
        <f ca="1">TRUNC(PRODUCT(G$10:G290),15)</f>
        <v>1.05357561957854</v>
      </c>
      <c r="I291" s="95">
        <f t="shared" si="69"/>
        <v>1</v>
      </c>
      <c r="J291" s="95">
        <f t="shared" ca="1" si="62"/>
        <v>1.0535756199999999</v>
      </c>
      <c r="K291" s="95">
        <f t="shared" ca="1" si="63"/>
        <v>267878.09999999998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64"/>
        <v>0</v>
      </c>
      <c r="O291" s="95">
        <f t="shared" ca="1" si="65"/>
        <v>267878.09999999998</v>
      </c>
      <c r="P291" s="101" t="str">
        <f t="shared" si="70"/>
        <v>J=</v>
      </c>
      <c r="Q291" s="102">
        <f t="shared" si="71"/>
        <v>43923</v>
      </c>
      <c r="R291" s="12"/>
      <c r="S291" s="12"/>
      <c r="T291" s="92">
        <v>43993</v>
      </c>
      <c r="U291" s="21" t="s">
        <v>69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</row>
    <row r="292" spans="1:172" x14ac:dyDescent="0.2">
      <c r="A292" s="93">
        <f t="shared" si="66"/>
        <v>43659</v>
      </c>
      <c r="B292" s="94">
        <f t="shared" ca="1" si="72"/>
        <v>5269317.7</v>
      </c>
      <c r="C292" s="95">
        <f t="shared" si="67"/>
        <v>5000000</v>
      </c>
      <c r="D292" s="96">
        <f ca="1">IF(A292&lt;$B$1,VLOOKUP(A292,[1]DI!$A$4:$B$15000,2,FALSE),0)</f>
        <v>0</v>
      </c>
      <c r="E292" s="95">
        <f t="shared" ca="1" si="73"/>
        <v>0</v>
      </c>
      <c r="F292" s="97">
        <f t="shared" si="68"/>
        <v>1.1100000000000001</v>
      </c>
      <c r="G292" s="98">
        <f t="shared" ca="1" si="61"/>
        <v>1</v>
      </c>
      <c r="H292" s="95">
        <f ca="1">TRUNC(PRODUCT(G$10:G291),15)</f>
        <v>1.0538635428310099</v>
      </c>
      <c r="I292" s="95">
        <f t="shared" si="69"/>
        <v>1</v>
      </c>
      <c r="J292" s="95">
        <f t="shared" ca="1" si="62"/>
        <v>1.05386354</v>
      </c>
      <c r="K292" s="95">
        <f t="shared" ca="1" si="63"/>
        <v>269317.7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64"/>
        <v>0</v>
      </c>
      <c r="O292" s="95">
        <f t="shared" ca="1" si="65"/>
        <v>269317.7</v>
      </c>
      <c r="P292" s="101" t="str">
        <f t="shared" si="70"/>
        <v>J=</v>
      </c>
      <c r="Q292" s="102">
        <f t="shared" si="71"/>
        <v>43923</v>
      </c>
      <c r="R292" s="12"/>
      <c r="S292" s="12"/>
      <c r="T292" s="92">
        <v>44081</v>
      </c>
      <c r="U292" s="21" t="s">
        <v>79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</row>
    <row r="293" spans="1:172" x14ac:dyDescent="0.2">
      <c r="A293" s="93">
        <f t="shared" si="66"/>
        <v>43660</v>
      </c>
      <c r="B293" s="94">
        <f t="shared" ca="1" si="72"/>
        <v>5269317.7</v>
      </c>
      <c r="C293" s="95">
        <f t="shared" si="67"/>
        <v>5000000</v>
      </c>
      <c r="D293" s="96">
        <f ca="1">IF(A293&lt;$B$1,VLOOKUP(A293,[1]DI!$A$4:$B$15000,2,FALSE),0)</f>
        <v>0</v>
      </c>
      <c r="E293" s="95">
        <f t="shared" ca="1" si="73"/>
        <v>0</v>
      </c>
      <c r="F293" s="97">
        <f t="shared" si="68"/>
        <v>1.1100000000000001</v>
      </c>
      <c r="G293" s="98">
        <f t="shared" ca="1" si="61"/>
        <v>1</v>
      </c>
      <c r="H293" s="95">
        <f ca="1">TRUNC(PRODUCT(G$10:G292),15)</f>
        <v>1.0538635428310099</v>
      </c>
      <c r="I293" s="95">
        <f t="shared" si="69"/>
        <v>1</v>
      </c>
      <c r="J293" s="95">
        <f t="shared" ca="1" si="62"/>
        <v>1.05386354</v>
      </c>
      <c r="K293" s="95">
        <f t="shared" ca="1" si="63"/>
        <v>269317.7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64"/>
        <v>0</v>
      </c>
      <c r="O293" s="95">
        <f t="shared" ca="1" si="65"/>
        <v>269317.7</v>
      </c>
      <c r="P293" s="101" t="str">
        <f t="shared" si="70"/>
        <v>J=</v>
      </c>
      <c r="Q293" s="102">
        <f t="shared" si="71"/>
        <v>43923</v>
      </c>
      <c r="R293" s="12"/>
      <c r="S293" s="12"/>
      <c r="T293" s="92">
        <v>44116</v>
      </c>
      <c r="U293" s="26" t="s">
        <v>65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</row>
    <row r="294" spans="1:172" x14ac:dyDescent="0.2">
      <c r="A294" s="93">
        <f t="shared" si="66"/>
        <v>43661</v>
      </c>
      <c r="B294" s="94">
        <f t="shared" ca="1" si="72"/>
        <v>5269317.7</v>
      </c>
      <c r="C294" s="95">
        <f t="shared" si="67"/>
        <v>5000000</v>
      </c>
      <c r="D294" s="96">
        <f ca="1">IF(A294&lt;$B$1,VLOOKUP(A294,[1]DI!$A$4:$B$15000,2,FALSE),0)</f>
        <v>6.4000000000000001E-2</v>
      </c>
      <c r="E294" s="95">
        <f t="shared" ca="1" si="73"/>
        <v>2.4620000000000002E-4</v>
      </c>
      <c r="F294" s="97">
        <f t="shared" si="68"/>
        <v>1.1100000000000001</v>
      </c>
      <c r="G294" s="98">
        <f t="shared" ca="1" si="61"/>
        <v>1.000273282</v>
      </c>
      <c r="H294" s="95">
        <f ca="1">TRUNC(PRODUCT(G$10:G293),15)</f>
        <v>1.0538635428310099</v>
      </c>
      <c r="I294" s="95">
        <f t="shared" si="69"/>
        <v>1</v>
      </c>
      <c r="J294" s="95">
        <f t="shared" ca="1" si="62"/>
        <v>1.05386354</v>
      </c>
      <c r="K294" s="95">
        <f t="shared" ca="1" si="63"/>
        <v>269317.7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64"/>
        <v>0</v>
      </c>
      <c r="O294" s="95">
        <f t="shared" ca="1" si="65"/>
        <v>269317.7</v>
      </c>
      <c r="P294" s="101" t="str">
        <f t="shared" si="70"/>
        <v>J=</v>
      </c>
      <c r="Q294" s="102">
        <f t="shared" si="71"/>
        <v>43923</v>
      </c>
      <c r="R294" s="12"/>
      <c r="S294" s="12"/>
      <c r="T294" s="92">
        <v>44137</v>
      </c>
      <c r="U294" s="21" t="s">
        <v>71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</row>
    <row r="295" spans="1:172" x14ac:dyDescent="0.2">
      <c r="A295" s="93">
        <f t="shared" si="66"/>
        <v>43662</v>
      </c>
      <c r="B295" s="94">
        <f t="shared" ca="1" si="72"/>
        <v>5270757.7</v>
      </c>
      <c r="C295" s="95">
        <f t="shared" si="67"/>
        <v>5000000</v>
      </c>
      <c r="D295" s="96">
        <f ca="1">IF(A295&lt;$B$1,VLOOKUP(A295,[1]DI!$A$4:$B$15000,2,FALSE),0)</f>
        <v>6.4000000000000001E-2</v>
      </c>
      <c r="E295" s="95">
        <f t="shared" ca="1" si="73"/>
        <v>2.4620000000000002E-4</v>
      </c>
      <c r="F295" s="97">
        <f t="shared" si="68"/>
        <v>1.1100000000000001</v>
      </c>
      <c r="G295" s="98">
        <f t="shared" ca="1" si="61"/>
        <v>1.000273282</v>
      </c>
      <c r="H295" s="95">
        <f ca="1">TRUNC(PRODUCT(G$10:G294),15)</f>
        <v>1.0541515447677301</v>
      </c>
      <c r="I295" s="95">
        <f t="shared" si="69"/>
        <v>1</v>
      </c>
      <c r="J295" s="95">
        <f t="shared" ca="1" si="62"/>
        <v>1.0541515400000001</v>
      </c>
      <c r="K295" s="95">
        <f t="shared" ca="1" si="63"/>
        <v>270757.7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64"/>
        <v>0</v>
      </c>
      <c r="O295" s="95">
        <f t="shared" ca="1" si="65"/>
        <v>270757.7</v>
      </c>
      <c r="P295" s="101" t="str">
        <f t="shared" si="70"/>
        <v>J=</v>
      </c>
      <c r="Q295" s="102">
        <f t="shared" si="71"/>
        <v>43923</v>
      </c>
      <c r="R295" s="12"/>
      <c r="S295" s="12"/>
      <c r="T295" s="92">
        <v>44190</v>
      </c>
      <c r="U295" s="21" t="s">
        <v>73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</row>
    <row r="296" spans="1:172" x14ac:dyDescent="0.2">
      <c r="A296" s="93">
        <f t="shared" si="66"/>
        <v>43663</v>
      </c>
      <c r="B296" s="94">
        <f t="shared" ca="1" si="72"/>
        <v>5272198.1500000004</v>
      </c>
      <c r="C296" s="95">
        <f t="shared" si="67"/>
        <v>5000000</v>
      </c>
      <c r="D296" s="96">
        <f ca="1">IF(A296&lt;$B$1,VLOOKUP(A296,[1]DI!$A$4:$B$15000,2,FALSE),0)</f>
        <v>6.4000000000000001E-2</v>
      </c>
      <c r="E296" s="95">
        <f t="shared" ca="1" si="73"/>
        <v>2.4620000000000002E-4</v>
      </c>
      <c r="F296" s="97">
        <f t="shared" si="68"/>
        <v>1.1100000000000001</v>
      </c>
      <c r="G296" s="98">
        <f t="shared" ca="1" si="61"/>
        <v>1.000273282</v>
      </c>
      <c r="H296" s="95">
        <f ca="1">TRUNC(PRODUCT(G$10:G295),15)</f>
        <v>1.05443962541018</v>
      </c>
      <c r="I296" s="95">
        <f t="shared" si="69"/>
        <v>1</v>
      </c>
      <c r="J296" s="95">
        <f t="shared" ca="1" si="62"/>
        <v>1.0544396300000001</v>
      </c>
      <c r="K296" s="95">
        <f t="shared" ca="1" si="63"/>
        <v>272198.15000000002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64"/>
        <v>0</v>
      </c>
      <c r="O296" s="95">
        <f t="shared" ca="1" si="65"/>
        <v>272198.15000000002</v>
      </c>
      <c r="P296" s="101" t="str">
        <f t="shared" si="70"/>
        <v>J=</v>
      </c>
      <c r="Q296" s="102">
        <f t="shared" si="71"/>
        <v>43923</v>
      </c>
      <c r="R296" s="12"/>
      <c r="S296" s="12"/>
      <c r="T296" s="92">
        <v>44197</v>
      </c>
      <c r="U296" s="21" t="s">
        <v>75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</row>
    <row r="297" spans="1:172" x14ac:dyDescent="0.2">
      <c r="A297" s="93">
        <f t="shared" si="66"/>
        <v>43664</v>
      </c>
      <c r="B297" s="94">
        <f t="shared" ca="1" si="72"/>
        <v>5273638.8999999901</v>
      </c>
      <c r="C297" s="95">
        <f t="shared" si="67"/>
        <v>5000000</v>
      </c>
      <c r="D297" s="96">
        <f ca="1">IF(A297&lt;$B$1,VLOOKUP(A297,[1]DI!$A$4:$B$15000,2,FALSE),0)</f>
        <v>6.4000000000000001E-2</v>
      </c>
      <c r="E297" s="95">
        <f t="shared" ca="1" si="73"/>
        <v>2.4620000000000002E-4</v>
      </c>
      <c r="F297" s="97">
        <f t="shared" si="68"/>
        <v>1.1100000000000001</v>
      </c>
      <c r="G297" s="98">
        <f t="shared" ca="1" si="61"/>
        <v>1.000273282</v>
      </c>
      <c r="H297" s="95">
        <f ca="1">TRUNC(PRODUCT(G$10:G296),15)</f>
        <v>1.0547277847798899</v>
      </c>
      <c r="I297" s="95">
        <f t="shared" si="69"/>
        <v>1</v>
      </c>
      <c r="J297" s="95">
        <f t="shared" ca="1" si="62"/>
        <v>1.0547277799999999</v>
      </c>
      <c r="K297" s="95">
        <f t="shared" ca="1" si="63"/>
        <v>273638.89999999001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64"/>
        <v>0</v>
      </c>
      <c r="O297" s="95">
        <f t="shared" ca="1" si="65"/>
        <v>273638.89999999001</v>
      </c>
      <c r="P297" s="101" t="str">
        <f t="shared" si="70"/>
        <v>J=</v>
      </c>
      <c r="Q297" s="102">
        <f t="shared" si="71"/>
        <v>43923</v>
      </c>
      <c r="R297" s="12"/>
      <c r="S297" s="12"/>
      <c r="T297" s="92">
        <v>44242</v>
      </c>
      <c r="U297" s="21" t="s">
        <v>59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</row>
    <row r="298" spans="1:172" x14ac:dyDescent="0.2">
      <c r="A298" s="93">
        <f t="shared" si="66"/>
        <v>43665</v>
      </c>
      <c r="B298" s="94">
        <f t="shared" ca="1" si="72"/>
        <v>5275080.0999999996</v>
      </c>
      <c r="C298" s="95">
        <f t="shared" si="67"/>
        <v>5000000</v>
      </c>
      <c r="D298" s="96">
        <f ca="1">IF(A298&lt;$B$1,VLOOKUP(A298,[1]DI!$A$4:$B$15000,2,FALSE),0)</f>
        <v>6.4000000000000001E-2</v>
      </c>
      <c r="E298" s="95">
        <f t="shared" ca="1" si="73"/>
        <v>2.4620000000000002E-4</v>
      </c>
      <c r="F298" s="97">
        <f t="shared" si="68"/>
        <v>1.1100000000000001</v>
      </c>
      <c r="G298" s="98">
        <f t="shared" ca="1" si="61"/>
        <v>1.000273282</v>
      </c>
      <c r="H298" s="95">
        <f ca="1">TRUNC(PRODUCT(G$10:G297),15)</f>
        <v>1.05501602289837</v>
      </c>
      <c r="I298" s="95">
        <f t="shared" si="69"/>
        <v>1</v>
      </c>
      <c r="J298" s="95">
        <f t="shared" ca="1" si="62"/>
        <v>1.0550160200000001</v>
      </c>
      <c r="K298" s="95">
        <f t="shared" ca="1" si="63"/>
        <v>275080.09999999998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64"/>
        <v>0</v>
      </c>
      <c r="O298" s="95">
        <f t="shared" ca="1" si="65"/>
        <v>275080.09999999998</v>
      </c>
      <c r="P298" s="101" t="str">
        <f t="shared" si="70"/>
        <v>J=</v>
      </c>
      <c r="Q298" s="102">
        <f t="shared" si="71"/>
        <v>43923</v>
      </c>
      <c r="R298" s="12"/>
      <c r="S298" s="12"/>
      <c r="T298" s="92">
        <v>44243</v>
      </c>
      <c r="U298" s="21" t="s">
        <v>59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</row>
    <row r="299" spans="1:172" x14ac:dyDescent="0.2">
      <c r="A299" s="93">
        <f t="shared" si="66"/>
        <v>43666</v>
      </c>
      <c r="B299" s="94">
        <f t="shared" ca="1" si="72"/>
        <v>5276521.7</v>
      </c>
      <c r="C299" s="95">
        <f t="shared" si="67"/>
        <v>5000000</v>
      </c>
      <c r="D299" s="96">
        <f ca="1">IF(A299&lt;$B$1,VLOOKUP(A299,[1]DI!$A$4:$B$15000,2,FALSE),0)</f>
        <v>0</v>
      </c>
      <c r="E299" s="95">
        <f t="shared" ca="1" si="73"/>
        <v>0</v>
      </c>
      <c r="F299" s="97">
        <f t="shared" si="68"/>
        <v>1.1100000000000001</v>
      </c>
      <c r="G299" s="98">
        <f t="shared" ca="1" si="61"/>
        <v>1</v>
      </c>
      <c r="H299" s="95">
        <f ca="1">TRUNC(PRODUCT(G$10:G298),15)</f>
        <v>1.05530433978714</v>
      </c>
      <c r="I299" s="95">
        <f t="shared" si="69"/>
        <v>1</v>
      </c>
      <c r="J299" s="95">
        <f t="shared" ca="1" si="62"/>
        <v>1.05530434</v>
      </c>
      <c r="K299" s="95">
        <f t="shared" ca="1" si="63"/>
        <v>276521.7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64"/>
        <v>0</v>
      </c>
      <c r="O299" s="95">
        <f t="shared" ca="1" si="65"/>
        <v>276521.7</v>
      </c>
      <c r="P299" s="101" t="str">
        <f t="shared" si="70"/>
        <v>J=</v>
      </c>
      <c r="Q299" s="102">
        <f t="shared" si="71"/>
        <v>43923</v>
      </c>
      <c r="R299" s="12"/>
      <c r="S299" s="12"/>
      <c r="T299" s="92">
        <v>44288</v>
      </c>
      <c r="U299" s="21" t="s">
        <v>76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</row>
    <row r="300" spans="1:172" x14ac:dyDescent="0.2">
      <c r="A300" s="93">
        <f t="shared" si="66"/>
        <v>43667</v>
      </c>
      <c r="B300" s="94">
        <f t="shared" ca="1" si="72"/>
        <v>5276521.7</v>
      </c>
      <c r="C300" s="95">
        <f t="shared" si="67"/>
        <v>5000000</v>
      </c>
      <c r="D300" s="96">
        <f ca="1">IF(A300&lt;$B$1,VLOOKUP(A300,[1]DI!$A$4:$B$15000,2,FALSE),0)</f>
        <v>0</v>
      </c>
      <c r="E300" s="95">
        <f t="shared" ca="1" si="73"/>
        <v>0</v>
      </c>
      <c r="F300" s="97">
        <f t="shared" si="68"/>
        <v>1.1100000000000001</v>
      </c>
      <c r="G300" s="98">
        <f t="shared" ca="1" si="61"/>
        <v>1</v>
      </c>
      <c r="H300" s="95">
        <f ca="1">TRUNC(PRODUCT(G$10:G299),15)</f>
        <v>1.05530433978714</v>
      </c>
      <c r="I300" s="95">
        <f t="shared" si="69"/>
        <v>1</v>
      </c>
      <c r="J300" s="95">
        <f t="shared" ca="1" si="62"/>
        <v>1.05530434</v>
      </c>
      <c r="K300" s="95">
        <f t="shared" ca="1" si="63"/>
        <v>276521.7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64"/>
        <v>0</v>
      </c>
      <c r="O300" s="95">
        <f t="shared" ca="1" si="65"/>
        <v>276521.7</v>
      </c>
      <c r="P300" s="101" t="str">
        <f t="shared" si="70"/>
        <v>J=</v>
      </c>
      <c r="Q300" s="102">
        <f t="shared" si="71"/>
        <v>43923</v>
      </c>
      <c r="R300" s="12"/>
      <c r="S300" s="12"/>
      <c r="T300" s="92">
        <v>44307</v>
      </c>
      <c r="U300" s="21" t="s">
        <v>61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</row>
    <row r="301" spans="1:172" x14ac:dyDescent="0.2">
      <c r="A301" s="93">
        <f t="shared" si="66"/>
        <v>43668</v>
      </c>
      <c r="B301" s="94">
        <f t="shared" ca="1" si="72"/>
        <v>5276521.7</v>
      </c>
      <c r="C301" s="95">
        <f t="shared" si="67"/>
        <v>5000000</v>
      </c>
      <c r="D301" s="96">
        <f ca="1">IF(A301&lt;$B$1,VLOOKUP(A301,[1]DI!$A$4:$B$15000,2,FALSE),0)</f>
        <v>6.4000000000000001E-2</v>
      </c>
      <c r="E301" s="95">
        <f t="shared" ca="1" si="73"/>
        <v>2.4620000000000002E-4</v>
      </c>
      <c r="F301" s="97">
        <f t="shared" si="68"/>
        <v>1.1100000000000001</v>
      </c>
      <c r="G301" s="98">
        <f t="shared" ca="1" si="61"/>
        <v>1.000273282</v>
      </c>
      <c r="H301" s="95">
        <f ca="1">TRUNC(PRODUCT(G$10:G300),15)</f>
        <v>1.05530433978714</v>
      </c>
      <c r="I301" s="95">
        <f t="shared" si="69"/>
        <v>1</v>
      </c>
      <c r="J301" s="95">
        <f t="shared" ca="1" si="62"/>
        <v>1.05530434</v>
      </c>
      <c r="K301" s="95">
        <f t="shared" ca="1" si="63"/>
        <v>276521.7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64"/>
        <v>0</v>
      </c>
      <c r="O301" s="95">
        <f t="shared" ca="1" si="65"/>
        <v>276521.7</v>
      </c>
      <c r="P301" s="101" t="str">
        <f t="shared" si="70"/>
        <v>J=</v>
      </c>
      <c r="Q301" s="102">
        <f t="shared" si="71"/>
        <v>43923</v>
      </c>
      <c r="R301" s="12"/>
      <c r="S301" s="12"/>
      <c r="T301" s="92">
        <v>44350</v>
      </c>
      <c r="U301" s="21" t="s">
        <v>77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</row>
    <row r="302" spans="1:172" x14ac:dyDescent="0.2">
      <c r="A302" s="93">
        <f t="shared" si="66"/>
        <v>43669</v>
      </c>
      <c r="B302" s="94">
        <f t="shared" ca="1" si="72"/>
        <v>5277963.7</v>
      </c>
      <c r="C302" s="95">
        <f t="shared" si="67"/>
        <v>5000000</v>
      </c>
      <c r="D302" s="96">
        <f ca="1">IF(A302&lt;$B$1,VLOOKUP(A302,[1]DI!$A$4:$B$15000,2,FALSE),0)</f>
        <v>6.4000000000000001E-2</v>
      </c>
      <c r="E302" s="95">
        <f t="shared" ca="1" si="73"/>
        <v>2.4620000000000002E-4</v>
      </c>
      <c r="F302" s="97">
        <f t="shared" si="68"/>
        <v>1.1100000000000001</v>
      </c>
      <c r="G302" s="98">
        <f t="shared" ca="1" si="61"/>
        <v>1.000273282</v>
      </c>
      <c r="H302" s="95">
        <f ca="1">TRUNC(PRODUCT(G$10:G301),15)</f>
        <v>1.0555927354677299</v>
      </c>
      <c r="I302" s="95">
        <f t="shared" si="69"/>
        <v>1</v>
      </c>
      <c r="J302" s="95">
        <f t="shared" ca="1" si="62"/>
        <v>1.05559274</v>
      </c>
      <c r="K302" s="95">
        <f t="shared" ca="1" si="63"/>
        <v>277963.7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64"/>
        <v>0</v>
      </c>
      <c r="O302" s="95">
        <f t="shared" ca="1" si="65"/>
        <v>277963.7</v>
      </c>
      <c r="P302" s="101" t="str">
        <f t="shared" si="70"/>
        <v>J=</v>
      </c>
      <c r="Q302" s="102">
        <f t="shared" si="71"/>
        <v>43923</v>
      </c>
      <c r="R302" s="12"/>
      <c r="S302" s="12"/>
      <c r="T302" s="92">
        <v>44446</v>
      </c>
      <c r="U302" s="21" t="s">
        <v>79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</row>
    <row r="303" spans="1:172" x14ac:dyDescent="0.2">
      <c r="A303" s="93">
        <f t="shared" si="66"/>
        <v>43670</v>
      </c>
      <c r="B303" s="94">
        <f t="shared" ca="1" si="72"/>
        <v>5279406.05</v>
      </c>
      <c r="C303" s="95">
        <f t="shared" si="67"/>
        <v>5000000</v>
      </c>
      <c r="D303" s="96">
        <f ca="1">IF(A303&lt;$B$1,VLOOKUP(A303,[1]DI!$A$4:$B$15000,2,FALSE),0)</f>
        <v>6.4000000000000001E-2</v>
      </c>
      <c r="E303" s="95">
        <f t="shared" ca="1" si="73"/>
        <v>2.4620000000000002E-4</v>
      </c>
      <c r="F303" s="97">
        <f t="shared" si="68"/>
        <v>1.1100000000000001</v>
      </c>
      <c r="G303" s="98">
        <f t="shared" ca="1" si="61"/>
        <v>1.000273282</v>
      </c>
      <c r="H303" s="95">
        <f ca="1">TRUNC(PRODUCT(G$10:G302),15)</f>
        <v>1.0558812099616599</v>
      </c>
      <c r="I303" s="95">
        <f t="shared" si="69"/>
        <v>1</v>
      </c>
      <c r="J303" s="95">
        <f t="shared" ca="1" si="62"/>
        <v>1.0558812099999999</v>
      </c>
      <c r="K303" s="95">
        <f t="shared" ca="1" si="63"/>
        <v>279406.05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64"/>
        <v>0</v>
      </c>
      <c r="O303" s="95">
        <f t="shared" ca="1" si="65"/>
        <v>279406.05</v>
      </c>
      <c r="P303" s="101" t="str">
        <f t="shared" si="70"/>
        <v>J=</v>
      </c>
      <c r="Q303" s="102">
        <f t="shared" si="71"/>
        <v>43923</v>
      </c>
      <c r="R303" s="12"/>
      <c r="S303" s="12"/>
      <c r="T303" s="92">
        <v>44481</v>
      </c>
      <c r="U303" s="26" t="s">
        <v>65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</row>
    <row r="304" spans="1:172" x14ac:dyDescent="0.2">
      <c r="A304" s="93">
        <f t="shared" si="66"/>
        <v>43671</v>
      </c>
      <c r="B304" s="94">
        <f t="shared" ca="1" si="72"/>
        <v>5280848.8</v>
      </c>
      <c r="C304" s="95">
        <f t="shared" si="67"/>
        <v>5000000</v>
      </c>
      <c r="D304" s="96">
        <f ca="1">IF(A304&lt;$B$1,VLOOKUP(A304,[1]DI!$A$4:$B$15000,2,FALSE),0)</f>
        <v>6.4000000000000001E-2</v>
      </c>
      <c r="E304" s="95">
        <f t="shared" ca="1" si="73"/>
        <v>2.4620000000000002E-4</v>
      </c>
      <c r="F304" s="97">
        <f t="shared" si="68"/>
        <v>1.1100000000000001</v>
      </c>
      <c r="G304" s="98">
        <f t="shared" ca="1" si="61"/>
        <v>1.000273282</v>
      </c>
      <c r="H304" s="95">
        <f ca="1">TRUNC(PRODUCT(G$10:G303),15)</f>
        <v>1.0561697632904801</v>
      </c>
      <c r="I304" s="95">
        <f t="shared" si="69"/>
        <v>1</v>
      </c>
      <c r="J304" s="95">
        <f t="shared" ca="1" si="62"/>
        <v>1.05616976</v>
      </c>
      <c r="K304" s="95">
        <f t="shared" ca="1" si="63"/>
        <v>280848.8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64"/>
        <v>0</v>
      </c>
      <c r="O304" s="95">
        <f t="shared" ca="1" si="65"/>
        <v>280848.8</v>
      </c>
      <c r="P304" s="101" t="str">
        <f t="shared" si="70"/>
        <v>J=</v>
      </c>
      <c r="Q304" s="102">
        <f t="shared" si="71"/>
        <v>43923</v>
      </c>
      <c r="R304" s="12"/>
      <c r="S304" s="12"/>
      <c r="T304" s="92">
        <v>44502</v>
      </c>
      <c r="U304" s="21" t="s">
        <v>71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</row>
    <row r="305" spans="1:172" x14ac:dyDescent="0.2">
      <c r="A305" s="93">
        <f t="shared" si="66"/>
        <v>43672</v>
      </c>
      <c r="B305" s="94">
        <f t="shared" ca="1" si="72"/>
        <v>5282292</v>
      </c>
      <c r="C305" s="95">
        <f t="shared" si="67"/>
        <v>5000000</v>
      </c>
      <c r="D305" s="96">
        <f ca="1">IF(A305&lt;$B$1,VLOOKUP(A305,[1]DI!$A$4:$B$15000,2,FALSE),0)</f>
        <v>6.4000000000000001E-2</v>
      </c>
      <c r="E305" s="95">
        <f t="shared" ca="1" si="73"/>
        <v>2.4620000000000002E-4</v>
      </c>
      <c r="F305" s="97">
        <f t="shared" si="68"/>
        <v>1.1100000000000001</v>
      </c>
      <c r="G305" s="98">
        <f t="shared" ca="1" si="61"/>
        <v>1.000273282</v>
      </c>
      <c r="H305" s="95">
        <f ca="1">TRUNC(PRODUCT(G$10:G304),15)</f>
        <v>1.0564583954757401</v>
      </c>
      <c r="I305" s="95">
        <f t="shared" si="69"/>
        <v>1</v>
      </c>
      <c r="J305" s="95">
        <f t="shared" ca="1" si="62"/>
        <v>1.0564583999999999</v>
      </c>
      <c r="K305" s="95">
        <f t="shared" ca="1" si="63"/>
        <v>282292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64"/>
        <v>0</v>
      </c>
      <c r="O305" s="95">
        <f t="shared" ca="1" si="65"/>
        <v>282292</v>
      </c>
      <c r="P305" s="101" t="str">
        <f t="shared" si="70"/>
        <v>J=</v>
      </c>
      <c r="Q305" s="102">
        <f t="shared" si="71"/>
        <v>43923</v>
      </c>
      <c r="R305" s="12"/>
      <c r="S305" s="12"/>
      <c r="T305" s="92">
        <v>44515</v>
      </c>
      <c r="U305" s="21" t="s">
        <v>80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</row>
    <row r="306" spans="1:172" x14ac:dyDescent="0.2">
      <c r="A306" s="93">
        <f t="shared" si="66"/>
        <v>43673</v>
      </c>
      <c r="B306" s="94">
        <f t="shared" ca="1" si="72"/>
        <v>5283735.55</v>
      </c>
      <c r="C306" s="95">
        <f t="shared" si="67"/>
        <v>5000000</v>
      </c>
      <c r="D306" s="96">
        <f ca="1">IF(A306&lt;$B$1,VLOOKUP(A306,[1]DI!$A$4:$B$15000,2,FALSE),0)</f>
        <v>0</v>
      </c>
      <c r="E306" s="95">
        <f t="shared" ca="1" si="73"/>
        <v>0</v>
      </c>
      <c r="F306" s="97">
        <f t="shared" si="68"/>
        <v>1.1100000000000001</v>
      </c>
      <c r="G306" s="98">
        <f t="shared" ca="1" si="61"/>
        <v>1</v>
      </c>
      <c r="H306" s="95">
        <f ca="1">TRUNC(PRODUCT(G$10:G305),15)</f>
        <v>1.05674710653897</v>
      </c>
      <c r="I306" s="95">
        <f t="shared" si="69"/>
        <v>1</v>
      </c>
      <c r="J306" s="95">
        <f t="shared" ca="1" si="62"/>
        <v>1.0567471100000001</v>
      </c>
      <c r="K306" s="95">
        <f t="shared" ca="1" si="63"/>
        <v>283735.55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64"/>
        <v>0</v>
      </c>
      <c r="O306" s="95">
        <f t="shared" ca="1" si="65"/>
        <v>283735.55</v>
      </c>
      <c r="P306" s="101" t="str">
        <f t="shared" si="70"/>
        <v>J=</v>
      </c>
      <c r="Q306" s="102">
        <f t="shared" si="71"/>
        <v>43923</v>
      </c>
      <c r="R306" s="12"/>
      <c r="S306" s="12"/>
      <c r="T306" s="92">
        <v>44620</v>
      </c>
      <c r="U306" s="21" t="s">
        <v>59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</row>
    <row r="307" spans="1:172" x14ac:dyDescent="0.2">
      <c r="A307" s="93">
        <f t="shared" si="66"/>
        <v>43674</v>
      </c>
      <c r="B307" s="94">
        <f t="shared" ca="1" si="72"/>
        <v>5283735.55</v>
      </c>
      <c r="C307" s="95">
        <f t="shared" si="67"/>
        <v>5000000</v>
      </c>
      <c r="D307" s="96">
        <f ca="1">IF(A307&lt;$B$1,VLOOKUP(A307,[1]DI!$A$4:$B$15000,2,FALSE),0)</f>
        <v>0</v>
      </c>
      <c r="E307" s="95">
        <f t="shared" ca="1" si="73"/>
        <v>0</v>
      </c>
      <c r="F307" s="97">
        <f t="shared" si="68"/>
        <v>1.1100000000000001</v>
      </c>
      <c r="G307" s="98">
        <f t="shared" ca="1" si="61"/>
        <v>1</v>
      </c>
      <c r="H307" s="95">
        <f ca="1">TRUNC(PRODUCT(G$10:G306),15)</f>
        <v>1.05674710653897</v>
      </c>
      <c r="I307" s="95">
        <f t="shared" si="69"/>
        <v>1</v>
      </c>
      <c r="J307" s="95">
        <f t="shared" ca="1" si="62"/>
        <v>1.0567471100000001</v>
      </c>
      <c r="K307" s="95">
        <f t="shared" ca="1" si="63"/>
        <v>283735.55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64"/>
        <v>0</v>
      </c>
      <c r="O307" s="95">
        <f t="shared" ca="1" si="65"/>
        <v>283735.55</v>
      </c>
      <c r="P307" s="101" t="str">
        <f t="shared" si="70"/>
        <v>J=</v>
      </c>
      <c r="Q307" s="102">
        <f t="shared" si="71"/>
        <v>43923</v>
      </c>
      <c r="R307" s="12"/>
      <c r="S307" s="12"/>
      <c r="T307" s="92">
        <v>44621</v>
      </c>
      <c r="U307" s="21" t="s">
        <v>59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</row>
    <row r="308" spans="1:172" x14ac:dyDescent="0.2">
      <c r="A308" s="93">
        <f t="shared" si="66"/>
        <v>43675</v>
      </c>
      <c r="B308" s="94">
        <f t="shared" ca="1" si="72"/>
        <v>5283735.55</v>
      </c>
      <c r="C308" s="95">
        <f t="shared" si="67"/>
        <v>5000000</v>
      </c>
      <c r="D308" s="96">
        <f ca="1">IF(A308&lt;$B$1,VLOOKUP(A308,[1]DI!$A$4:$B$15000,2,FALSE),0)</f>
        <v>6.4000000000000001E-2</v>
      </c>
      <c r="E308" s="95">
        <f t="shared" ca="1" si="73"/>
        <v>2.4620000000000002E-4</v>
      </c>
      <c r="F308" s="97">
        <f t="shared" si="68"/>
        <v>1.1100000000000001</v>
      </c>
      <c r="G308" s="98">
        <f t="shared" ca="1" si="61"/>
        <v>1.000273282</v>
      </c>
      <c r="H308" s="95">
        <f ca="1">TRUNC(PRODUCT(G$10:G307),15)</f>
        <v>1.05674710653897</v>
      </c>
      <c r="I308" s="95">
        <f t="shared" si="69"/>
        <v>1</v>
      </c>
      <c r="J308" s="95">
        <f t="shared" ca="1" si="62"/>
        <v>1.0567471100000001</v>
      </c>
      <c r="K308" s="95">
        <f t="shared" ca="1" si="63"/>
        <v>283735.55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64"/>
        <v>0</v>
      </c>
      <c r="O308" s="95">
        <f t="shared" ca="1" si="65"/>
        <v>283735.55</v>
      </c>
      <c r="P308" s="101" t="str">
        <f t="shared" si="70"/>
        <v>J=</v>
      </c>
      <c r="Q308" s="102">
        <f t="shared" si="71"/>
        <v>43923</v>
      </c>
      <c r="R308" s="12"/>
      <c r="S308" s="12"/>
      <c r="T308" s="92">
        <v>44666</v>
      </c>
      <c r="U308" s="21" t="s">
        <v>76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</row>
    <row r="309" spans="1:172" x14ac:dyDescent="0.2">
      <c r="A309" s="93">
        <f t="shared" si="66"/>
        <v>43676</v>
      </c>
      <c r="B309" s="94">
        <f t="shared" ca="1" si="72"/>
        <v>5285179.5</v>
      </c>
      <c r="C309" s="95">
        <f t="shared" si="67"/>
        <v>5000000</v>
      </c>
      <c r="D309" s="96">
        <f ca="1">IF(A309&lt;$B$1,VLOOKUP(A309,[1]DI!$A$4:$B$15000,2,FALSE),0)</f>
        <v>6.4000000000000001E-2</v>
      </c>
      <c r="E309" s="95">
        <f t="shared" ca="1" si="73"/>
        <v>2.4620000000000002E-4</v>
      </c>
      <c r="F309" s="97">
        <f t="shared" si="68"/>
        <v>1.1100000000000001</v>
      </c>
      <c r="G309" s="98">
        <f t="shared" ca="1" si="61"/>
        <v>1.000273282</v>
      </c>
      <c r="H309" s="95">
        <f ca="1">TRUNC(PRODUCT(G$10:G308),15)</f>
        <v>1.0570358965017399</v>
      </c>
      <c r="I309" s="95">
        <f t="shared" si="69"/>
        <v>1</v>
      </c>
      <c r="J309" s="95">
        <f t="shared" ca="1" si="62"/>
        <v>1.0570359</v>
      </c>
      <c r="K309" s="95">
        <f t="shared" ca="1" si="63"/>
        <v>285179.5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64"/>
        <v>0</v>
      </c>
      <c r="O309" s="95">
        <f t="shared" ca="1" si="65"/>
        <v>285179.5</v>
      </c>
      <c r="P309" s="101" t="str">
        <f t="shared" si="70"/>
        <v>J=</v>
      </c>
      <c r="Q309" s="102">
        <f t="shared" si="71"/>
        <v>43923</v>
      </c>
      <c r="R309" s="12"/>
      <c r="S309" s="12"/>
      <c r="T309" s="92">
        <v>44672</v>
      </c>
      <c r="U309" s="21" t="s">
        <v>61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</row>
    <row r="310" spans="1:172" x14ac:dyDescent="0.2">
      <c r="A310" s="93">
        <f t="shared" si="66"/>
        <v>43677</v>
      </c>
      <c r="B310" s="94">
        <f t="shared" ca="1" si="72"/>
        <v>5286623.8499999996</v>
      </c>
      <c r="C310" s="95">
        <f t="shared" si="67"/>
        <v>5000000</v>
      </c>
      <c r="D310" s="96">
        <f ca="1">IF(A310&lt;$B$1,VLOOKUP(A310,[1]DI!$A$4:$B$15000,2,FALSE),0)</f>
        <v>6.4000000000000001E-2</v>
      </c>
      <c r="E310" s="95">
        <f t="shared" ca="1" si="73"/>
        <v>2.4620000000000002E-4</v>
      </c>
      <c r="F310" s="97">
        <f t="shared" si="68"/>
        <v>1.1100000000000001</v>
      </c>
      <c r="G310" s="98">
        <f t="shared" ca="1" si="61"/>
        <v>1.000273282</v>
      </c>
      <c r="H310" s="95">
        <f ca="1">TRUNC(PRODUCT(G$10:G309),15)</f>
        <v>1.0573247653856099</v>
      </c>
      <c r="I310" s="95">
        <f t="shared" si="69"/>
        <v>1</v>
      </c>
      <c r="J310" s="95">
        <f t="shared" ca="1" si="62"/>
        <v>1.0573247699999999</v>
      </c>
      <c r="K310" s="95">
        <f t="shared" ca="1" si="63"/>
        <v>286623.84999999998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64"/>
        <v>0</v>
      </c>
      <c r="O310" s="95">
        <f t="shared" ca="1" si="65"/>
        <v>286623.84999999998</v>
      </c>
      <c r="P310" s="101" t="str">
        <f t="shared" si="70"/>
        <v>J=</v>
      </c>
      <c r="Q310" s="102">
        <f t="shared" si="71"/>
        <v>43923</v>
      </c>
      <c r="R310" s="12"/>
      <c r="S310" s="12"/>
      <c r="T310" s="92">
        <v>44728</v>
      </c>
      <c r="U310" s="21" t="s">
        <v>77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</row>
    <row r="311" spans="1:172" x14ac:dyDescent="0.2">
      <c r="A311" s="93">
        <f t="shared" si="66"/>
        <v>43678</v>
      </c>
      <c r="B311" s="94">
        <f t="shared" ca="1" si="72"/>
        <v>5288068.55</v>
      </c>
      <c r="C311" s="95">
        <f t="shared" si="67"/>
        <v>5000000</v>
      </c>
      <c r="D311" s="96">
        <f ca="1">IF(A311&lt;$B$1,VLOOKUP(A311,[1]DI!$A$4:$B$15000,2,FALSE),0)</f>
        <v>5.8999999999999997E-2</v>
      </c>
      <c r="E311" s="95">
        <f t="shared" ca="1" si="73"/>
        <v>2.2751E-4</v>
      </c>
      <c r="F311" s="97">
        <f t="shared" si="68"/>
        <v>1.1100000000000001</v>
      </c>
      <c r="G311" s="98">
        <f t="shared" ca="1" si="61"/>
        <v>1.0002525361000001</v>
      </c>
      <c r="H311" s="95">
        <f ca="1">TRUNC(PRODUCT(G$10:G310),15)</f>
        <v>1.0576137132121399</v>
      </c>
      <c r="I311" s="95">
        <f t="shared" si="69"/>
        <v>1</v>
      </c>
      <c r="J311" s="95">
        <f t="shared" ca="1" si="62"/>
        <v>1.05761371</v>
      </c>
      <c r="K311" s="95">
        <f t="shared" ca="1" si="63"/>
        <v>288068.55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64"/>
        <v>0</v>
      </c>
      <c r="O311" s="95">
        <f t="shared" ca="1" si="65"/>
        <v>288068.55</v>
      </c>
      <c r="P311" s="101" t="str">
        <f t="shared" si="70"/>
        <v>J=</v>
      </c>
      <c r="Q311" s="102">
        <f t="shared" si="71"/>
        <v>43923</v>
      </c>
      <c r="R311" s="12"/>
      <c r="S311" s="12"/>
      <c r="T311" s="92">
        <v>44811</v>
      </c>
      <c r="U311" s="21" t="s">
        <v>79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</row>
    <row r="312" spans="1:172" x14ac:dyDescent="0.2">
      <c r="A312" s="93">
        <f t="shared" si="66"/>
        <v>43679</v>
      </c>
      <c r="B312" s="94">
        <f t="shared" ca="1" si="72"/>
        <v>5289404</v>
      </c>
      <c r="C312" s="95">
        <f t="shared" si="67"/>
        <v>5000000</v>
      </c>
      <c r="D312" s="96">
        <f ca="1">IF(A312&lt;$B$1,VLOOKUP(A312,[1]DI!$A$4:$B$15000,2,FALSE),0)</f>
        <v>5.8999999999999997E-2</v>
      </c>
      <c r="E312" s="95">
        <f t="shared" ca="1" si="73"/>
        <v>2.2751E-4</v>
      </c>
      <c r="F312" s="97">
        <f t="shared" si="68"/>
        <v>1.1100000000000001</v>
      </c>
      <c r="G312" s="98">
        <f t="shared" ca="1" si="61"/>
        <v>1.0002525361000001</v>
      </c>
      <c r="H312" s="95">
        <f ca="1">TRUNC(PRODUCT(G$10:G311),15)</f>
        <v>1.05788079885458</v>
      </c>
      <c r="I312" s="95">
        <f t="shared" si="69"/>
        <v>1</v>
      </c>
      <c r="J312" s="95">
        <f t="shared" ca="1" si="62"/>
        <v>1.0578808</v>
      </c>
      <c r="K312" s="95">
        <f t="shared" ca="1" si="63"/>
        <v>289404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64"/>
        <v>0</v>
      </c>
      <c r="O312" s="95">
        <f t="shared" ca="1" si="65"/>
        <v>289404</v>
      </c>
      <c r="P312" s="101" t="str">
        <f t="shared" si="70"/>
        <v>J=</v>
      </c>
      <c r="Q312" s="102">
        <f t="shared" si="71"/>
        <v>43923</v>
      </c>
      <c r="R312" s="12"/>
      <c r="S312" s="12"/>
      <c r="T312" s="92">
        <v>44846</v>
      </c>
      <c r="U312" s="26" t="s">
        <v>65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</row>
    <row r="313" spans="1:172" x14ac:dyDescent="0.2">
      <c r="A313" s="93">
        <f t="shared" si="66"/>
        <v>43680</v>
      </c>
      <c r="B313" s="94">
        <f t="shared" ca="1" si="72"/>
        <v>5290739.75</v>
      </c>
      <c r="C313" s="95">
        <f t="shared" si="67"/>
        <v>5000000</v>
      </c>
      <c r="D313" s="96">
        <f ca="1">IF(A313&lt;$B$1,VLOOKUP(A313,[1]DI!$A$4:$B$15000,2,FALSE),0)</f>
        <v>0</v>
      </c>
      <c r="E313" s="95">
        <f t="shared" ca="1" si="73"/>
        <v>0</v>
      </c>
      <c r="F313" s="97">
        <f t="shared" si="68"/>
        <v>1.1100000000000001</v>
      </c>
      <c r="G313" s="98">
        <f t="shared" ca="1" si="61"/>
        <v>1</v>
      </c>
      <c r="H313" s="95">
        <f ca="1">TRUNC(PRODUCT(G$10:G312),15)</f>
        <v>1.0581479519457899</v>
      </c>
      <c r="I313" s="95">
        <f t="shared" si="69"/>
        <v>1</v>
      </c>
      <c r="J313" s="95">
        <f t="shared" ca="1" si="62"/>
        <v>1.0581479499999999</v>
      </c>
      <c r="K313" s="95">
        <f t="shared" ca="1" si="63"/>
        <v>290739.75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64"/>
        <v>0</v>
      </c>
      <c r="O313" s="95">
        <f t="shared" ca="1" si="65"/>
        <v>290739.75</v>
      </c>
      <c r="P313" s="101" t="str">
        <f t="shared" si="70"/>
        <v>J=</v>
      </c>
      <c r="Q313" s="102">
        <f t="shared" si="71"/>
        <v>43923</v>
      </c>
      <c r="R313" s="12"/>
      <c r="S313" s="12"/>
      <c r="T313" s="92">
        <v>44867</v>
      </c>
      <c r="U313" s="21" t="s">
        <v>71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</row>
    <row r="314" spans="1:172" x14ac:dyDescent="0.2">
      <c r="A314" s="93">
        <f t="shared" si="66"/>
        <v>43681</v>
      </c>
      <c r="B314" s="94">
        <f t="shared" ca="1" si="72"/>
        <v>5290739.75</v>
      </c>
      <c r="C314" s="95">
        <f t="shared" si="67"/>
        <v>5000000</v>
      </c>
      <c r="D314" s="96">
        <f ca="1">IF(A314&lt;$B$1,VLOOKUP(A314,[1]DI!$A$4:$B$15000,2,FALSE),0)</f>
        <v>0</v>
      </c>
      <c r="E314" s="95">
        <f t="shared" ca="1" si="73"/>
        <v>0</v>
      </c>
      <c r="F314" s="97">
        <f t="shared" si="68"/>
        <v>1.1100000000000001</v>
      </c>
      <c r="G314" s="98">
        <f t="shared" ca="1" si="61"/>
        <v>1</v>
      </c>
      <c r="H314" s="95">
        <f ca="1">TRUNC(PRODUCT(G$10:G313),15)</f>
        <v>1.0581479519457899</v>
      </c>
      <c r="I314" s="95">
        <f t="shared" si="69"/>
        <v>1</v>
      </c>
      <c r="J314" s="95">
        <f t="shared" ca="1" si="62"/>
        <v>1.0581479499999999</v>
      </c>
      <c r="K314" s="95">
        <f t="shared" ca="1" si="63"/>
        <v>290739.75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64"/>
        <v>0</v>
      </c>
      <c r="O314" s="95">
        <f t="shared" ca="1" si="65"/>
        <v>290739.75</v>
      </c>
      <c r="P314" s="101" t="str">
        <f t="shared" si="70"/>
        <v>J=</v>
      </c>
      <c r="Q314" s="102">
        <f t="shared" si="71"/>
        <v>43923</v>
      </c>
      <c r="R314" s="12"/>
      <c r="S314" s="12"/>
      <c r="T314" s="92">
        <v>44880</v>
      </c>
      <c r="U314" s="21" t="s">
        <v>80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</row>
    <row r="315" spans="1:172" x14ac:dyDescent="0.2">
      <c r="A315" s="93">
        <f t="shared" si="66"/>
        <v>43682</v>
      </c>
      <c r="B315" s="94">
        <f t="shared" ca="1" si="72"/>
        <v>5290739.75</v>
      </c>
      <c r="C315" s="95">
        <f t="shared" si="67"/>
        <v>5000000</v>
      </c>
      <c r="D315" s="96">
        <f ca="1">IF(A315&lt;$B$1,VLOOKUP(A315,[1]DI!$A$4:$B$15000,2,FALSE),0)</f>
        <v>5.8999999999999997E-2</v>
      </c>
      <c r="E315" s="95">
        <f t="shared" ca="1" si="73"/>
        <v>2.2751E-4</v>
      </c>
      <c r="F315" s="97">
        <f t="shared" si="68"/>
        <v>1.1100000000000001</v>
      </c>
      <c r="G315" s="98">
        <f t="shared" ca="1" si="61"/>
        <v>1.0002525361000001</v>
      </c>
      <c r="H315" s="95">
        <f ca="1">TRUNC(PRODUCT(G$10:G314),15)</f>
        <v>1.0581479519457899</v>
      </c>
      <c r="I315" s="95">
        <f t="shared" si="69"/>
        <v>1</v>
      </c>
      <c r="J315" s="95">
        <f t="shared" ca="1" si="62"/>
        <v>1.0581479499999999</v>
      </c>
      <c r="K315" s="95">
        <f t="shared" ca="1" si="63"/>
        <v>290739.75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64"/>
        <v>0</v>
      </c>
      <c r="O315" s="95">
        <f t="shared" ca="1" si="65"/>
        <v>290739.75</v>
      </c>
      <c r="P315" s="101" t="str">
        <f t="shared" si="70"/>
        <v>J=</v>
      </c>
      <c r="Q315" s="102">
        <f t="shared" si="71"/>
        <v>43923</v>
      </c>
      <c r="R315" s="12"/>
      <c r="S315" s="12"/>
      <c r="T315" s="92">
        <v>44977</v>
      </c>
      <c r="U315" s="21" t="s">
        <v>59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</row>
    <row r="316" spans="1:172" x14ac:dyDescent="0.2">
      <c r="A316" s="93">
        <f t="shared" si="66"/>
        <v>43683</v>
      </c>
      <c r="B316" s="94">
        <f t="shared" ca="1" si="72"/>
        <v>5292075.8499999996</v>
      </c>
      <c r="C316" s="95">
        <f t="shared" si="67"/>
        <v>5000000</v>
      </c>
      <c r="D316" s="96">
        <f ca="1">IF(A316&lt;$B$1,VLOOKUP(A316,[1]DI!$A$4:$B$15000,2,FALSE),0)</f>
        <v>5.8999999999999997E-2</v>
      </c>
      <c r="E316" s="95">
        <f t="shared" ca="1" si="73"/>
        <v>2.2751E-4</v>
      </c>
      <c r="F316" s="97">
        <f t="shared" si="68"/>
        <v>1.1100000000000001</v>
      </c>
      <c r="G316" s="98">
        <f t="shared" ca="1" si="61"/>
        <v>1.0002525361000001</v>
      </c>
      <c r="H316" s="95">
        <f ca="1">TRUNC(PRODUCT(G$10:G315),15)</f>
        <v>1.0584151725027999</v>
      </c>
      <c r="I316" s="95">
        <f t="shared" si="69"/>
        <v>1</v>
      </c>
      <c r="J316" s="95">
        <f t="shared" ca="1" si="62"/>
        <v>1.05841517</v>
      </c>
      <c r="K316" s="95">
        <f t="shared" ca="1" si="63"/>
        <v>292075.84999999998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64"/>
        <v>0</v>
      </c>
      <c r="O316" s="95">
        <f t="shared" ca="1" si="65"/>
        <v>292075.84999999998</v>
      </c>
      <c r="P316" s="101" t="str">
        <f t="shared" si="70"/>
        <v>J=</v>
      </c>
      <c r="Q316" s="102">
        <f t="shared" si="71"/>
        <v>43923</v>
      </c>
      <c r="R316" s="42"/>
      <c r="S316" s="12"/>
      <c r="T316" s="92">
        <v>44978</v>
      </c>
      <c r="U316" s="21" t="s">
        <v>59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</row>
    <row r="317" spans="1:172" x14ac:dyDescent="0.2">
      <c r="A317" s="93">
        <f t="shared" si="66"/>
        <v>43684</v>
      </c>
      <c r="B317" s="94">
        <f t="shared" ca="1" si="72"/>
        <v>5293412.3</v>
      </c>
      <c r="C317" s="95">
        <f t="shared" si="67"/>
        <v>5000000</v>
      </c>
      <c r="D317" s="96">
        <f ca="1">IF(A317&lt;$B$1,VLOOKUP(A317,[1]DI!$A$4:$B$15000,2,FALSE),0)</f>
        <v>5.8999999999999997E-2</v>
      </c>
      <c r="E317" s="95">
        <f t="shared" ca="1" si="73"/>
        <v>2.2751E-4</v>
      </c>
      <c r="F317" s="97">
        <f t="shared" si="68"/>
        <v>1.1100000000000001</v>
      </c>
      <c r="G317" s="98">
        <f t="shared" ca="1" si="61"/>
        <v>1.0002525361000001</v>
      </c>
      <c r="H317" s="95">
        <f ca="1">TRUNC(PRODUCT(G$10:G316),15)</f>
        <v>1.0586824605426399</v>
      </c>
      <c r="I317" s="95">
        <f t="shared" si="69"/>
        <v>1</v>
      </c>
      <c r="J317" s="95">
        <f t="shared" ca="1" si="62"/>
        <v>1.05868246</v>
      </c>
      <c r="K317" s="95">
        <f t="shared" ca="1" si="63"/>
        <v>293412.3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64"/>
        <v>0</v>
      </c>
      <c r="O317" s="95">
        <f t="shared" ca="1" si="65"/>
        <v>293412.3</v>
      </c>
      <c r="P317" s="101" t="str">
        <f t="shared" si="70"/>
        <v>J=</v>
      </c>
      <c r="Q317" s="102">
        <f t="shared" si="71"/>
        <v>43923</v>
      </c>
      <c r="R317" s="12"/>
      <c r="S317" s="12"/>
      <c r="T317" s="92">
        <v>45023</v>
      </c>
      <c r="U317" s="21" t="s">
        <v>76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</row>
    <row r="318" spans="1:172" x14ac:dyDescent="0.2">
      <c r="A318" s="93">
        <f t="shared" si="66"/>
        <v>43685</v>
      </c>
      <c r="B318" s="94">
        <f t="shared" ca="1" si="72"/>
        <v>5294749.0999999996</v>
      </c>
      <c r="C318" s="95">
        <f t="shared" si="67"/>
        <v>5000000</v>
      </c>
      <c r="D318" s="96">
        <f ca="1">IF(A318&lt;$B$1,VLOOKUP(A318,[1]DI!$A$4:$B$15000,2,FALSE),0)</f>
        <v>5.8999999999999997E-2</v>
      </c>
      <c r="E318" s="95">
        <f t="shared" ca="1" si="73"/>
        <v>2.2751E-4</v>
      </c>
      <c r="F318" s="97">
        <f t="shared" si="68"/>
        <v>1.1100000000000001</v>
      </c>
      <c r="G318" s="98">
        <f t="shared" ca="1" si="61"/>
        <v>1.0002525361000001</v>
      </c>
      <c r="H318" s="95">
        <f ca="1">TRUNC(PRODUCT(G$10:G317),15)</f>
        <v>1.0589498160823601</v>
      </c>
      <c r="I318" s="95">
        <f t="shared" si="69"/>
        <v>1</v>
      </c>
      <c r="J318" s="95">
        <f t="shared" ca="1" si="62"/>
        <v>1.05894982</v>
      </c>
      <c r="K318" s="95">
        <f t="shared" ca="1" si="63"/>
        <v>294749.09999999998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64"/>
        <v>0</v>
      </c>
      <c r="O318" s="95">
        <f t="shared" ca="1" si="65"/>
        <v>294749.09999999998</v>
      </c>
      <c r="P318" s="101" t="str">
        <f t="shared" si="70"/>
        <v>J=</v>
      </c>
      <c r="Q318" s="102">
        <f t="shared" si="71"/>
        <v>43923</v>
      </c>
      <c r="R318" s="12"/>
      <c r="S318" s="12"/>
      <c r="T318" s="92">
        <v>45037</v>
      </c>
      <c r="U318" s="21" t="s">
        <v>61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</row>
    <row r="319" spans="1:172" x14ac:dyDescent="0.2">
      <c r="A319" s="93">
        <f t="shared" si="66"/>
        <v>43686</v>
      </c>
      <c r="B319" s="94">
        <f t="shared" ca="1" si="72"/>
        <v>5296086.2</v>
      </c>
      <c r="C319" s="95">
        <f t="shared" si="67"/>
        <v>5000000</v>
      </c>
      <c r="D319" s="96">
        <f ca="1">IF(A319&lt;$B$1,VLOOKUP(A319,[1]DI!$A$4:$B$15000,2,FALSE),0)</f>
        <v>5.8999999999999997E-2</v>
      </c>
      <c r="E319" s="95">
        <f t="shared" ca="1" si="73"/>
        <v>2.2751E-4</v>
      </c>
      <c r="F319" s="97">
        <f t="shared" si="68"/>
        <v>1.1100000000000001</v>
      </c>
      <c r="G319" s="98">
        <f t="shared" ca="1" si="61"/>
        <v>1.0002525361000001</v>
      </c>
      <c r="H319" s="95">
        <f ca="1">TRUNC(PRODUCT(G$10:G318),15)</f>
        <v>1.05921723913901</v>
      </c>
      <c r="I319" s="95">
        <f t="shared" si="69"/>
        <v>1</v>
      </c>
      <c r="J319" s="95">
        <f t="shared" ca="1" si="62"/>
        <v>1.0592172399999999</v>
      </c>
      <c r="K319" s="95">
        <f t="shared" ca="1" si="63"/>
        <v>296086.2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64"/>
        <v>0</v>
      </c>
      <c r="O319" s="95">
        <f t="shared" ca="1" si="65"/>
        <v>296086.2</v>
      </c>
      <c r="P319" s="101" t="str">
        <f t="shared" si="70"/>
        <v>J=</v>
      </c>
      <c r="Q319" s="102">
        <f t="shared" si="71"/>
        <v>43923</v>
      </c>
      <c r="R319" s="12"/>
      <c r="S319" s="12"/>
      <c r="T319" s="92">
        <v>45047</v>
      </c>
      <c r="U319" s="21" t="s">
        <v>78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</row>
    <row r="320" spans="1:172" x14ac:dyDescent="0.2">
      <c r="A320" s="93">
        <f t="shared" si="66"/>
        <v>43687</v>
      </c>
      <c r="B320" s="94">
        <f t="shared" ca="1" si="72"/>
        <v>5297423.6500000004</v>
      </c>
      <c r="C320" s="95">
        <f t="shared" si="67"/>
        <v>5000000</v>
      </c>
      <c r="D320" s="96">
        <f ca="1">IF(A320&lt;$B$1,VLOOKUP(A320,[1]DI!$A$4:$B$15000,2,FALSE),0)</f>
        <v>0</v>
      </c>
      <c r="E320" s="95">
        <f t="shared" ca="1" si="73"/>
        <v>0</v>
      </c>
      <c r="F320" s="97">
        <f t="shared" si="68"/>
        <v>1.1100000000000001</v>
      </c>
      <c r="G320" s="98">
        <f t="shared" ca="1" si="61"/>
        <v>1</v>
      </c>
      <c r="H320" s="95">
        <f ca="1">TRUNC(PRODUCT(G$10:G319),15)</f>
        <v>1.0594847297296399</v>
      </c>
      <c r="I320" s="95">
        <f t="shared" si="69"/>
        <v>1</v>
      </c>
      <c r="J320" s="95">
        <f t="shared" ca="1" si="62"/>
        <v>1.0594847300000001</v>
      </c>
      <c r="K320" s="95">
        <f t="shared" ca="1" si="63"/>
        <v>297423.65000000002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64"/>
        <v>0</v>
      </c>
      <c r="O320" s="95">
        <f t="shared" ca="1" si="65"/>
        <v>297423.65000000002</v>
      </c>
      <c r="P320" s="101" t="str">
        <f t="shared" si="70"/>
        <v>J=</v>
      </c>
      <c r="Q320" s="102">
        <f t="shared" si="71"/>
        <v>43923</v>
      </c>
      <c r="R320" s="12"/>
      <c r="S320" s="12"/>
      <c r="T320" s="92">
        <v>45085</v>
      </c>
      <c r="U320" s="21" t="s">
        <v>77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</row>
    <row r="321" spans="1:172" x14ac:dyDescent="0.2">
      <c r="A321" s="93">
        <f t="shared" si="66"/>
        <v>43688</v>
      </c>
      <c r="B321" s="94">
        <f t="shared" ca="1" si="72"/>
        <v>5297423.6500000004</v>
      </c>
      <c r="C321" s="95">
        <f t="shared" si="67"/>
        <v>5000000</v>
      </c>
      <c r="D321" s="96">
        <f ca="1">IF(A321&lt;$B$1,VLOOKUP(A321,[1]DI!$A$4:$B$15000,2,FALSE),0)</f>
        <v>0</v>
      </c>
      <c r="E321" s="95">
        <f t="shared" ca="1" si="73"/>
        <v>0</v>
      </c>
      <c r="F321" s="97">
        <f t="shared" si="68"/>
        <v>1.1100000000000001</v>
      </c>
      <c r="G321" s="98">
        <f t="shared" ca="1" si="61"/>
        <v>1</v>
      </c>
      <c r="H321" s="95">
        <f ca="1">TRUNC(PRODUCT(G$10:G320),15)</f>
        <v>1.0594847297296399</v>
      </c>
      <c r="I321" s="95">
        <f t="shared" si="69"/>
        <v>1</v>
      </c>
      <c r="J321" s="95">
        <f t="shared" ca="1" si="62"/>
        <v>1.0594847300000001</v>
      </c>
      <c r="K321" s="95">
        <f t="shared" ca="1" si="63"/>
        <v>297423.65000000002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64"/>
        <v>0</v>
      </c>
      <c r="O321" s="95">
        <f t="shared" ca="1" si="65"/>
        <v>297423.65000000002</v>
      </c>
      <c r="P321" s="101" t="str">
        <f t="shared" si="70"/>
        <v>J=</v>
      </c>
      <c r="Q321" s="102">
        <f t="shared" si="71"/>
        <v>43923</v>
      </c>
      <c r="R321" s="12"/>
      <c r="S321" s="12"/>
      <c r="T321" s="92">
        <v>45176</v>
      </c>
      <c r="U321" s="21" t="s">
        <v>79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</row>
    <row r="322" spans="1:172" x14ac:dyDescent="0.2">
      <c r="A322" s="93">
        <f t="shared" si="66"/>
        <v>43689</v>
      </c>
      <c r="B322" s="94">
        <f t="shared" ca="1" si="72"/>
        <v>5297423.6500000004</v>
      </c>
      <c r="C322" s="95">
        <f t="shared" si="67"/>
        <v>5000000</v>
      </c>
      <c r="D322" s="96">
        <f ca="1">IF(A322&lt;$B$1,VLOOKUP(A322,[1]DI!$A$4:$B$15000,2,FALSE),0)</f>
        <v>5.8999999999999997E-2</v>
      </c>
      <c r="E322" s="95">
        <f t="shared" ca="1" si="73"/>
        <v>2.2751E-4</v>
      </c>
      <c r="F322" s="97">
        <f t="shared" si="68"/>
        <v>1.1100000000000001</v>
      </c>
      <c r="G322" s="98">
        <f t="shared" ca="1" si="61"/>
        <v>1.0002525361000001</v>
      </c>
      <c r="H322" s="95">
        <f ca="1">TRUNC(PRODUCT(G$10:G321),15)</f>
        <v>1.0594847297296399</v>
      </c>
      <c r="I322" s="95">
        <f t="shared" si="69"/>
        <v>1</v>
      </c>
      <c r="J322" s="95">
        <f t="shared" ca="1" si="62"/>
        <v>1.0594847300000001</v>
      </c>
      <c r="K322" s="95">
        <f t="shared" ca="1" si="63"/>
        <v>297423.65000000002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64"/>
        <v>0</v>
      </c>
      <c r="O322" s="95">
        <f t="shared" ca="1" si="65"/>
        <v>297423.65000000002</v>
      </c>
      <c r="P322" s="101" t="str">
        <f t="shared" si="70"/>
        <v>J=</v>
      </c>
      <c r="Q322" s="102">
        <f t="shared" si="71"/>
        <v>43923</v>
      </c>
      <c r="R322" s="12"/>
      <c r="S322" s="12"/>
      <c r="T322" s="92">
        <v>45211</v>
      </c>
      <c r="U322" s="26" t="s">
        <v>65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</row>
    <row r="323" spans="1:172" x14ac:dyDescent="0.2">
      <c r="A323" s="93">
        <f t="shared" si="66"/>
        <v>43690</v>
      </c>
      <c r="B323" s="94">
        <f t="shared" ca="1" si="72"/>
        <v>5298761.45</v>
      </c>
      <c r="C323" s="95">
        <f t="shared" si="67"/>
        <v>5000000</v>
      </c>
      <c r="D323" s="96">
        <f ca="1">IF(A323&lt;$B$1,VLOOKUP(A323,[1]DI!$A$4:$B$15000,2,FALSE),0)</f>
        <v>5.8999999999999997E-2</v>
      </c>
      <c r="E323" s="95">
        <f t="shared" ca="1" si="73"/>
        <v>2.2751E-4</v>
      </c>
      <c r="F323" s="97">
        <f t="shared" si="68"/>
        <v>1.1100000000000001</v>
      </c>
      <c r="G323" s="98">
        <f t="shared" ca="1" si="61"/>
        <v>1.0002525361000001</v>
      </c>
      <c r="H323" s="95">
        <f ca="1">TRUNC(PRODUCT(G$10:G322),15)</f>
        <v>1.0597522878712899</v>
      </c>
      <c r="I323" s="95">
        <f t="shared" si="69"/>
        <v>1</v>
      </c>
      <c r="J323" s="95">
        <f t="shared" ca="1" si="62"/>
        <v>1.05975229</v>
      </c>
      <c r="K323" s="95">
        <f t="shared" ca="1" si="63"/>
        <v>298761.45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64"/>
        <v>0</v>
      </c>
      <c r="O323" s="95">
        <f t="shared" ca="1" si="65"/>
        <v>298761.45</v>
      </c>
      <c r="P323" s="101" t="str">
        <f t="shared" si="70"/>
        <v>J=</v>
      </c>
      <c r="Q323" s="102">
        <f t="shared" si="71"/>
        <v>43923</v>
      </c>
      <c r="R323" s="12"/>
      <c r="S323" s="12"/>
      <c r="T323" s="92">
        <v>45232</v>
      </c>
      <c r="U323" s="21" t="s">
        <v>71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</row>
    <row r="324" spans="1:172" x14ac:dyDescent="0.2">
      <c r="A324" s="93">
        <f t="shared" si="66"/>
        <v>43691</v>
      </c>
      <c r="B324" s="94">
        <f t="shared" ca="1" si="72"/>
        <v>5300099.55</v>
      </c>
      <c r="C324" s="95">
        <f t="shared" si="67"/>
        <v>5000000</v>
      </c>
      <c r="D324" s="96">
        <f ca="1">IF(A324&lt;$B$1,VLOOKUP(A324,[1]DI!$A$4:$B$15000,2,FALSE),0)</f>
        <v>5.8999999999999997E-2</v>
      </c>
      <c r="E324" s="95">
        <f t="shared" ca="1" si="73"/>
        <v>2.2751E-4</v>
      </c>
      <c r="F324" s="97">
        <f t="shared" si="68"/>
        <v>1.1100000000000001</v>
      </c>
      <c r="G324" s="98">
        <f t="shared" ca="1" si="61"/>
        <v>1.0002525361000001</v>
      </c>
      <c r="H324" s="95">
        <f ca="1">TRUNC(PRODUCT(G$10:G323),15)</f>
        <v>1.06001991358104</v>
      </c>
      <c r="I324" s="95">
        <f t="shared" si="69"/>
        <v>1</v>
      </c>
      <c r="J324" s="95">
        <f t="shared" ca="1" si="62"/>
        <v>1.0600199100000001</v>
      </c>
      <c r="K324" s="95">
        <f t="shared" ca="1" si="63"/>
        <v>300099.55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64"/>
        <v>0</v>
      </c>
      <c r="O324" s="95">
        <f t="shared" ca="1" si="65"/>
        <v>300099.55</v>
      </c>
      <c r="P324" s="101" t="str">
        <f t="shared" si="70"/>
        <v>J=</v>
      </c>
      <c r="Q324" s="102">
        <f t="shared" si="71"/>
        <v>43923</v>
      </c>
      <c r="R324" s="12"/>
      <c r="S324" s="12"/>
      <c r="T324" s="92">
        <v>45245</v>
      </c>
      <c r="U324" s="21" t="s">
        <v>80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</row>
    <row r="325" spans="1:172" x14ac:dyDescent="0.2">
      <c r="A325" s="93">
        <f t="shared" si="66"/>
        <v>43692</v>
      </c>
      <c r="B325" s="94">
        <f t="shared" ca="1" si="72"/>
        <v>5301438.05</v>
      </c>
      <c r="C325" s="95">
        <f t="shared" si="67"/>
        <v>5000000</v>
      </c>
      <c r="D325" s="96">
        <f ca="1">IF(A325&lt;$B$1,VLOOKUP(A325,[1]DI!$A$4:$B$15000,2,FALSE),0)</f>
        <v>5.8999999999999997E-2</v>
      </c>
      <c r="E325" s="95">
        <f t="shared" ca="1" si="73"/>
        <v>2.2751E-4</v>
      </c>
      <c r="F325" s="97">
        <f t="shared" si="68"/>
        <v>1.1100000000000001</v>
      </c>
      <c r="G325" s="98">
        <f t="shared" ca="1" si="61"/>
        <v>1.0002525361000001</v>
      </c>
      <c r="H325" s="95">
        <f ca="1">TRUNC(PRODUCT(G$10:G324),15)</f>
        <v>1.0602876068759399</v>
      </c>
      <c r="I325" s="95">
        <f t="shared" si="69"/>
        <v>1</v>
      </c>
      <c r="J325" s="95">
        <f t="shared" ca="1" si="62"/>
        <v>1.06028761</v>
      </c>
      <c r="K325" s="95">
        <f t="shared" ca="1" si="63"/>
        <v>301438.05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64"/>
        <v>0</v>
      </c>
      <c r="O325" s="95">
        <f t="shared" ca="1" si="65"/>
        <v>301438.05</v>
      </c>
      <c r="P325" s="101" t="str">
        <f t="shared" si="70"/>
        <v>J=</v>
      </c>
      <c r="Q325" s="102">
        <f t="shared" si="71"/>
        <v>43923</v>
      </c>
      <c r="R325" s="12"/>
      <c r="S325" s="12"/>
      <c r="T325" s="92">
        <v>45285</v>
      </c>
      <c r="U325" s="21" t="s">
        <v>73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</row>
    <row r="326" spans="1:172" x14ac:dyDescent="0.2">
      <c r="A326" s="93">
        <f t="shared" si="66"/>
        <v>43693</v>
      </c>
      <c r="B326" s="94">
        <f t="shared" ca="1" si="72"/>
        <v>5302776.8499999996</v>
      </c>
      <c r="C326" s="95">
        <f t="shared" si="67"/>
        <v>5000000</v>
      </c>
      <c r="D326" s="96">
        <f ca="1">IF(A326&lt;$B$1,VLOOKUP(A326,[1]DI!$A$4:$B$15000,2,FALSE),0)</f>
        <v>5.8999999999999997E-2</v>
      </c>
      <c r="E326" s="95">
        <f t="shared" ca="1" si="73"/>
        <v>2.2751E-4</v>
      </c>
      <c r="F326" s="97">
        <f t="shared" si="68"/>
        <v>1.1100000000000001</v>
      </c>
      <c r="G326" s="98">
        <f t="shared" ca="1" si="61"/>
        <v>1.0002525361000001</v>
      </c>
      <c r="H326" s="95">
        <f ca="1">TRUNC(PRODUCT(G$10:G325),15)</f>
        <v>1.0605553677730599</v>
      </c>
      <c r="I326" s="95">
        <f t="shared" si="69"/>
        <v>1</v>
      </c>
      <c r="J326" s="95">
        <f t="shared" ca="1" si="62"/>
        <v>1.0605553700000001</v>
      </c>
      <c r="K326" s="95">
        <f t="shared" ca="1" si="63"/>
        <v>302776.84999999998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64"/>
        <v>0</v>
      </c>
      <c r="O326" s="95">
        <f t="shared" ca="1" si="65"/>
        <v>302776.84999999998</v>
      </c>
      <c r="P326" s="101" t="str">
        <f t="shared" si="70"/>
        <v>J=</v>
      </c>
      <c r="Q326" s="102">
        <f t="shared" si="71"/>
        <v>43923</v>
      </c>
      <c r="R326" s="12"/>
      <c r="S326" s="12"/>
      <c r="T326" s="92">
        <v>45292</v>
      </c>
      <c r="U326" s="21" t="s">
        <v>75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</row>
    <row r="327" spans="1:172" x14ac:dyDescent="0.2">
      <c r="A327" s="93">
        <f t="shared" si="66"/>
        <v>43694</v>
      </c>
      <c r="B327" s="94">
        <f t="shared" ca="1" si="72"/>
        <v>5304116</v>
      </c>
      <c r="C327" s="95">
        <f t="shared" si="67"/>
        <v>5000000</v>
      </c>
      <c r="D327" s="96">
        <f ca="1">IF(A327&lt;$B$1,VLOOKUP(A327,[1]DI!$A$4:$B$15000,2,FALSE),0)</f>
        <v>0</v>
      </c>
      <c r="E327" s="95">
        <f t="shared" ca="1" si="73"/>
        <v>0</v>
      </c>
      <c r="F327" s="97">
        <f t="shared" si="68"/>
        <v>1.1100000000000001</v>
      </c>
      <c r="G327" s="98">
        <f t="shared" ca="1" si="61"/>
        <v>1</v>
      </c>
      <c r="H327" s="95">
        <f ca="1">TRUNC(PRODUCT(G$10:G326),15)</f>
        <v>1.0608231962894701</v>
      </c>
      <c r="I327" s="95">
        <f t="shared" si="69"/>
        <v>1</v>
      </c>
      <c r="J327" s="95">
        <f t="shared" ca="1" si="62"/>
        <v>1.0608232</v>
      </c>
      <c r="K327" s="95">
        <f t="shared" ca="1" si="63"/>
        <v>304116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64"/>
        <v>0</v>
      </c>
      <c r="O327" s="95">
        <f t="shared" ca="1" si="65"/>
        <v>304116</v>
      </c>
      <c r="P327" s="101" t="str">
        <f t="shared" si="70"/>
        <v>J=</v>
      </c>
      <c r="Q327" s="102">
        <f t="shared" si="71"/>
        <v>43923</v>
      </c>
      <c r="R327" s="12"/>
      <c r="S327" s="12"/>
      <c r="T327" s="92">
        <v>45334</v>
      </c>
      <c r="U327" s="21" t="s">
        <v>59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</row>
    <row r="328" spans="1:172" x14ac:dyDescent="0.2">
      <c r="A328" s="93">
        <f t="shared" si="66"/>
        <v>43695</v>
      </c>
      <c r="B328" s="94">
        <f t="shared" ca="1" si="72"/>
        <v>5304116</v>
      </c>
      <c r="C328" s="95">
        <f t="shared" si="67"/>
        <v>5000000</v>
      </c>
      <c r="D328" s="96">
        <f ca="1">IF(A328&lt;$B$1,VLOOKUP(A328,[1]DI!$A$4:$B$15000,2,FALSE),0)</f>
        <v>0</v>
      </c>
      <c r="E328" s="95">
        <f t="shared" ca="1" si="73"/>
        <v>0</v>
      </c>
      <c r="F328" s="97">
        <f t="shared" si="68"/>
        <v>1.1100000000000001</v>
      </c>
      <c r="G328" s="98">
        <f t="shared" ca="1" si="61"/>
        <v>1</v>
      </c>
      <c r="H328" s="95">
        <f ca="1">TRUNC(PRODUCT(G$10:G327),15)</f>
        <v>1.0608231962894701</v>
      </c>
      <c r="I328" s="95">
        <f t="shared" si="69"/>
        <v>1</v>
      </c>
      <c r="J328" s="95">
        <f t="shared" ca="1" si="62"/>
        <v>1.0608232</v>
      </c>
      <c r="K328" s="95">
        <f t="shared" ca="1" si="63"/>
        <v>304116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64"/>
        <v>0</v>
      </c>
      <c r="O328" s="95">
        <f t="shared" ca="1" si="65"/>
        <v>304116</v>
      </c>
      <c r="P328" s="101" t="str">
        <f t="shared" si="70"/>
        <v>J=</v>
      </c>
      <c r="Q328" s="102">
        <f t="shared" si="71"/>
        <v>43923</v>
      </c>
      <c r="R328" s="12"/>
      <c r="S328" s="12"/>
      <c r="T328" s="92">
        <v>45335</v>
      </c>
      <c r="U328" s="21" t="s">
        <v>59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</row>
    <row r="329" spans="1:172" x14ac:dyDescent="0.2">
      <c r="A329" s="93">
        <f t="shared" si="66"/>
        <v>43696</v>
      </c>
      <c r="B329" s="94">
        <f t="shared" ca="1" si="72"/>
        <v>5304116</v>
      </c>
      <c r="C329" s="95">
        <f t="shared" si="67"/>
        <v>5000000</v>
      </c>
      <c r="D329" s="96">
        <f ca="1">IF(A329&lt;$B$1,VLOOKUP(A329,[1]DI!$A$4:$B$15000,2,FALSE),0)</f>
        <v>5.8999999999999997E-2</v>
      </c>
      <c r="E329" s="95">
        <f t="shared" ca="1" si="73"/>
        <v>2.2751E-4</v>
      </c>
      <c r="F329" s="97">
        <f t="shared" si="68"/>
        <v>1.1100000000000001</v>
      </c>
      <c r="G329" s="98">
        <f t="shared" ca="1" si="61"/>
        <v>1.0002525361000001</v>
      </c>
      <c r="H329" s="95">
        <f ca="1">TRUNC(PRODUCT(G$10:G328),15)</f>
        <v>1.0608231962894701</v>
      </c>
      <c r="I329" s="95">
        <f t="shared" si="69"/>
        <v>1</v>
      </c>
      <c r="J329" s="95">
        <f t="shared" ca="1" si="62"/>
        <v>1.0608232</v>
      </c>
      <c r="K329" s="95">
        <f t="shared" ca="1" si="63"/>
        <v>304116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64"/>
        <v>0</v>
      </c>
      <c r="O329" s="95">
        <f t="shared" ca="1" si="65"/>
        <v>304116</v>
      </c>
      <c r="P329" s="101" t="str">
        <f t="shared" si="70"/>
        <v>J=</v>
      </c>
      <c r="Q329" s="102">
        <f t="shared" si="71"/>
        <v>43923</v>
      </c>
      <c r="R329" s="12"/>
      <c r="S329" s="12"/>
      <c r="T329" s="92">
        <v>45380</v>
      </c>
      <c r="U329" s="21" t="s">
        <v>76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</row>
    <row r="330" spans="1:172" x14ac:dyDescent="0.2">
      <c r="A330" s="93">
        <f t="shared" si="66"/>
        <v>43697</v>
      </c>
      <c r="B330" s="94">
        <f t="shared" ca="1" si="72"/>
        <v>5305455.45</v>
      </c>
      <c r="C330" s="95">
        <f t="shared" si="67"/>
        <v>5000000</v>
      </c>
      <c r="D330" s="96">
        <f ca="1">IF(A330&lt;$B$1,VLOOKUP(A330,[1]DI!$A$4:$B$15000,2,FALSE),0)</f>
        <v>5.8999999999999997E-2</v>
      </c>
      <c r="E330" s="95">
        <f t="shared" ca="1" si="73"/>
        <v>2.2751E-4</v>
      </c>
      <c r="F330" s="97">
        <f t="shared" si="68"/>
        <v>1.1100000000000001</v>
      </c>
      <c r="G330" s="98">
        <f t="shared" ref="G330:G393" ca="1" si="74">TRUNC((1+(E330*F330)),15)</f>
        <v>1.0002525361000001</v>
      </c>
      <c r="H330" s="95">
        <f ca="1">TRUNC(PRODUCT(G$10:G329),15)</f>
        <v>1.0610910924422501</v>
      </c>
      <c r="I330" s="95">
        <f t="shared" si="69"/>
        <v>1</v>
      </c>
      <c r="J330" s="95">
        <f t="shared" ref="J330:J393" ca="1" si="75">ROUND(TRUNC(H330/I330,15),8)</f>
        <v>1.0610910899999999</v>
      </c>
      <c r="K330" s="95">
        <f t="shared" ref="K330:K393" ca="1" si="76">TRUNC((C330*(J330-1)),8)</f>
        <v>305455.45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ref="N330:N393" si="77">IF(M330&gt;0,(C$10*M330),0)</f>
        <v>0</v>
      </c>
      <c r="O330" s="95">
        <f t="shared" ref="O330:O393" ca="1" si="78">(K330+N330)</f>
        <v>305455.45</v>
      </c>
      <c r="P330" s="101" t="str">
        <f t="shared" si="70"/>
        <v>J=</v>
      </c>
      <c r="Q330" s="102">
        <f t="shared" si="71"/>
        <v>43923</v>
      </c>
      <c r="R330" s="12"/>
      <c r="S330" s="12"/>
      <c r="T330" s="92">
        <v>45413</v>
      </c>
      <c r="U330" s="21" t="s">
        <v>78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</row>
    <row r="331" spans="1:172" x14ac:dyDescent="0.2">
      <c r="A331" s="93">
        <f t="shared" ref="A331:A394" si="79">(A330+1)</f>
        <v>43698</v>
      </c>
      <c r="B331" s="94">
        <f t="shared" ca="1" si="72"/>
        <v>5306795.3</v>
      </c>
      <c r="C331" s="95">
        <f t="shared" ref="C331:C394" si="80">TRUNC(C330-N330,8)</f>
        <v>5000000</v>
      </c>
      <c r="D331" s="96">
        <f ca="1">IF(A331&lt;$B$1,VLOOKUP(A331,[1]DI!$A$4:$B$15000,2,FALSE),0)</f>
        <v>5.8999999999999997E-2</v>
      </c>
      <c r="E331" s="95">
        <f t="shared" ca="1" si="73"/>
        <v>2.2751E-4</v>
      </c>
      <c r="F331" s="97">
        <f t="shared" ref="F331:F394" si="81">F330</f>
        <v>1.1100000000000001</v>
      </c>
      <c r="G331" s="98">
        <f t="shared" ca="1" si="74"/>
        <v>1.0002525361000001</v>
      </c>
      <c r="H331" s="95">
        <f ca="1">TRUNC(PRODUCT(G$10:G330),15)</f>
        <v>1.06135905624848</v>
      </c>
      <c r="I331" s="95">
        <f t="shared" ref="I331:I394" si="82">IF(OR(L330&gt;0,L330="E"),H330,I330)</f>
        <v>1</v>
      </c>
      <c r="J331" s="95">
        <f t="shared" ca="1" si="75"/>
        <v>1.06135906</v>
      </c>
      <c r="K331" s="95">
        <f t="shared" ca="1" si="76"/>
        <v>306795.3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si="77"/>
        <v>0</v>
      </c>
      <c r="O331" s="95">
        <f t="shared" ca="1" si="78"/>
        <v>306795.3</v>
      </c>
      <c r="P331" s="101" t="str">
        <f t="shared" ref="P331:P394" si="83">IF(L330&gt;0,VLOOKUP(A330,$U$12:$AD$125,9),P330)</f>
        <v>J=</v>
      </c>
      <c r="Q331" s="102">
        <f t="shared" ref="Q331:Q394" si="84">IF(L330&gt;0,VLOOKUP(A330,$U$12:$AD$125,10),Q330)</f>
        <v>43923</v>
      </c>
      <c r="R331" s="12"/>
      <c r="S331" s="12"/>
      <c r="T331" s="92">
        <v>45442</v>
      </c>
      <c r="U331" s="21" t="s">
        <v>77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</row>
    <row r="332" spans="1:172" x14ac:dyDescent="0.2">
      <c r="A332" s="93">
        <f t="shared" si="79"/>
        <v>43699</v>
      </c>
      <c r="B332" s="94">
        <f t="shared" ref="B332:B395" ca="1" si="85">IF(A332&lt;=TODAY(),C332+K332,IF(AND(A332&gt;TODAY(),A332&lt;=$B$1),IF(VLOOKUP(TODAY(),$A$10:$D$5000,4,FALSE)=0,"n.d",C332+K332),"n.d"))</f>
        <v>5308135.45</v>
      </c>
      <c r="C332" s="95">
        <f t="shared" si="80"/>
        <v>5000000</v>
      </c>
      <c r="D332" s="96">
        <f ca="1">IF(A332&lt;$B$1,VLOOKUP(A332,[1]DI!$A$4:$B$15000,2,FALSE),0)</f>
        <v>5.8999999999999997E-2</v>
      </c>
      <c r="E332" s="95">
        <f t="shared" ca="1" si="73"/>
        <v>2.2751E-4</v>
      </c>
      <c r="F332" s="97">
        <f t="shared" si="81"/>
        <v>1.1100000000000001</v>
      </c>
      <c r="G332" s="98">
        <f t="shared" ca="1" si="74"/>
        <v>1.0002525361000001</v>
      </c>
      <c r="H332" s="95">
        <f ca="1">TRUNC(PRODUCT(G$10:G331),15)</f>
        <v>1.0616270877252401</v>
      </c>
      <c r="I332" s="95">
        <f t="shared" si="82"/>
        <v>1</v>
      </c>
      <c r="J332" s="95">
        <f t="shared" ca="1" si="75"/>
        <v>1.06162709</v>
      </c>
      <c r="K332" s="95">
        <f t="shared" ca="1" si="76"/>
        <v>308135.45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77"/>
        <v>0</v>
      </c>
      <c r="O332" s="95">
        <f t="shared" ca="1" si="78"/>
        <v>308135.45</v>
      </c>
      <c r="P332" s="101" t="str">
        <f t="shared" si="83"/>
        <v>J=</v>
      </c>
      <c r="Q332" s="102">
        <f t="shared" si="84"/>
        <v>43923</v>
      </c>
      <c r="R332" s="12"/>
      <c r="S332" s="12"/>
      <c r="T332" s="92">
        <v>45611</v>
      </c>
      <c r="U332" s="21" t="s">
        <v>80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</row>
    <row r="333" spans="1:172" x14ac:dyDescent="0.2">
      <c r="A333" s="93">
        <f t="shared" si="79"/>
        <v>43700</v>
      </c>
      <c r="B333" s="94">
        <f t="shared" ca="1" si="85"/>
        <v>5309475.95</v>
      </c>
      <c r="C333" s="95">
        <f t="shared" si="80"/>
        <v>5000000</v>
      </c>
      <c r="D333" s="96">
        <f ca="1">IF(A333&lt;$B$1,VLOOKUP(A333,[1]DI!$A$4:$B$15000,2,FALSE),0)</f>
        <v>5.8999999999999997E-2</v>
      </c>
      <c r="E333" s="95">
        <f t="shared" ref="E333:E396" ca="1" si="86">ROUND((((1+D333)^(1/252)-1)),8)</f>
        <v>2.2751E-4</v>
      </c>
      <c r="F333" s="97">
        <f t="shared" si="81"/>
        <v>1.1100000000000001</v>
      </c>
      <c r="G333" s="98">
        <f t="shared" ca="1" si="74"/>
        <v>1.0002525361000001</v>
      </c>
      <c r="H333" s="95">
        <f ca="1">TRUNC(PRODUCT(G$10:G332),15)</f>
        <v>1.06189518688963</v>
      </c>
      <c r="I333" s="95">
        <f t="shared" si="82"/>
        <v>1</v>
      </c>
      <c r="J333" s="95">
        <f t="shared" ca="1" si="75"/>
        <v>1.06189519</v>
      </c>
      <c r="K333" s="95">
        <f t="shared" ca="1" si="76"/>
        <v>309475.95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77"/>
        <v>0</v>
      </c>
      <c r="O333" s="95">
        <f t="shared" ca="1" si="78"/>
        <v>309475.95</v>
      </c>
      <c r="P333" s="101" t="str">
        <f t="shared" si="83"/>
        <v>J=</v>
      </c>
      <c r="Q333" s="102">
        <f t="shared" si="84"/>
        <v>43923</v>
      </c>
      <c r="R333" s="12"/>
      <c r="S333" s="12"/>
      <c r="T333" s="92">
        <v>45651</v>
      </c>
      <c r="U333" s="21" t="s">
        <v>73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</row>
    <row r="334" spans="1:172" x14ac:dyDescent="0.2">
      <c r="A334" s="93">
        <f t="shared" si="79"/>
        <v>43701</v>
      </c>
      <c r="B334" s="94">
        <f t="shared" ca="1" si="85"/>
        <v>5310816.75</v>
      </c>
      <c r="C334" s="95">
        <f t="shared" si="80"/>
        <v>5000000</v>
      </c>
      <c r="D334" s="96">
        <f ca="1">IF(A334&lt;$B$1,VLOOKUP(A334,[1]DI!$A$4:$B$15000,2,FALSE),0)</f>
        <v>0</v>
      </c>
      <c r="E334" s="95">
        <f t="shared" ca="1" si="86"/>
        <v>0</v>
      </c>
      <c r="F334" s="97">
        <f t="shared" si="81"/>
        <v>1.1100000000000001</v>
      </c>
      <c r="G334" s="98">
        <f t="shared" ca="1" si="74"/>
        <v>1</v>
      </c>
      <c r="H334" s="95">
        <f ca="1">TRUNC(PRODUCT(G$10:G333),15)</f>
        <v>1.06216335375874</v>
      </c>
      <c r="I334" s="95">
        <f t="shared" si="82"/>
        <v>1</v>
      </c>
      <c r="J334" s="95">
        <f t="shared" ca="1" si="75"/>
        <v>1.0621633500000001</v>
      </c>
      <c r="K334" s="95">
        <f t="shared" ca="1" si="76"/>
        <v>310816.75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77"/>
        <v>0</v>
      </c>
      <c r="O334" s="95">
        <f t="shared" ca="1" si="78"/>
        <v>310816.75</v>
      </c>
      <c r="P334" s="101" t="str">
        <f t="shared" si="83"/>
        <v>J=</v>
      </c>
      <c r="Q334" s="102">
        <f t="shared" si="84"/>
        <v>43923</v>
      </c>
      <c r="R334" s="12"/>
      <c r="S334" s="12"/>
      <c r="T334" s="92">
        <v>45658</v>
      </c>
      <c r="U334" s="21" t="s">
        <v>75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</row>
    <row r="335" spans="1:172" x14ac:dyDescent="0.2">
      <c r="A335" s="93">
        <f t="shared" si="79"/>
        <v>43702</v>
      </c>
      <c r="B335" s="94">
        <f t="shared" ca="1" si="85"/>
        <v>5310816.75</v>
      </c>
      <c r="C335" s="95">
        <f t="shared" si="80"/>
        <v>5000000</v>
      </c>
      <c r="D335" s="96">
        <f ca="1">IF(A335&lt;$B$1,VLOOKUP(A335,[1]DI!$A$4:$B$15000,2,FALSE),0)</f>
        <v>0</v>
      </c>
      <c r="E335" s="95">
        <f t="shared" ca="1" si="86"/>
        <v>0</v>
      </c>
      <c r="F335" s="97">
        <f t="shared" si="81"/>
        <v>1.1100000000000001</v>
      </c>
      <c r="G335" s="98">
        <f t="shared" ca="1" si="74"/>
        <v>1</v>
      </c>
      <c r="H335" s="95">
        <f ca="1">TRUNC(PRODUCT(G$10:G334),15)</f>
        <v>1.06216335375874</v>
      </c>
      <c r="I335" s="95">
        <f t="shared" si="82"/>
        <v>1</v>
      </c>
      <c r="J335" s="95">
        <f t="shared" ca="1" si="75"/>
        <v>1.0621633500000001</v>
      </c>
      <c r="K335" s="95">
        <f t="shared" ca="1" si="76"/>
        <v>310816.75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77"/>
        <v>0</v>
      </c>
      <c r="O335" s="95">
        <f t="shared" ca="1" si="78"/>
        <v>310816.75</v>
      </c>
      <c r="P335" s="101" t="str">
        <f t="shared" si="83"/>
        <v>J=</v>
      </c>
      <c r="Q335" s="102">
        <f t="shared" si="84"/>
        <v>43923</v>
      </c>
      <c r="R335" s="12"/>
      <c r="S335" s="12"/>
      <c r="T335" s="92">
        <v>45719</v>
      </c>
      <c r="U335" s="21" t="s">
        <v>59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</row>
    <row r="336" spans="1:172" x14ac:dyDescent="0.2">
      <c r="A336" s="93">
        <f t="shared" si="79"/>
        <v>43703</v>
      </c>
      <c r="B336" s="94">
        <f t="shared" ca="1" si="85"/>
        <v>5310816.75</v>
      </c>
      <c r="C336" s="95">
        <f t="shared" si="80"/>
        <v>5000000</v>
      </c>
      <c r="D336" s="96">
        <f ca="1">IF(A336&lt;$B$1,VLOOKUP(A336,[1]DI!$A$4:$B$15000,2,FALSE),0)</f>
        <v>5.8999999999999997E-2</v>
      </c>
      <c r="E336" s="95">
        <f t="shared" ca="1" si="86"/>
        <v>2.2751E-4</v>
      </c>
      <c r="F336" s="97">
        <f t="shared" si="81"/>
        <v>1.1100000000000001</v>
      </c>
      <c r="G336" s="98">
        <f t="shared" ca="1" si="74"/>
        <v>1.0002525361000001</v>
      </c>
      <c r="H336" s="95">
        <f ca="1">TRUNC(PRODUCT(G$10:G335),15)</f>
        <v>1.06216335375874</v>
      </c>
      <c r="I336" s="95">
        <f t="shared" si="82"/>
        <v>1</v>
      </c>
      <c r="J336" s="95">
        <f t="shared" ca="1" si="75"/>
        <v>1.0621633500000001</v>
      </c>
      <c r="K336" s="95">
        <f t="shared" ca="1" si="76"/>
        <v>310816.75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77"/>
        <v>0</v>
      </c>
      <c r="O336" s="95">
        <f t="shared" ca="1" si="78"/>
        <v>310816.75</v>
      </c>
      <c r="P336" s="101" t="str">
        <f t="shared" si="83"/>
        <v>J=</v>
      </c>
      <c r="Q336" s="102">
        <f t="shared" si="84"/>
        <v>43923</v>
      </c>
      <c r="R336" s="12"/>
      <c r="S336" s="12"/>
      <c r="T336" s="92">
        <v>45720</v>
      </c>
      <c r="U336" s="21" t="s">
        <v>59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</row>
    <row r="337" spans="1:177" x14ac:dyDescent="0.2">
      <c r="A337" s="93">
        <f t="shared" si="79"/>
        <v>43704</v>
      </c>
      <c r="B337" s="94">
        <f t="shared" ca="1" si="85"/>
        <v>5312157.95</v>
      </c>
      <c r="C337" s="95">
        <f t="shared" si="80"/>
        <v>5000000</v>
      </c>
      <c r="D337" s="96">
        <f ca="1">IF(A337&lt;$B$1,VLOOKUP(A337,[1]DI!$A$4:$B$15000,2,FALSE),0)</f>
        <v>5.8999999999999997E-2</v>
      </c>
      <c r="E337" s="95">
        <f t="shared" ca="1" si="86"/>
        <v>2.2751E-4</v>
      </c>
      <c r="F337" s="97">
        <f t="shared" si="81"/>
        <v>1.1100000000000001</v>
      </c>
      <c r="G337" s="98">
        <f t="shared" ca="1" si="74"/>
        <v>1.0002525361000001</v>
      </c>
      <c r="H337" s="95">
        <f ca="1">TRUNC(PRODUCT(G$10:G336),15)</f>
        <v>1.06243158834966</v>
      </c>
      <c r="I337" s="95">
        <f t="shared" si="82"/>
        <v>1</v>
      </c>
      <c r="J337" s="95">
        <f t="shared" ca="1" si="75"/>
        <v>1.0624315900000001</v>
      </c>
      <c r="K337" s="95">
        <f t="shared" ca="1" si="76"/>
        <v>312157.95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77"/>
        <v>0</v>
      </c>
      <c r="O337" s="95">
        <f t="shared" ca="1" si="78"/>
        <v>312157.95</v>
      </c>
      <c r="P337" s="101" t="str">
        <f t="shared" si="83"/>
        <v>J=</v>
      </c>
      <c r="Q337" s="102">
        <f t="shared" si="84"/>
        <v>43923</v>
      </c>
      <c r="R337" s="12"/>
      <c r="S337" s="12"/>
      <c r="T337" s="92">
        <v>45765</v>
      </c>
      <c r="U337" s="21" t="s">
        <v>76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</row>
    <row r="338" spans="1:177" x14ac:dyDescent="0.2">
      <c r="A338" s="93">
        <f t="shared" si="79"/>
        <v>43705</v>
      </c>
      <c r="B338" s="94">
        <f t="shared" ca="1" si="85"/>
        <v>5313499.45</v>
      </c>
      <c r="C338" s="95">
        <f t="shared" si="80"/>
        <v>5000000</v>
      </c>
      <c r="D338" s="96">
        <f ca="1">IF(A338&lt;$B$1,VLOOKUP(A338,[1]DI!$A$4:$B$15000,2,FALSE),0)</f>
        <v>5.8999999999999997E-2</v>
      </c>
      <c r="E338" s="95">
        <f t="shared" ca="1" si="86"/>
        <v>2.2751E-4</v>
      </c>
      <c r="F338" s="97">
        <f t="shared" si="81"/>
        <v>1.1100000000000001</v>
      </c>
      <c r="G338" s="98">
        <f t="shared" ca="1" si="74"/>
        <v>1.0002525361000001</v>
      </c>
      <c r="H338" s="95">
        <f ca="1">TRUNC(PRODUCT(G$10:G337),15)</f>
        <v>1.0626998906795</v>
      </c>
      <c r="I338" s="95">
        <f t="shared" si="82"/>
        <v>1</v>
      </c>
      <c r="J338" s="95">
        <f t="shared" ca="1" si="75"/>
        <v>1.06269989</v>
      </c>
      <c r="K338" s="95">
        <f t="shared" ca="1" si="76"/>
        <v>313499.45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77"/>
        <v>0</v>
      </c>
      <c r="O338" s="95">
        <f t="shared" ca="1" si="78"/>
        <v>313499.45</v>
      </c>
      <c r="P338" s="101" t="str">
        <f t="shared" si="83"/>
        <v>J=</v>
      </c>
      <c r="Q338" s="102">
        <f t="shared" si="84"/>
        <v>43923</v>
      </c>
      <c r="R338" s="12"/>
      <c r="S338" s="37"/>
      <c r="T338" s="92">
        <v>45768</v>
      </c>
      <c r="U338" s="21" t="s">
        <v>61</v>
      </c>
      <c r="V338" s="37"/>
      <c r="W338" s="37"/>
      <c r="X338" s="37"/>
      <c r="Y338" s="37"/>
      <c r="Z338" s="12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79"/>
        <v>43706</v>
      </c>
      <c r="B339" s="94">
        <f t="shared" ca="1" si="85"/>
        <v>5314841.3</v>
      </c>
      <c r="C339" s="95">
        <f t="shared" si="80"/>
        <v>5000000</v>
      </c>
      <c r="D339" s="96">
        <f ca="1">IF(A339&lt;$B$1,VLOOKUP(A339,[1]DI!$A$4:$B$15000,2,FALSE),0)</f>
        <v>5.8999999999999997E-2</v>
      </c>
      <c r="E339" s="95">
        <f t="shared" ca="1" si="86"/>
        <v>2.2751E-4</v>
      </c>
      <c r="F339" s="97">
        <f t="shared" si="81"/>
        <v>1.1100000000000001</v>
      </c>
      <c r="G339" s="98">
        <f t="shared" ca="1" si="74"/>
        <v>1.0002525361000001</v>
      </c>
      <c r="H339" s="95">
        <f ca="1">TRUNC(PRODUCT(G$10:G338),15)</f>
        <v>1.0629682607653601</v>
      </c>
      <c r="I339" s="95">
        <f t="shared" si="82"/>
        <v>1</v>
      </c>
      <c r="J339" s="95">
        <f t="shared" ca="1" si="75"/>
        <v>1.0629682600000001</v>
      </c>
      <c r="K339" s="95">
        <f t="shared" ca="1" si="76"/>
        <v>314841.3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77"/>
        <v>0</v>
      </c>
      <c r="O339" s="95">
        <f t="shared" ca="1" si="78"/>
        <v>314841.3</v>
      </c>
      <c r="P339" s="101" t="str">
        <f t="shared" si="83"/>
        <v>J=</v>
      </c>
      <c r="Q339" s="102">
        <f t="shared" si="84"/>
        <v>43923</v>
      </c>
      <c r="R339" s="12"/>
      <c r="S339" s="12"/>
      <c r="T339" s="92">
        <v>45778</v>
      </c>
      <c r="U339" s="21" t="s">
        <v>68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</row>
    <row r="340" spans="1:177" x14ac:dyDescent="0.2">
      <c r="A340" s="93">
        <f t="shared" si="79"/>
        <v>43707</v>
      </c>
      <c r="B340" s="94">
        <f t="shared" ca="1" si="85"/>
        <v>5316183.5</v>
      </c>
      <c r="C340" s="95">
        <f t="shared" si="80"/>
        <v>5000000</v>
      </c>
      <c r="D340" s="96">
        <f ca="1">IF(A340&lt;$B$1,VLOOKUP(A340,[1]DI!$A$4:$B$15000,2,FALSE),0)</f>
        <v>5.8999999999999997E-2</v>
      </c>
      <c r="E340" s="95">
        <f t="shared" ca="1" si="86"/>
        <v>2.2751E-4</v>
      </c>
      <c r="F340" s="97">
        <f t="shared" si="81"/>
        <v>1.1100000000000001</v>
      </c>
      <c r="G340" s="98">
        <f t="shared" ca="1" si="74"/>
        <v>1.0002525361000001</v>
      </c>
      <c r="H340" s="95">
        <f ca="1">TRUNC(PRODUCT(G$10:G339),15)</f>
        <v>1.06323669862436</v>
      </c>
      <c r="I340" s="95">
        <f t="shared" si="82"/>
        <v>1</v>
      </c>
      <c r="J340" s="95">
        <f t="shared" ca="1" si="75"/>
        <v>1.0632367</v>
      </c>
      <c r="K340" s="95">
        <f t="shared" ca="1" si="76"/>
        <v>316183.5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77"/>
        <v>0</v>
      </c>
      <c r="O340" s="95">
        <f t="shared" ca="1" si="78"/>
        <v>316183.5</v>
      </c>
      <c r="P340" s="101" t="str">
        <f t="shared" si="83"/>
        <v>J=</v>
      </c>
      <c r="Q340" s="102">
        <f t="shared" si="84"/>
        <v>43923</v>
      </c>
      <c r="R340" s="12"/>
      <c r="S340" s="12"/>
      <c r="T340" s="92">
        <v>45827</v>
      </c>
      <c r="U340" s="21" t="s">
        <v>77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</row>
    <row r="341" spans="1:177" x14ac:dyDescent="0.2">
      <c r="A341" s="93">
        <f t="shared" si="79"/>
        <v>43708</v>
      </c>
      <c r="B341" s="94">
        <f t="shared" ca="1" si="85"/>
        <v>5317526</v>
      </c>
      <c r="C341" s="95">
        <f t="shared" si="80"/>
        <v>5000000</v>
      </c>
      <c r="D341" s="96">
        <f ca="1">IF(A341&lt;$B$1,VLOOKUP(A341,[1]DI!$A$4:$B$15000,2,FALSE),0)</f>
        <v>0</v>
      </c>
      <c r="E341" s="95">
        <f t="shared" ca="1" si="86"/>
        <v>0</v>
      </c>
      <c r="F341" s="97">
        <f t="shared" si="81"/>
        <v>1.1100000000000001</v>
      </c>
      <c r="G341" s="98">
        <f t="shared" ca="1" si="74"/>
        <v>1</v>
      </c>
      <c r="H341" s="95">
        <f ca="1">TRUNC(PRODUCT(G$10:G340),15)</f>
        <v>1.0635052042736099</v>
      </c>
      <c r="I341" s="95">
        <f t="shared" si="82"/>
        <v>1</v>
      </c>
      <c r="J341" s="95">
        <f t="shared" ca="1" si="75"/>
        <v>1.0635052</v>
      </c>
      <c r="K341" s="95">
        <f t="shared" ca="1" si="76"/>
        <v>317526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77"/>
        <v>0</v>
      </c>
      <c r="O341" s="95">
        <f t="shared" ca="1" si="78"/>
        <v>317526</v>
      </c>
      <c r="P341" s="101" t="str">
        <f t="shared" si="83"/>
        <v>J=</v>
      </c>
      <c r="Q341" s="102">
        <f t="shared" si="84"/>
        <v>43923</v>
      </c>
      <c r="R341" s="12"/>
      <c r="S341" s="12"/>
      <c r="T341" s="92">
        <v>46016</v>
      </c>
      <c r="U341" s="21" t="s">
        <v>73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</row>
    <row r="342" spans="1:177" x14ac:dyDescent="0.2">
      <c r="A342" s="93">
        <f t="shared" si="79"/>
        <v>43709</v>
      </c>
      <c r="B342" s="94">
        <f t="shared" ca="1" si="85"/>
        <v>5317526</v>
      </c>
      <c r="C342" s="95">
        <f t="shared" si="80"/>
        <v>5000000</v>
      </c>
      <c r="D342" s="96">
        <f ca="1">IF(A342&lt;$B$1,VLOOKUP(A342,[1]DI!$A$4:$B$15000,2,FALSE),0)</f>
        <v>0</v>
      </c>
      <c r="E342" s="95">
        <f t="shared" ca="1" si="86"/>
        <v>0</v>
      </c>
      <c r="F342" s="97">
        <f t="shared" si="81"/>
        <v>1.1100000000000001</v>
      </c>
      <c r="G342" s="98">
        <f t="shared" ca="1" si="74"/>
        <v>1</v>
      </c>
      <c r="H342" s="95">
        <f ca="1">TRUNC(PRODUCT(G$10:G341),15)</f>
        <v>1.0635052042736099</v>
      </c>
      <c r="I342" s="95">
        <f t="shared" si="82"/>
        <v>1</v>
      </c>
      <c r="J342" s="95">
        <f t="shared" ca="1" si="75"/>
        <v>1.0635052</v>
      </c>
      <c r="K342" s="95">
        <f t="shared" ca="1" si="76"/>
        <v>317526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77"/>
        <v>0</v>
      </c>
      <c r="O342" s="95">
        <f t="shared" ca="1" si="78"/>
        <v>317526</v>
      </c>
      <c r="P342" s="101" t="str">
        <f t="shared" si="83"/>
        <v>J=</v>
      </c>
      <c r="Q342" s="102">
        <f t="shared" si="84"/>
        <v>43923</v>
      </c>
      <c r="R342" s="12"/>
      <c r="S342" s="12"/>
      <c r="T342" s="92">
        <v>46023</v>
      </c>
      <c r="U342" s="21" t="s">
        <v>75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</row>
    <row r="343" spans="1:177" x14ac:dyDescent="0.2">
      <c r="A343" s="93">
        <f t="shared" si="79"/>
        <v>43710</v>
      </c>
      <c r="B343" s="94">
        <f t="shared" ca="1" si="85"/>
        <v>5317526</v>
      </c>
      <c r="C343" s="95">
        <f t="shared" si="80"/>
        <v>5000000</v>
      </c>
      <c r="D343" s="96">
        <f ca="1">IF(A343&lt;$B$1,VLOOKUP(A343,[1]DI!$A$4:$B$15000,2,FALSE),0)</f>
        <v>5.8999999999999997E-2</v>
      </c>
      <c r="E343" s="95">
        <f t="shared" ca="1" si="86"/>
        <v>2.2751E-4</v>
      </c>
      <c r="F343" s="97">
        <f t="shared" si="81"/>
        <v>1.1100000000000001</v>
      </c>
      <c r="G343" s="98">
        <f t="shared" ca="1" si="74"/>
        <v>1.0002525361000001</v>
      </c>
      <c r="H343" s="95">
        <f ca="1">TRUNC(PRODUCT(G$10:G342),15)</f>
        <v>1.0635052042736099</v>
      </c>
      <c r="I343" s="95">
        <f t="shared" si="82"/>
        <v>1</v>
      </c>
      <c r="J343" s="95">
        <f t="shared" ca="1" si="75"/>
        <v>1.0635052</v>
      </c>
      <c r="K343" s="95">
        <f t="shared" ca="1" si="76"/>
        <v>317526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77"/>
        <v>0</v>
      </c>
      <c r="O343" s="95">
        <f t="shared" ca="1" si="78"/>
        <v>317526</v>
      </c>
      <c r="P343" s="101" t="str">
        <f t="shared" si="83"/>
        <v>J=</v>
      </c>
      <c r="Q343" s="102">
        <f t="shared" si="84"/>
        <v>43923</v>
      </c>
      <c r="R343" s="12"/>
      <c r="S343" s="12"/>
      <c r="T343" s="92">
        <v>46069</v>
      </c>
      <c r="U343" s="21" t="s">
        <v>59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</row>
    <row r="344" spans="1:177" x14ac:dyDescent="0.2">
      <c r="A344" s="93">
        <f t="shared" si="79"/>
        <v>43711</v>
      </c>
      <c r="B344" s="94">
        <f t="shared" ca="1" si="85"/>
        <v>5318868.9000000004</v>
      </c>
      <c r="C344" s="95">
        <f t="shared" si="80"/>
        <v>5000000</v>
      </c>
      <c r="D344" s="96">
        <f ca="1">IF(A344&lt;$B$1,VLOOKUP(A344,[1]DI!$A$4:$B$15000,2,FALSE),0)</f>
        <v>5.8999999999999997E-2</v>
      </c>
      <c r="E344" s="95">
        <f t="shared" ca="1" si="86"/>
        <v>2.2751E-4</v>
      </c>
      <c r="F344" s="97">
        <f t="shared" si="81"/>
        <v>1.1100000000000001</v>
      </c>
      <c r="G344" s="98">
        <f t="shared" ca="1" si="74"/>
        <v>1.0002525361000001</v>
      </c>
      <c r="H344" s="95">
        <f ca="1">TRUNC(PRODUCT(G$10:G343),15)</f>
        <v>1.0637737777302201</v>
      </c>
      <c r="I344" s="95">
        <f t="shared" si="82"/>
        <v>1</v>
      </c>
      <c r="J344" s="95">
        <f t="shared" ca="1" si="75"/>
        <v>1.06377378</v>
      </c>
      <c r="K344" s="95">
        <f t="shared" ca="1" si="76"/>
        <v>318868.90000000002</v>
      </c>
      <c r="L344" s="99">
        <f>IF(VLOOKUP(A344,$U$12:$AD$125,8)=VLOOKUP(A343,$U$12:$AD$125,8),0,VLOOKUP(A344,U$12:$AD$125,8))</f>
        <v>0</v>
      </c>
      <c r="M344" s="100">
        <f>IF(L344&gt;0,VLOOKUP(L344,T$12:$AC$125,7),0)</f>
        <v>0</v>
      </c>
      <c r="N344" s="95">
        <f t="shared" si="77"/>
        <v>0</v>
      </c>
      <c r="O344" s="95">
        <f t="shared" ca="1" si="78"/>
        <v>318868.90000000002</v>
      </c>
      <c r="P344" s="101" t="str">
        <f t="shared" si="83"/>
        <v>J=</v>
      </c>
      <c r="Q344" s="102">
        <f t="shared" si="84"/>
        <v>43923</v>
      </c>
      <c r="R344" s="12"/>
      <c r="S344" s="12"/>
      <c r="T344" s="92">
        <v>46070</v>
      </c>
      <c r="U344" s="21" t="s">
        <v>59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</row>
    <row r="345" spans="1:177" x14ac:dyDescent="0.2">
      <c r="A345" s="93">
        <f t="shared" si="79"/>
        <v>43712</v>
      </c>
      <c r="B345" s="94">
        <f t="shared" ca="1" si="85"/>
        <v>5320212.0999999996</v>
      </c>
      <c r="C345" s="95">
        <f t="shared" si="80"/>
        <v>5000000</v>
      </c>
      <c r="D345" s="96">
        <f ca="1">IF(A345&lt;$B$1,VLOOKUP(A345,[1]DI!$A$4:$B$15000,2,FALSE),0)</f>
        <v>5.8999999999999997E-2</v>
      </c>
      <c r="E345" s="95">
        <f t="shared" ca="1" si="86"/>
        <v>2.2751E-4</v>
      </c>
      <c r="F345" s="97">
        <f t="shared" si="81"/>
        <v>1.1100000000000001</v>
      </c>
      <c r="G345" s="98">
        <f t="shared" ca="1" si="74"/>
        <v>1.0002525361000001</v>
      </c>
      <c r="H345" s="95">
        <f ca="1">TRUNC(PRODUCT(G$10:G344),15)</f>
        <v>1.06404241901133</v>
      </c>
      <c r="I345" s="95">
        <f t="shared" si="82"/>
        <v>1</v>
      </c>
      <c r="J345" s="95">
        <f t="shared" ca="1" si="75"/>
        <v>1.06404242</v>
      </c>
      <c r="K345" s="95">
        <f t="shared" ca="1" si="76"/>
        <v>320212.09999999998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77"/>
        <v>0</v>
      </c>
      <c r="O345" s="95">
        <f t="shared" ca="1" si="78"/>
        <v>320212.09999999998</v>
      </c>
      <c r="P345" s="101" t="str">
        <f t="shared" si="83"/>
        <v>J=</v>
      </c>
      <c r="Q345" s="102">
        <f t="shared" si="84"/>
        <v>43923</v>
      </c>
      <c r="R345" s="12"/>
      <c r="S345" s="12"/>
      <c r="T345" s="92">
        <v>46115</v>
      </c>
      <c r="U345" s="21" t="s">
        <v>76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</row>
    <row r="346" spans="1:177" x14ac:dyDescent="0.2">
      <c r="A346" s="93">
        <f t="shared" si="79"/>
        <v>43713</v>
      </c>
      <c r="B346" s="94">
        <f t="shared" ca="1" si="85"/>
        <v>5321555.6500000004</v>
      </c>
      <c r="C346" s="95">
        <f t="shared" si="80"/>
        <v>5000000</v>
      </c>
      <c r="D346" s="96">
        <f ca="1">IF(A346&lt;$B$1,VLOOKUP(A346,[1]DI!$A$4:$B$15000,2,FALSE),0)</f>
        <v>5.8999999999999997E-2</v>
      </c>
      <c r="E346" s="95">
        <f t="shared" ca="1" si="86"/>
        <v>2.2751E-4</v>
      </c>
      <c r="F346" s="97">
        <f t="shared" si="81"/>
        <v>1.1100000000000001</v>
      </c>
      <c r="G346" s="98">
        <f t="shared" ca="1" si="74"/>
        <v>1.0002525361000001</v>
      </c>
      <c r="H346" s="95">
        <f ca="1">TRUNC(PRODUCT(G$10:G345),15)</f>
        <v>1.06431112813407</v>
      </c>
      <c r="I346" s="95">
        <f t="shared" si="82"/>
        <v>1</v>
      </c>
      <c r="J346" s="95">
        <f t="shared" ca="1" si="75"/>
        <v>1.0643111300000001</v>
      </c>
      <c r="K346" s="95">
        <f t="shared" ca="1" si="76"/>
        <v>321555.65000000002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77"/>
        <v>0</v>
      </c>
      <c r="O346" s="95">
        <f t="shared" ca="1" si="78"/>
        <v>321555.65000000002</v>
      </c>
      <c r="P346" s="101" t="str">
        <f t="shared" si="83"/>
        <v>J=</v>
      </c>
      <c r="Q346" s="102">
        <f t="shared" si="84"/>
        <v>43923</v>
      </c>
      <c r="R346" s="12"/>
      <c r="S346" s="12"/>
      <c r="T346" s="92">
        <v>46133</v>
      </c>
      <c r="U346" s="21" t="s">
        <v>61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</row>
    <row r="347" spans="1:177" x14ac:dyDescent="0.2">
      <c r="A347" s="93">
        <f t="shared" si="79"/>
        <v>43714</v>
      </c>
      <c r="B347" s="94">
        <f t="shared" ca="1" si="85"/>
        <v>5322899.55</v>
      </c>
      <c r="C347" s="95">
        <f t="shared" si="80"/>
        <v>5000000</v>
      </c>
      <c r="D347" s="96">
        <f ca="1">IF(A347&lt;$B$1,VLOOKUP(A347,[1]DI!$A$4:$B$15000,2,FALSE),0)</f>
        <v>5.8999999999999997E-2</v>
      </c>
      <c r="E347" s="95">
        <f t="shared" ca="1" si="86"/>
        <v>2.2751E-4</v>
      </c>
      <c r="F347" s="97">
        <f t="shared" si="81"/>
        <v>1.1100000000000001</v>
      </c>
      <c r="G347" s="98">
        <f t="shared" ca="1" si="74"/>
        <v>1.0002525361000001</v>
      </c>
      <c r="H347" s="95">
        <f ca="1">TRUNC(PRODUCT(G$10:G346),15)</f>
        <v>1.06457990511555</v>
      </c>
      <c r="I347" s="95">
        <f t="shared" si="82"/>
        <v>1</v>
      </c>
      <c r="J347" s="95">
        <f t="shared" ca="1" si="75"/>
        <v>1.06457991</v>
      </c>
      <c r="K347" s="95">
        <f t="shared" ca="1" si="76"/>
        <v>322899.55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77"/>
        <v>0</v>
      </c>
      <c r="O347" s="95">
        <f t="shared" ca="1" si="78"/>
        <v>322899.55</v>
      </c>
      <c r="P347" s="101" t="str">
        <f t="shared" si="83"/>
        <v>J=</v>
      </c>
      <c r="Q347" s="102">
        <f t="shared" si="84"/>
        <v>43923</v>
      </c>
      <c r="R347" s="12"/>
      <c r="S347" s="12"/>
      <c r="T347" s="92">
        <v>46143</v>
      </c>
      <c r="U347" s="21" t="s">
        <v>78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</row>
    <row r="348" spans="1:177" x14ac:dyDescent="0.2">
      <c r="A348" s="93">
        <f t="shared" si="79"/>
        <v>43715</v>
      </c>
      <c r="B348" s="94">
        <f t="shared" ca="1" si="85"/>
        <v>5324243.7499999898</v>
      </c>
      <c r="C348" s="95">
        <f t="shared" si="80"/>
        <v>5000000</v>
      </c>
      <c r="D348" s="96">
        <f ca="1">IF(A348&lt;$B$1,VLOOKUP(A348,[1]DI!$A$4:$B$15000,2,FALSE),0)</f>
        <v>0</v>
      </c>
      <c r="E348" s="95">
        <f t="shared" ca="1" si="86"/>
        <v>0</v>
      </c>
      <c r="F348" s="97">
        <f t="shared" si="81"/>
        <v>1.1100000000000001</v>
      </c>
      <c r="G348" s="98">
        <f t="shared" ca="1" si="74"/>
        <v>1</v>
      </c>
      <c r="H348" s="95">
        <f ca="1">TRUNC(PRODUCT(G$10:G347),15)</f>
        <v>1.06484874997293</v>
      </c>
      <c r="I348" s="95">
        <f t="shared" si="82"/>
        <v>1</v>
      </c>
      <c r="J348" s="95">
        <f t="shared" ca="1" si="75"/>
        <v>1.0648487499999999</v>
      </c>
      <c r="K348" s="95">
        <f t="shared" ca="1" si="76"/>
        <v>324243.74999998999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77"/>
        <v>0</v>
      </c>
      <c r="O348" s="95">
        <f t="shared" ca="1" si="78"/>
        <v>324243.74999998999</v>
      </c>
      <c r="P348" s="101" t="str">
        <f t="shared" si="83"/>
        <v>J=</v>
      </c>
      <c r="Q348" s="102">
        <f t="shared" si="84"/>
        <v>43923</v>
      </c>
      <c r="R348" s="12"/>
      <c r="S348" s="12"/>
      <c r="T348" s="92">
        <v>46177</v>
      </c>
      <c r="U348" s="21" t="s">
        <v>77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</row>
    <row r="349" spans="1:177" x14ac:dyDescent="0.2">
      <c r="A349" s="93">
        <f t="shared" si="79"/>
        <v>43716</v>
      </c>
      <c r="B349" s="94">
        <f t="shared" ca="1" si="85"/>
        <v>5324243.7499999898</v>
      </c>
      <c r="C349" s="95">
        <f t="shared" si="80"/>
        <v>5000000</v>
      </c>
      <c r="D349" s="96">
        <f ca="1">IF(A349&lt;$B$1,VLOOKUP(A349,[1]DI!$A$4:$B$15000,2,FALSE),0)</f>
        <v>0</v>
      </c>
      <c r="E349" s="95">
        <f t="shared" ca="1" si="86"/>
        <v>0</v>
      </c>
      <c r="F349" s="97">
        <f t="shared" si="81"/>
        <v>1.1100000000000001</v>
      </c>
      <c r="G349" s="98">
        <f t="shared" ca="1" si="74"/>
        <v>1</v>
      </c>
      <c r="H349" s="95">
        <f ca="1">TRUNC(PRODUCT(G$10:G348),15)</f>
        <v>1.06484874997293</v>
      </c>
      <c r="I349" s="95">
        <f t="shared" si="82"/>
        <v>1</v>
      </c>
      <c r="J349" s="95">
        <f t="shared" ca="1" si="75"/>
        <v>1.0648487499999999</v>
      </c>
      <c r="K349" s="95">
        <f t="shared" ca="1" si="76"/>
        <v>324243.74999998999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77"/>
        <v>0</v>
      </c>
      <c r="O349" s="95">
        <f t="shared" ca="1" si="78"/>
        <v>324243.74999998999</v>
      </c>
      <c r="P349" s="101" t="str">
        <f t="shared" si="83"/>
        <v>J=</v>
      </c>
      <c r="Q349" s="102">
        <f t="shared" si="84"/>
        <v>43923</v>
      </c>
      <c r="R349" s="42"/>
      <c r="S349" s="37"/>
      <c r="T349" s="92">
        <v>46272</v>
      </c>
      <c r="U349" s="21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79"/>
        <v>43717</v>
      </c>
      <c r="B350" s="94">
        <f t="shared" ca="1" si="85"/>
        <v>5324243.7499999898</v>
      </c>
      <c r="C350" s="95">
        <f t="shared" si="80"/>
        <v>5000000</v>
      </c>
      <c r="D350" s="96">
        <f ca="1">IF(A350&lt;$B$1,VLOOKUP(A350,[1]DI!$A$4:$B$15000,2,FALSE),0)</f>
        <v>5.8999999999999997E-2</v>
      </c>
      <c r="E350" s="95">
        <f t="shared" ca="1" si="86"/>
        <v>2.2751E-4</v>
      </c>
      <c r="F350" s="97">
        <f t="shared" si="81"/>
        <v>1.1100000000000001</v>
      </c>
      <c r="G350" s="98">
        <f t="shared" ca="1" si="74"/>
        <v>1.0002525361000001</v>
      </c>
      <c r="H350" s="95">
        <f ca="1">TRUNC(PRODUCT(G$10:G349),15)</f>
        <v>1.06484874997293</v>
      </c>
      <c r="I350" s="95">
        <f t="shared" si="82"/>
        <v>1</v>
      </c>
      <c r="J350" s="95">
        <f t="shared" ca="1" si="75"/>
        <v>1.0648487499999999</v>
      </c>
      <c r="K350" s="95">
        <f t="shared" ca="1" si="76"/>
        <v>324243.74999998999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77"/>
        <v>0</v>
      </c>
      <c r="O350" s="95">
        <f t="shared" ca="1" si="78"/>
        <v>324243.74999998999</v>
      </c>
      <c r="P350" s="101" t="str">
        <f t="shared" si="83"/>
        <v>J=</v>
      </c>
      <c r="Q350" s="102">
        <f t="shared" si="84"/>
        <v>43923</v>
      </c>
      <c r="R350" s="12"/>
      <c r="S350" s="12"/>
      <c r="T350" s="92">
        <v>46307</v>
      </c>
      <c r="U350" s="26" t="s">
        <v>65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</row>
    <row r="351" spans="1:177" x14ac:dyDescent="0.2">
      <c r="A351" s="93">
        <f t="shared" si="79"/>
        <v>43718</v>
      </c>
      <c r="B351" s="94">
        <f t="shared" ca="1" si="85"/>
        <v>5325588.3</v>
      </c>
      <c r="C351" s="95">
        <f t="shared" si="80"/>
        <v>5000000</v>
      </c>
      <c r="D351" s="96">
        <f ca="1">IF(A351&lt;$B$1,VLOOKUP(A351,[1]DI!$A$4:$B$15000,2,FALSE),0)</f>
        <v>5.8999999999999997E-2</v>
      </c>
      <c r="E351" s="95">
        <f t="shared" ca="1" si="86"/>
        <v>2.2751E-4</v>
      </c>
      <c r="F351" s="97">
        <f t="shared" si="81"/>
        <v>1.1100000000000001</v>
      </c>
      <c r="G351" s="98">
        <f t="shared" ca="1" si="74"/>
        <v>1.0002525361000001</v>
      </c>
      <c r="H351" s="95">
        <f ca="1">TRUNC(PRODUCT(G$10:G350),15)</f>
        <v>1.0651176627233401</v>
      </c>
      <c r="I351" s="95">
        <f t="shared" si="82"/>
        <v>1</v>
      </c>
      <c r="J351" s="95">
        <f t="shared" ca="1" si="75"/>
        <v>1.0651176600000001</v>
      </c>
      <c r="K351" s="95">
        <f t="shared" ca="1" si="76"/>
        <v>325588.3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77"/>
        <v>0</v>
      </c>
      <c r="O351" s="95">
        <f t="shared" ca="1" si="78"/>
        <v>325588.3</v>
      </c>
      <c r="P351" s="101" t="str">
        <f t="shared" si="83"/>
        <v>J=</v>
      </c>
      <c r="Q351" s="102">
        <f t="shared" si="84"/>
        <v>43923</v>
      </c>
      <c r="R351" s="12"/>
      <c r="S351" s="12"/>
      <c r="T351" s="92">
        <v>46328</v>
      </c>
      <c r="U351" s="21" t="s">
        <v>71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</row>
    <row r="352" spans="1:177" x14ac:dyDescent="0.2">
      <c r="A352" s="93">
        <f t="shared" si="79"/>
        <v>43719</v>
      </c>
      <c r="B352" s="94">
        <f t="shared" ca="1" si="85"/>
        <v>5326933.2</v>
      </c>
      <c r="C352" s="95">
        <f t="shared" si="80"/>
        <v>5000000</v>
      </c>
      <c r="D352" s="96">
        <f ca="1">IF(A352&lt;$B$1,VLOOKUP(A352,[1]DI!$A$4:$B$15000,2,FALSE),0)</f>
        <v>5.8999999999999997E-2</v>
      </c>
      <c r="E352" s="95">
        <f t="shared" ca="1" si="86"/>
        <v>2.2751E-4</v>
      </c>
      <c r="F352" s="97">
        <f t="shared" si="81"/>
        <v>1.1100000000000001</v>
      </c>
      <c r="G352" s="98">
        <f t="shared" ca="1" si="74"/>
        <v>1.0002525361000001</v>
      </c>
      <c r="H352" s="95">
        <f ca="1">TRUNC(PRODUCT(G$10:G351),15)</f>
        <v>1.0653866433839201</v>
      </c>
      <c r="I352" s="95">
        <f t="shared" si="82"/>
        <v>1</v>
      </c>
      <c r="J352" s="95">
        <f t="shared" ca="1" si="75"/>
        <v>1.0653866400000001</v>
      </c>
      <c r="K352" s="95">
        <f t="shared" ca="1" si="76"/>
        <v>326933.2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77"/>
        <v>0</v>
      </c>
      <c r="O352" s="95">
        <f t="shared" ca="1" si="78"/>
        <v>326933.2</v>
      </c>
      <c r="P352" s="101" t="str">
        <f t="shared" si="83"/>
        <v>J=</v>
      </c>
      <c r="Q352" s="102">
        <f t="shared" si="84"/>
        <v>43923</v>
      </c>
      <c r="R352" s="12"/>
      <c r="S352" s="12"/>
      <c r="T352" s="92">
        <v>46381</v>
      </c>
      <c r="U352" s="21" t="s">
        <v>73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</row>
    <row r="353" spans="1:172" x14ac:dyDescent="0.2">
      <c r="A353" s="93">
        <f t="shared" si="79"/>
        <v>43720</v>
      </c>
      <c r="B353" s="94">
        <f t="shared" ca="1" si="85"/>
        <v>5328278.45</v>
      </c>
      <c r="C353" s="95">
        <f t="shared" si="80"/>
        <v>5000000</v>
      </c>
      <c r="D353" s="96">
        <f ca="1">IF(A353&lt;$B$1,VLOOKUP(A353,[1]DI!$A$4:$B$15000,2,FALSE),0)</f>
        <v>5.8999999999999997E-2</v>
      </c>
      <c r="E353" s="95">
        <f t="shared" ca="1" si="86"/>
        <v>2.2751E-4</v>
      </c>
      <c r="F353" s="97">
        <f t="shared" si="81"/>
        <v>1.1100000000000001</v>
      </c>
      <c r="G353" s="98">
        <f t="shared" ca="1" si="74"/>
        <v>1.0002525361000001</v>
      </c>
      <c r="H353" s="95">
        <f ca="1">TRUNC(PRODUCT(G$10:G352),15)</f>
        <v>1.0656556919718301</v>
      </c>
      <c r="I353" s="95">
        <f t="shared" si="82"/>
        <v>1</v>
      </c>
      <c r="J353" s="95">
        <f t="shared" ca="1" si="75"/>
        <v>1.06565569</v>
      </c>
      <c r="K353" s="95">
        <f t="shared" ca="1" si="76"/>
        <v>328278.45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77"/>
        <v>0</v>
      </c>
      <c r="O353" s="95">
        <f t="shared" ca="1" si="78"/>
        <v>328278.45</v>
      </c>
      <c r="P353" s="101" t="str">
        <f t="shared" si="83"/>
        <v>J=</v>
      </c>
      <c r="Q353" s="102">
        <f t="shared" si="84"/>
        <v>43923</v>
      </c>
      <c r="R353" s="12"/>
      <c r="S353" s="12"/>
      <c r="T353" s="92">
        <v>46388</v>
      </c>
      <c r="U353" s="21" t="s">
        <v>75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</row>
    <row r="354" spans="1:172" x14ac:dyDescent="0.2">
      <c r="A354" s="93">
        <f t="shared" si="79"/>
        <v>43721</v>
      </c>
      <c r="B354" s="94">
        <f t="shared" ca="1" si="85"/>
        <v>5329624.05</v>
      </c>
      <c r="C354" s="95">
        <f t="shared" si="80"/>
        <v>5000000</v>
      </c>
      <c r="D354" s="96">
        <f ca="1">IF(A354&lt;$B$1,VLOOKUP(A354,[1]DI!$A$4:$B$15000,2,FALSE),0)</f>
        <v>5.8999999999999997E-2</v>
      </c>
      <c r="E354" s="95">
        <f t="shared" ca="1" si="86"/>
        <v>2.2751E-4</v>
      </c>
      <c r="F354" s="97">
        <f t="shared" si="81"/>
        <v>1.1100000000000001</v>
      </c>
      <c r="G354" s="98">
        <f t="shared" ca="1" si="74"/>
        <v>1.0002525361000001</v>
      </c>
      <c r="H354" s="95">
        <f ca="1">TRUNC(PRODUCT(G$10:G353),15)</f>
        <v>1.0659248085042301</v>
      </c>
      <c r="I354" s="95">
        <f t="shared" si="82"/>
        <v>1</v>
      </c>
      <c r="J354" s="95">
        <f t="shared" ca="1" si="75"/>
        <v>1.0659248100000001</v>
      </c>
      <c r="K354" s="95">
        <f t="shared" ca="1" si="76"/>
        <v>329624.05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77"/>
        <v>0</v>
      </c>
      <c r="O354" s="95">
        <f t="shared" ca="1" si="78"/>
        <v>329624.05</v>
      </c>
      <c r="P354" s="101" t="str">
        <f t="shared" si="83"/>
        <v>J=</v>
      </c>
      <c r="Q354" s="102">
        <f t="shared" si="84"/>
        <v>43923</v>
      </c>
      <c r="R354" s="12"/>
      <c r="S354" s="12"/>
      <c r="T354" s="92">
        <v>46426</v>
      </c>
      <c r="U354" s="21" t="s">
        <v>59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</row>
    <row r="355" spans="1:172" x14ac:dyDescent="0.2">
      <c r="A355" s="93">
        <f t="shared" si="79"/>
        <v>43722</v>
      </c>
      <c r="B355" s="94">
        <f t="shared" ca="1" si="85"/>
        <v>5330969.95</v>
      </c>
      <c r="C355" s="95">
        <f t="shared" si="80"/>
        <v>5000000</v>
      </c>
      <c r="D355" s="96">
        <f ca="1">IF(A355&lt;$B$1,VLOOKUP(A355,[1]DI!$A$4:$B$15000,2,FALSE),0)</f>
        <v>0</v>
      </c>
      <c r="E355" s="95">
        <f t="shared" ca="1" si="86"/>
        <v>0</v>
      </c>
      <c r="F355" s="97">
        <f t="shared" si="81"/>
        <v>1.1100000000000001</v>
      </c>
      <c r="G355" s="98">
        <f t="shared" ca="1" si="74"/>
        <v>1</v>
      </c>
      <c r="H355" s="95">
        <f ca="1">TRUNC(PRODUCT(G$10:G354),15)</f>
        <v>1.06619399299826</v>
      </c>
      <c r="I355" s="95">
        <f t="shared" si="82"/>
        <v>1</v>
      </c>
      <c r="J355" s="95">
        <f t="shared" ca="1" si="75"/>
        <v>1.0661939899999999</v>
      </c>
      <c r="K355" s="95">
        <f t="shared" ca="1" si="76"/>
        <v>330969.95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77"/>
        <v>0</v>
      </c>
      <c r="O355" s="95">
        <f t="shared" ca="1" si="78"/>
        <v>330969.95</v>
      </c>
      <c r="P355" s="101" t="str">
        <f t="shared" si="83"/>
        <v>J=</v>
      </c>
      <c r="Q355" s="102">
        <f t="shared" si="84"/>
        <v>43923</v>
      </c>
      <c r="R355" s="12"/>
      <c r="S355" s="12"/>
      <c r="T355" s="92">
        <v>46427</v>
      </c>
      <c r="U355" s="21" t="s">
        <v>59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</row>
    <row r="356" spans="1:172" x14ac:dyDescent="0.2">
      <c r="A356" s="93">
        <f t="shared" si="79"/>
        <v>43723</v>
      </c>
      <c r="B356" s="94">
        <f t="shared" ca="1" si="85"/>
        <v>5330969.95</v>
      </c>
      <c r="C356" s="95">
        <f t="shared" si="80"/>
        <v>5000000</v>
      </c>
      <c r="D356" s="96">
        <f ca="1">IF(A356&lt;$B$1,VLOOKUP(A356,[1]DI!$A$4:$B$15000,2,FALSE),0)</f>
        <v>0</v>
      </c>
      <c r="E356" s="95">
        <f t="shared" ca="1" si="86"/>
        <v>0</v>
      </c>
      <c r="F356" s="97">
        <f t="shared" si="81"/>
        <v>1.1100000000000001</v>
      </c>
      <c r="G356" s="98">
        <f t="shared" ca="1" si="74"/>
        <v>1</v>
      </c>
      <c r="H356" s="95">
        <f ca="1">TRUNC(PRODUCT(G$10:G355),15)</f>
        <v>1.06619399299826</v>
      </c>
      <c r="I356" s="95">
        <f t="shared" si="82"/>
        <v>1</v>
      </c>
      <c r="J356" s="95">
        <f t="shared" ca="1" si="75"/>
        <v>1.0661939899999999</v>
      </c>
      <c r="K356" s="95">
        <f t="shared" ca="1" si="76"/>
        <v>330969.95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77"/>
        <v>0</v>
      </c>
      <c r="O356" s="95">
        <f t="shared" ca="1" si="78"/>
        <v>330969.95</v>
      </c>
      <c r="P356" s="101" t="str">
        <f t="shared" si="83"/>
        <v>J=</v>
      </c>
      <c r="Q356" s="102">
        <f t="shared" si="84"/>
        <v>43923</v>
      </c>
      <c r="R356" s="12"/>
      <c r="S356" s="12"/>
      <c r="T356" s="92">
        <v>46472</v>
      </c>
      <c r="U356" s="21" t="s">
        <v>76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</row>
    <row r="357" spans="1:172" x14ac:dyDescent="0.2">
      <c r="A357" s="93">
        <f t="shared" si="79"/>
        <v>43724</v>
      </c>
      <c r="B357" s="94">
        <f t="shared" ca="1" si="85"/>
        <v>5330969.95</v>
      </c>
      <c r="C357" s="95">
        <f t="shared" si="80"/>
        <v>5000000</v>
      </c>
      <c r="D357" s="96">
        <f ca="1">IF(A357&lt;$B$1,VLOOKUP(A357,[1]DI!$A$4:$B$15000,2,FALSE),0)</f>
        <v>5.8999999999999997E-2</v>
      </c>
      <c r="E357" s="95">
        <f t="shared" ca="1" si="86"/>
        <v>2.2751E-4</v>
      </c>
      <c r="F357" s="97">
        <f t="shared" si="81"/>
        <v>1.1100000000000001</v>
      </c>
      <c r="G357" s="98">
        <f t="shared" ca="1" si="74"/>
        <v>1.0002525361000001</v>
      </c>
      <c r="H357" s="95">
        <f ca="1">TRUNC(PRODUCT(G$10:G356),15)</f>
        <v>1.06619399299826</v>
      </c>
      <c r="I357" s="95">
        <f t="shared" si="82"/>
        <v>1</v>
      </c>
      <c r="J357" s="95">
        <f t="shared" ca="1" si="75"/>
        <v>1.0661939899999999</v>
      </c>
      <c r="K357" s="95">
        <f t="shared" ca="1" si="76"/>
        <v>330969.95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77"/>
        <v>0</v>
      </c>
      <c r="O357" s="95">
        <f t="shared" ca="1" si="78"/>
        <v>330969.95</v>
      </c>
      <c r="P357" s="101" t="str">
        <f t="shared" si="83"/>
        <v>J=</v>
      </c>
      <c r="Q357" s="102">
        <f t="shared" si="84"/>
        <v>43923</v>
      </c>
      <c r="R357" s="12"/>
      <c r="S357" s="12"/>
      <c r="T357" s="92">
        <v>46498</v>
      </c>
      <c r="U357" s="21" t="s">
        <v>61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</row>
    <row r="358" spans="1:172" x14ac:dyDescent="0.2">
      <c r="A358" s="93">
        <f t="shared" si="79"/>
        <v>43725</v>
      </c>
      <c r="B358" s="94">
        <f t="shared" ca="1" si="85"/>
        <v>5332316.25</v>
      </c>
      <c r="C358" s="95">
        <f t="shared" si="80"/>
        <v>5000000</v>
      </c>
      <c r="D358" s="96">
        <f ca="1">IF(A358&lt;$B$1,VLOOKUP(A358,[1]DI!$A$4:$B$15000,2,FALSE),0)</f>
        <v>5.8999999999999997E-2</v>
      </c>
      <c r="E358" s="95">
        <f t="shared" ca="1" si="86"/>
        <v>2.2751E-4</v>
      </c>
      <c r="F358" s="97">
        <f t="shared" si="81"/>
        <v>1.1100000000000001</v>
      </c>
      <c r="G358" s="98">
        <f t="shared" ca="1" si="74"/>
        <v>1.0002525361000001</v>
      </c>
      <c r="H358" s="95">
        <f ca="1">TRUNC(PRODUCT(G$10:G357),15)</f>
        <v>1.0664632454711001</v>
      </c>
      <c r="I358" s="95">
        <f t="shared" si="82"/>
        <v>1</v>
      </c>
      <c r="J358" s="95">
        <f t="shared" ca="1" si="75"/>
        <v>1.06646325</v>
      </c>
      <c r="K358" s="95">
        <f t="shared" ca="1" si="76"/>
        <v>332316.25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77"/>
        <v>0</v>
      </c>
      <c r="O358" s="95">
        <f t="shared" ca="1" si="78"/>
        <v>332316.25</v>
      </c>
      <c r="P358" s="101" t="str">
        <f t="shared" si="83"/>
        <v>J=</v>
      </c>
      <c r="Q358" s="102">
        <f t="shared" si="84"/>
        <v>43923</v>
      </c>
      <c r="R358" s="12"/>
      <c r="S358" s="12"/>
      <c r="T358" s="92">
        <v>46534</v>
      </c>
      <c r="U358" s="21" t="s">
        <v>77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</row>
    <row r="359" spans="1:172" x14ac:dyDescent="0.2">
      <c r="A359" s="93">
        <f t="shared" si="79"/>
        <v>43726</v>
      </c>
      <c r="B359" s="94">
        <f t="shared" ca="1" si="85"/>
        <v>5333662.8499999996</v>
      </c>
      <c r="C359" s="95">
        <f t="shared" si="80"/>
        <v>5000000</v>
      </c>
      <c r="D359" s="96">
        <f ca="1">IF(A359&lt;$B$1,VLOOKUP(A359,[1]DI!$A$4:$B$15000,2,FALSE),0)</f>
        <v>5.8999999999999997E-2</v>
      </c>
      <c r="E359" s="95">
        <f t="shared" ca="1" si="86"/>
        <v>2.2751E-4</v>
      </c>
      <c r="F359" s="97">
        <f t="shared" si="81"/>
        <v>1.1100000000000001</v>
      </c>
      <c r="G359" s="98">
        <f t="shared" ca="1" si="74"/>
        <v>1.0002525361000001</v>
      </c>
      <c r="H359" s="95">
        <f ca="1">TRUNC(PRODUCT(G$10:G358),15)</f>
        <v>1.0667325659399001</v>
      </c>
      <c r="I359" s="95">
        <f t="shared" si="82"/>
        <v>1</v>
      </c>
      <c r="J359" s="95">
        <f t="shared" ca="1" si="75"/>
        <v>1.0667325700000001</v>
      </c>
      <c r="K359" s="95">
        <f t="shared" ca="1" si="76"/>
        <v>333662.84999999998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77"/>
        <v>0</v>
      </c>
      <c r="O359" s="95">
        <f t="shared" ca="1" si="78"/>
        <v>333662.84999999998</v>
      </c>
      <c r="P359" s="101" t="str">
        <f t="shared" si="83"/>
        <v>J=</v>
      </c>
      <c r="Q359" s="102">
        <f t="shared" si="84"/>
        <v>43923</v>
      </c>
      <c r="R359" s="12"/>
      <c r="S359" s="12"/>
      <c r="T359" s="92">
        <v>46637</v>
      </c>
      <c r="U359" s="21" t="s">
        <v>70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</row>
    <row r="360" spans="1:172" x14ac:dyDescent="0.2">
      <c r="A360" s="93">
        <f t="shared" si="79"/>
        <v>43727</v>
      </c>
      <c r="B360" s="94">
        <f t="shared" ca="1" si="85"/>
        <v>5335009.75</v>
      </c>
      <c r="C360" s="95">
        <f t="shared" si="80"/>
        <v>5000000</v>
      </c>
      <c r="D360" s="96">
        <f ca="1">IF(A360&lt;$B$1,VLOOKUP(A360,[1]DI!$A$4:$B$15000,2,FALSE),0)</f>
        <v>5.3999999999999999E-2</v>
      </c>
      <c r="E360" s="95">
        <f t="shared" ca="1" si="86"/>
        <v>2.0871999999999999E-4</v>
      </c>
      <c r="F360" s="97">
        <f t="shared" si="81"/>
        <v>1.1100000000000001</v>
      </c>
      <c r="G360" s="98">
        <f t="shared" ca="1" si="74"/>
        <v>1.0002316791999999</v>
      </c>
      <c r="H360" s="95">
        <f ca="1">TRUNC(PRODUCT(G$10:G359),15)</f>
        <v>1.0670019544218501</v>
      </c>
      <c r="I360" s="95">
        <f t="shared" si="82"/>
        <v>1</v>
      </c>
      <c r="J360" s="95">
        <f t="shared" ca="1" si="75"/>
        <v>1.0670019500000001</v>
      </c>
      <c r="K360" s="95">
        <f t="shared" ca="1" si="76"/>
        <v>335009.75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77"/>
        <v>0</v>
      </c>
      <c r="O360" s="95">
        <f t="shared" ca="1" si="78"/>
        <v>335009.75</v>
      </c>
      <c r="P360" s="101" t="str">
        <f t="shared" si="83"/>
        <v>J=</v>
      </c>
      <c r="Q360" s="102">
        <f t="shared" si="84"/>
        <v>43923</v>
      </c>
      <c r="R360" s="12"/>
      <c r="S360" s="12"/>
      <c r="T360" s="92">
        <v>46672</v>
      </c>
      <c r="U360" s="26" t="s">
        <v>65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</row>
    <row r="361" spans="1:172" x14ac:dyDescent="0.2">
      <c r="A361" s="93">
        <f t="shared" si="79"/>
        <v>43728</v>
      </c>
      <c r="B361" s="94">
        <f t="shared" ca="1" si="85"/>
        <v>5336245.8</v>
      </c>
      <c r="C361" s="95">
        <f t="shared" si="80"/>
        <v>5000000</v>
      </c>
      <c r="D361" s="96">
        <f ca="1">IF(A361&lt;$B$1,VLOOKUP(A361,[1]DI!$A$4:$B$15000,2,FALSE),0)</f>
        <v>5.3999999999999999E-2</v>
      </c>
      <c r="E361" s="95">
        <f t="shared" ca="1" si="86"/>
        <v>2.0871999999999999E-4</v>
      </c>
      <c r="F361" s="97">
        <f t="shared" si="81"/>
        <v>1.1100000000000001</v>
      </c>
      <c r="G361" s="98">
        <f t="shared" ca="1" si="74"/>
        <v>1.0002316791999999</v>
      </c>
      <c r="H361" s="95">
        <f ca="1">TRUNC(PRODUCT(G$10:G360),15)</f>
        <v>1.06724915658104</v>
      </c>
      <c r="I361" s="95">
        <f t="shared" si="82"/>
        <v>1</v>
      </c>
      <c r="J361" s="95">
        <f t="shared" ca="1" si="75"/>
        <v>1.06724916</v>
      </c>
      <c r="K361" s="95">
        <f t="shared" ca="1" si="76"/>
        <v>336245.8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77"/>
        <v>0</v>
      </c>
      <c r="O361" s="95">
        <f t="shared" ca="1" si="78"/>
        <v>336245.8</v>
      </c>
      <c r="P361" s="101" t="str">
        <f t="shared" si="83"/>
        <v>J=</v>
      </c>
      <c r="Q361" s="102">
        <f t="shared" si="84"/>
        <v>43923</v>
      </c>
      <c r="R361" s="12"/>
      <c r="S361" s="12"/>
      <c r="T361" s="92">
        <v>46693</v>
      </c>
      <c r="U361" s="21" t="s">
        <v>71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</row>
    <row r="362" spans="1:172" x14ac:dyDescent="0.2">
      <c r="A362" s="93">
        <f t="shared" si="79"/>
        <v>43729</v>
      </c>
      <c r="B362" s="94">
        <f t="shared" ca="1" si="85"/>
        <v>5337482.0999999903</v>
      </c>
      <c r="C362" s="95">
        <f t="shared" si="80"/>
        <v>5000000</v>
      </c>
      <c r="D362" s="96">
        <f ca="1">IF(A362&lt;$B$1,VLOOKUP(A362,[1]DI!$A$4:$B$15000,2,FALSE),0)</f>
        <v>0</v>
      </c>
      <c r="E362" s="95">
        <f t="shared" ca="1" si="86"/>
        <v>0</v>
      </c>
      <c r="F362" s="97">
        <f t="shared" si="81"/>
        <v>1.1100000000000001</v>
      </c>
      <c r="G362" s="98">
        <f t="shared" ca="1" si="74"/>
        <v>1</v>
      </c>
      <c r="H362" s="95">
        <f ca="1">TRUNC(PRODUCT(G$10:G361),15)</f>
        <v>1.0674964160118401</v>
      </c>
      <c r="I362" s="95">
        <f t="shared" si="82"/>
        <v>1</v>
      </c>
      <c r="J362" s="95">
        <f t="shared" ca="1" si="75"/>
        <v>1.0674964199999999</v>
      </c>
      <c r="K362" s="95">
        <f t="shared" ca="1" si="76"/>
        <v>337482.09999999002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77"/>
        <v>0</v>
      </c>
      <c r="O362" s="95">
        <f t="shared" ca="1" si="78"/>
        <v>337482.09999999002</v>
      </c>
      <c r="P362" s="101" t="str">
        <f t="shared" si="83"/>
        <v>J=</v>
      </c>
      <c r="Q362" s="102">
        <f t="shared" si="84"/>
        <v>43923</v>
      </c>
      <c r="R362" s="12"/>
      <c r="S362" s="12"/>
      <c r="T362" s="92">
        <v>46706</v>
      </c>
      <c r="U362" s="21" t="s">
        <v>80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</row>
    <row r="363" spans="1:172" x14ac:dyDescent="0.2">
      <c r="A363" s="93">
        <f t="shared" si="79"/>
        <v>43730</v>
      </c>
      <c r="B363" s="94">
        <f t="shared" ca="1" si="85"/>
        <v>5337482.0999999903</v>
      </c>
      <c r="C363" s="95">
        <f t="shared" si="80"/>
        <v>5000000</v>
      </c>
      <c r="D363" s="96">
        <f ca="1">IF(A363&lt;$B$1,VLOOKUP(A363,[1]DI!$A$4:$B$15000,2,FALSE),0)</f>
        <v>0</v>
      </c>
      <c r="E363" s="95">
        <f t="shared" ca="1" si="86"/>
        <v>0</v>
      </c>
      <c r="F363" s="97">
        <f t="shared" si="81"/>
        <v>1.1100000000000001</v>
      </c>
      <c r="G363" s="98">
        <f t="shared" ca="1" si="74"/>
        <v>1</v>
      </c>
      <c r="H363" s="95">
        <f ca="1">TRUNC(PRODUCT(G$10:G362),15)</f>
        <v>1.0674964160118401</v>
      </c>
      <c r="I363" s="95">
        <f t="shared" si="82"/>
        <v>1</v>
      </c>
      <c r="J363" s="95">
        <f t="shared" ca="1" si="75"/>
        <v>1.0674964199999999</v>
      </c>
      <c r="K363" s="95">
        <f t="shared" ca="1" si="76"/>
        <v>337482.09999999002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77"/>
        <v>0</v>
      </c>
      <c r="O363" s="95">
        <f t="shared" ca="1" si="78"/>
        <v>337482.09999999002</v>
      </c>
      <c r="P363" s="101" t="str">
        <f t="shared" si="83"/>
        <v>J=</v>
      </c>
      <c r="Q363" s="102">
        <f t="shared" si="84"/>
        <v>43923</v>
      </c>
      <c r="R363" s="12"/>
      <c r="S363" s="12"/>
      <c r="T363" s="92">
        <v>46811</v>
      </c>
      <c r="U363" s="21" t="s">
        <v>59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</row>
    <row r="364" spans="1:172" x14ac:dyDescent="0.2">
      <c r="A364" s="93">
        <f t="shared" si="79"/>
        <v>43731</v>
      </c>
      <c r="B364" s="94">
        <f t="shared" ca="1" si="85"/>
        <v>5337482.0999999903</v>
      </c>
      <c r="C364" s="95">
        <f t="shared" si="80"/>
        <v>5000000</v>
      </c>
      <c r="D364" s="96">
        <f ca="1">IF(A364&lt;$B$1,VLOOKUP(A364,[1]DI!$A$4:$B$15000,2,FALSE),0)</f>
        <v>5.3999999999999999E-2</v>
      </c>
      <c r="E364" s="95">
        <f t="shared" ca="1" si="86"/>
        <v>2.0871999999999999E-4</v>
      </c>
      <c r="F364" s="97">
        <f t="shared" si="81"/>
        <v>1.1100000000000001</v>
      </c>
      <c r="G364" s="98">
        <f t="shared" ca="1" si="74"/>
        <v>1.0002316791999999</v>
      </c>
      <c r="H364" s="95">
        <f ca="1">TRUNC(PRODUCT(G$10:G363),15)</f>
        <v>1.0674964160118401</v>
      </c>
      <c r="I364" s="95">
        <f t="shared" si="82"/>
        <v>1</v>
      </c>
      <c r="J364" s="95">
        <f t="shared" ca="1" si="75"/>
        <v>1.0674964199999999</v>
      </c>
      <c r="K364" s="95">
        <f t="shared" ca="1" si="76"/>
        <v>337482.09999999002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77"/>
        <v>0</v>
      </c>
      <c r="O364" s="95">
        <f t="shared" ca="1" si="78"/>
        <v>337482.09999999002</v>
      </c>
      <c r="P364" s="101" t="str">
        <f t="shared" si="83"/>
        <v>J=</v>
      </c>
      <c r="Q364" s="102">
        <f t="shared" si="84"/>
        <v>43923</v>
      </c>
      <c r="R364" s="12"/>
      <c r="S364" s="12"/>
      <c r="T364" s="92">
        <v>46812</v>
      </c>
      <c r="U364" s="21" t="s">
        <v>59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</row>
    <row r="365" spans="1:172" x14ac:dyDescent="0.2">
      <c r="A365" s="93">
        <f t="shared" si="79"/>
        <v>43732</v>
      </c>
      <c r="B365" s="94">
        <f t="shared" ca="1" si="85"/>
        <v>5338718.6499999901</v>
      </c>
      <c r="C365" s="95">
        <f t="shared" si="80"/>
        <v>5000000</v>
      </c>
      <c r="D365" s="96">
        <f ca="1">IF(A365&lt;$B$1,VLOOKUP(A365,[1]DI!$A$4:$B$15000,2,FALSE),0)</f>
        <v>5.3999999999999999E-2</v>
      </c>
      <c r="E365" s="95">
        <f t="shared" ca="1" si="86"/>
        <v>2.0871999999999999E-4</v>
      </c>
      <c r="F365" s="97">
        <f t="shared" si="81"/>
        <v>1.1100000000000001</v>
      </c>
      <c r="G365" s="98">
        <f t="shared" ca="1" si="74"/>
        <v>1.0002316791999999</v>
      </c>
      <c r="H365" s="95">
        <f ca="1">TRUNC(PRODUCT(G$10:G364),15)</f>
        <v>1.0677437327275101</v>
      </c>
      <c r="I365" s="95">
        <f t="shared" si="82"/>
        <v>1</v>
      </c>
      <c r="J365" s="95">
        <f t="shared" ca="1" si="75"/>
        <v>1.0677437299999999</v>
      </c>
      <c r="K365" s="95">
        <f t="shared" ca="1" si="76"/>
        <v>338718.64999999001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77"/>
        <v>0</v>
      </c>
      <c r="O365" s="95">
        <f t="shared" ca="1" si="78"/>
        <v>338718.64999999001</v>
      </c>
      <c r="P365" s="101" t="str">
        <f t="shared" si="83"/>
        <v>J=</v>
      </c>
      <c r="Q365" s="102">
        <f t="shared" si="84"/>
        <v>43923</v>
      </c>
      <c r="R365" s="12"/>
      <c r="S365" s="12"/>
      <c r="T365" s="92">
        <v>46857</v>
      </c>
      <c r="U365" s="21" t="s">
        <v>76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</row>
    <row r="366" spans="1:172" x14ac:dyDescent="0.2">
      <c r="A366" s="93">
        <f t="shared" si="79"/>
        <v>43733</v>
      </c>
      <c r="B366" s="94">
        <f t="shared" ca="1" si="85"/>
        <v>5339955.55</v>
      </c>
      <c r="C366" s="95">
        <f t="shared" si="80"/>
        <v>5000000</v>
      </c>
      <c r="D366" s="96">
        <f ca="1">IF(A366&lt;$B$1,VLOOKUP(A366,[1]DI!$A$4:$B$15000,2,FALSE),0)</f>
        <v>5.3999999999999999E-2</v>
      </c>
      <c r="E366" s="95">
        <f t="shared" ca="1" si="86"/>
        <v>2.0871999999999999E-4</v>
      </c>
      <c r="F366" s="97">
        <f t="shared" si="81"/>
        <v>1.1100000000000001</v>
      </c>
      <c r="G366" s="98">
        <f t="shared" ca="1" si="74"/>
        <v>1.0002316791999999</v>
      </c>
      <c r="H366" s="95">
        <f ca="1">TRUNC(PRODUCT(G$10:G365),15)</f>
        <v>1.0679911067413099</v>
      </c>
      <c r="I366" s="95">
        <f t="shared" si="82"/>
        <v>1</v>
      </c>
      <c r="J366" s="95">
        <f t="shared" ca="1" si="75"/>
        <v>1.0679911099999999</v>
      </c>
      <c r="K366" s="95">
        <f t="shared" ca="1" si="76"/>
        <v>339955.55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77"/>
        <v>0</v>
      </c>
      <c r="O366" s="95">
        <f t="shared" ca="1" si="78"/>
        <v>339955.55</v>
      </c>
      <c r="P366" s="101" t="str">
        <f t="shared" si="83"/>
        <v>J=</v>
      </c>
      <c r="Q366" s="102">
        <f t="shared" si="84"/>
        <v>43923</v>
      </c>
      <c r="R366" s="12"/>
      <c r="S366" s="12"/>
      <c r="T366" s="92">
        <v>46864</v>
      </c>
      <c r="U366" s="21" t="s">
        <v>61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</row>
    <row r="367" spans="1:172" x14ac:dyDescent="0.2">
      <c r="A367" s="93">
        <f t="shared" si="79"/>
        <v>43734</v>
      </c>
      <c r="B367" s="94">
        <f t="shared" ca="1" si="85"/>
        <v>5341192.7</v>
      </c>
      <c r="C367" s="95">
        <f t="shared" si="80"/>
        <v>5000000</v>
      </c>
      <c r="D367" s="96">
        <f ca="1">IF(A367&lt;$B$1,VLOOKUP(A367,[1]DI!$A$4:$B$15000,2,FALSE),0)</f>
        <v>5.3999999999999999E-2</v>
      </c>
      <c r="E367" s="95">
        <f t="shared" ca="1" si="86"/>
        <v>2.0871999999999999E-4</v>
      </c>
      <c r="F367" s="97">
        <f t="shared" si="81"/>
        <v>1.1100000000000001</v>
      </c>
      <c r="G367" s="98">
        <f t="shared" ca="1" si="74"/>
        <v>1.0002316791999999</v>
      </c>
      <c r="H367" s="95">
        <f ca="1">TRUNC(PRODUCT(G$10:G366),15)</f>
        <v>1.06823853806653</v>
      </c>
      <c r="I367" s="95">
        <f t="shared" si="82"/>
        <v>1</v>
      </c>
      <c r="J367" s="95">
        <f t="shared" ca="1" si="75"/>
        <v>1.0682385400000001</v>
      </c>
      <c r="K367" s="95">
        <f t="shared" ca="1" si="76"/>
        <v>341192.7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77"/>
        <v>0</v>
      </c>
      <c r="O367" s="95">
        <f t="shared" ca="1" si="78"/>
        <v>341192.7</v>
      </c>
      <c r="P367" s="101" t="str">
        <f t="shared" si="83"/>
        <v>J=</v>
      </c>
      <c r="Q367" s="102">
        <f t="shared" si="84"/>
        <v>43923</v>
      </c>
      <c r="R367" s="12"/>
      <c r="S367" s="12"/>
      <c r="T367" s="92">
        <v>46874</v>
      </c>
      <c r="U367" s="21" t="s">
        <v>78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</row>
    <row r="368" spans="1:172" x14ac:dyDescent="0.2">
      <c r="A368" s="93">
        <f t="shared" si="79"/>
        <v>43735</v>
      </c>
      <c r="B368" s="94">
        <f t="shared" ca="1" si="85"/>
        <v>5342430.1500000004</v>
      </c>
      <c r="C368" s="95">
        <f t="shared" si="80"/>
        <v>5000000</v>
      </c>
      <c r="D368" s="96">
        <f ca="1">IF(A368&lt;$B$1,VLOOKUP(A368,[1]DI!$A$4:$B$15000,2,FALSE),0)</f>
        <v>5.3999999999999999E-2</v>
      </c>
      <c r="E368" s="95">
        <f t="shared" ca="1" si="86"/>
        <v>2.0871999999999999E-4</v>
      </c>
      <c r="F368" s="97">
        <f t="shared" si="81"/>
        <v>1.1100000000000001</v>
      </c>
      <c r="G368" s="98">
        <f t="shared" ca="1" si="74"/>
        <v>1.0002316791999999</v>
      </c>
      <c r="H368" s="95">
        <f ca="1">TRUNC(PRODUCT(G$10:G367),15)</f>
        <v>1.06848602671643</v>
      </c>
      <c r="I368" s="95">
        <f t="shared" si="82"/>
        <v>1</v>
      </c>
      <c r="J368" s="95">
        <f t="shared" ca="1" si="75"/>
        <v>1.0684860300000001</v>
      </c>
      <c r="K368" s="95">
        <f t="shared" ca="1" si="76"/>
        <v>342430.15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77"/>
        <v>0</v>
      </c>
      <c r="O368" s="95">
        <f t="shared" ca="1" si="78"/>
        <v>342430.15</v>
      </c>
      <c r="P368" s="101" t="str">
        <f t="shared" si="83"/>
        <v>J=</v>
      </c>
      <c r="Q368" s="102">
        <f t="shared" si="84"/>
        <v>43923</v>
      </c>
      <c r="R368" s="12"/>
      <c r="S368" s="12"/>
      <c r="T368" s="92">
        <v>46919</v>
      </c>
      <c r="U368" s="21" t="s">
        <v>77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</row>
    <row r="369" spans="1:177" x14ac:dyDescent="0.2">
      <c r="A369" s="93">
        <f t="shared" si="79"/>
        <v>43736</v>
      </c>
      <c r="B369" s="94">
        <f t="shared" ca="1" si="85"/>
        <v>5343667.8499999996</v>
      </c>
      <c r="C369" s="95">
        <f t="shared" si="80"/>
        <v>5000000</v>
      </c>
      <c r="D369" s="96">
        <f ca="1">IF(A369&lt;$B$1,VLOOKUP(A369,[1]DI!$A$4:$B$15000,2,FALSE),0)</f>
        <v>0</v>
      </c>
      <c r="E369" s="95">
        <f t="shared" ca="1" si="86"/>
        <v>0</v>
      </c>
      <c r="F369" s="97">
        <f t="shared" si="81"/>
        <v>1.1100000000000001</v>
      </c>
      <c r="G369" s="98">
        <f t="shared" ca="1" si="74"/>
        <v>1</v>
      </c>
      <c r="H369" s="95">
        <f ca="1">TRUNC(PRODUCT(G$10:G368),15)</f>
        <v>1.0687335727043199</v>
      </c>
      <c r="I369" s="95">
        <f t="shared" si="82"/>
        <v>1</v>
      </c>
      <c r="J369" s="95">
        <f t="shared" ca="1" si="75"/>
        <v>1.06873357</v>
      </c>
      <c r="K369" s="95">
        <f t="shared" ca="1" si="76"/>
        <v>343667.85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77"/>
        <v>0</v>
      </c>
      <c r="O369" s="95">
        <f t="shared" ca="1" si="78"/>
        <v>343667.85</v>
      </c>
      <c r="P369" s="101" t="str">
        <f t="shared" si="83"/>
        <v>J=</v>
      </c>
      <c r="Q369" s="102">
        <f t="shared" si="84"/>
        <v>43923</v>
      </c>
      <c r="R369" s="12"/>
      <c r="S369" s="12"/>
      <c r="T369" s="92">
        <v>47003</v>
      </c>
      <c r="U369" s="21" t="s">
        <v>79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</row>
    <row r="370" spans="1:177" x14ac:dyDescent="0.2">
      <c r="A370" s="93">
        <f t="shared" si="79"/>
        <v>43737</v>
      </c>
      <c r="B370" s="94">
        <f t="shared" ca="1" si="85"/>
        <v>5343667.8499999996</v>
      </c>
      <c r="C370" s="95">
        <f t="shared" si="80"/>
        <v>5000000</v>
      </c>
      <c r="D370" s="96">
        <f ca="1">IF(A370&lt;$B$1,VLOOKUP(A370,[1]DI!$A$4:$B$15000,2,FALSE),0)</f>
        <v>0</v>
      </c>
      <c r="E370" s="95">
        <f t="shared" ca="1" si="86"/>
        <v>0</v>
      </c>
      <c r="F370" s="97">
        <f t="shared" si="81"/>
        <v>1.1100000000000001</v>
      </c>
      <c r="G370" s="98">
        <f t="shared" ca="1" si="74"/>
        <v>1</v>
      </c>
      <c r="H370" s="95">
        <f ca="1">TRUNC(PRODUCT(G$10:G369),15)</f>
        <v>1.0687335727043199</v>
      </c>
      <c r="I370" s="95">
        <f t="shared" si="82"/>
        <v>1</v>
      </c>
      <c r="J370" s="95">
        <f t="shared" ca="1" si="75"/>
        <v>1.06873357</v>
      </c>
      <c r="K370" s="95">
        <f t="shared" ca="1" si="76"/>
        <v>343667.85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77"/>
        <v>0</v>
      </c>
      <c r="O370" s="95">
        <f t="shared" ca="1" si="78"/>
        <v>343667.85</v>
      </c>
      <c r="P370" s="101" t="str">
        <f t="shared" si="83"/>
        <v>J=</v>
      </c>
      <c r="Q370" s="102">
        <f t="shared" si="84"/>
        <v>43923</v>
      </c>
      <c r="R370" s="12"/>
      <c r="S370" s="12"/>
      <c r="T370" s="92">
        <v>47038</v>
      </c>
      <c r="U370" s="26" t="s">
        <v>65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</row>
    <row r="371" spans="1:177" x14ac:dyDescent="0.2">
      <c r="A371" s="93">
        <f t="shared" si="79"/>
        <v>43738</v>
      </c>
      <c r="B371" s="94">
        <f t="shared" ca="1" si="85"/>
        <v>5343667.8499999996</v>
      </c>
      <c r="C371" s="95">
        <f t="shared" si="80"/>
        <v>5000000</v>
      </c>
      <c r="D371" s="96">
        <f ca="1">IF(A371&lt;$B$1,VLOOKUP(A371,[1]DI!$A$4:$B$15000,2,FALSE),0)</f>
        <v>5.3999999999999999E-2</v>
      </c>
      <c r="E371" s="95">
        <f t="shared" ca="1" si="86"/>
        <v>2.0871999999999999E-4</v>
      </c>
      <c r="F371" s="97">
        <f t="shared" si="81"/>
        <v>1.1100000000000001</v>
      </c>
      <c r="G371" s="98">
        <f t="shared" ca="1" si="74"/>
        <v>1.0002316791999999</v>
      </c>
      <c r="H371" s="95">
        <f ca="1">TRUNC(PRODUCT(G$10:G370),15)</f>
        <v>1.0687335727043199</v>
      </c>
      <c r="I371" s="95">
        <f t="shared" si="82"/>
        <v>1</v>
      </c>
      <c r="J371" s="95">
        <f t="shared" ca="1" si="75"/>
        <v>1.06873357</v>
      </c>
      <c r="K371" s="95">
        <f t="shared" ca="1" si="76"/>
        <v>343667.85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77"/>
        <v>0</v>
      </c>
      <c r="O371" s="95">
        <f t="shared" ca="1" si="78"/>
        <v>343667.85</v>
      </c>
      <c r="P371" s="101" t="str">
        <f t="shared" si="83"/>
        <v>J=</v>
      </c>
      <c r="Q371" s="102">
        <f t="shared" si="84"/>
        <v>43923</v>
      </c>
      <c r="R371" s="12"/>
      <c r="S371" s="12"/>
      <c r="T371" s="92">
        <v>47059</v>
      </c>
      <c r="U371" s="21" t="s">
        <v>71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</row>
    <row r="372" spans="1:177" x14ac:dyDescent="0.2">
      <c r="A372" s="93">
        <f t="shared" si="79"/>
        <v>43739</v>
      </c>
      <c r="B372" s="94">
        <f t="shared" ca="1" si="85"/>
        <v>5344905.9000000004</v>
      </c>
      <c r="C372" s="95">
        <f t="shared" si="80"/>
        <v>5000000</v>
      </c>
      <c r="D372" s="96">
        <f ca="1">IF(A372&lt;$B$1,VLOOKUP(A372,[1]DI!$A$4:$B$15000,2,FALSE),0)</f>
        <v>5.3999999999999999E-2</v>
      </c>
      <c r="E372" s="95">
        <f t="shared" ca="1" si="86"/>
        <v>2.0871999999999999E-4</v>
      </c>
      <c r="F372" s="97">
        <f t="shared" si="81"/>
        <v>1.1100000000000001</v>
      </c>
      <c r="G372" s="98">
        <f t="shared" ca="1" si="74"/>
        <v>1.0002316791999999</v>
      </c>
      <c r="H372" s="95">
        <f ca="1">TRUNC(PRODUCT(G$10:G371),15)</f>
        <v>1.06898117604345</v>
      </c>
      <c r="I372" s="95">
        <f t="shared" si="82"/>
        <v>1</v>
      </c>
      <c r="J372" s="95">
        <f t="shared" ca="1" si="75"/>
        <v>1.06898118</v>
      </c>
      <c r="K372" s="95">
        <f t="shared" ca="1" si="76"/>
        <v>344905.9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77"/>
        <v>0</v>
      </c>
      <c r="O372" s="95">
        <f t="shared" ca="1" si="78"/>
        <v>344905.9</v>
      </c>
      <c r="P372" s="101" t="str">
        <f t="shared" si="83"/>
        <v>J=</v>
      </c>
      <c r="Q372" s="102">
        <f t="shared" si="84"/>
        <v>43923</v>
      </c>
      <c r="R372" s="12"/>
      <c r="S372" s="12"/>
      <c r="T372" s="92">
        <v>47072</v>
      </c>
      <c r="U372" s="21" t="s">
        <v>80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</row>
    <row r="373" spans="1:177" x14ac:dyDescent="0.2">
      <c r="A373" s="93">
        <f t="shared" si="79"/>
        <v>43740</v>
      </c>
      <c r="B373" s="94">
        <f t="shared" ca="1" si="85"/>
        <v>5346144.2</v>
      </c>
      <c r="C373" s="95">
        <f t="shared" si="80"/>
        <v>5000000</v>
      </c>
      <c r="D373" s="96">
        <f ca="1">IF(A373&lt;$B$1,VLOOKUP(A373,[1]DI!$A$4:$B$15000,2,FALSE),0)</f>
        <v>5.3999999999999999E-2</v>
      </c>
      <c r="E373" s="95">
        <f t="shared" ca="1" si="86"/>
        <v>2.0871999999999999E-4</v>
      </c>
      <c r="F373" s="97">
        <f t="shared" si="81"/>
        <v>1.1100000000000001</v>
      </c>
      <c r="G373" s="98">
        <f t="shared" ca="1" si="74"/>
        <v>1.0002316791999999</v>
      </c>
      <c r="H373" s="95">
        <f ca="1">TRUNC(PRODUCT(G$10:G372),15)</f>
        <v>1.0692288367471301</v>
      </c>
      <c r="I373" s="95">
        <f t="shared" si="82"/>
        <v>1</v>
      </c>
      <c r="J373" s="95">
        <f t="shared" ca="1" si="75"/>
        <v>1.0692288400000001</v>
      </c>
      <c r="K373" s="95">
        <f t="shared" ca="1" si="76"/>
        <v>346144.2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77"/>
        <v>0</v>
      </c>
      <c r="O373" s="95">
        <f t="shared" ca="1" si="78"/>
        <v>346144.2</v>
      </c>
      <c r="P373" s="101" t="str">
        <f t="shared" si="83"/>
        <v>J=</v>
      </c>
      <c r="Q373" s="102">
        <f t="shared" si="84"/>
        <v>43923</v>
      </c>
      <c r="R373" s="12"/>
      <c r="S373" s="12"/>
      <c r="T373" s="92">
        <v>47112</v>
      </c>
      <c r="U373" s="21" t="s">
        <v>73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</row>
    <row r="374" spans="1:177" x14ac:dyDescent="0.2">
      <c r="A374" s="93">
        <f t="shared" si="79"/>
        <v>43741</v>
      </c>
      <c r="B374" s="94">
        <f t="shared" ca="1" si="85"/>
        <v>5347382.75</v>
      </c>
      <c r="C374" s="95">
        <f t="shared" si="80"/>
        <v>5000000</v>
      </c>
      <c r="D374" s="96">
        <f ca="1">IF(A374&lt;$B$1,VLOOKUP(A374,[1]DI!$A$4:$B$15000,2,FALSE),0)</f>
        <v>5.3999999999999999E-2</v>
      </c>
      <c r="E374" s="95">
        <f t="shared" ca="1" si="86"/>
        <v>2.0871999999999999E-4</v>
      </c>
      <c r="F374" s="97">
        <f t="shared" si="81"/>
        <v>1.1100000000000001</v>
      </c>
      <c r="G374" s="98">
        <f t="shared" ca="1" si="74"/>
        <v>1.0002316791999999</v>
      </c>
      <c r="H374" s="95">
        <f ca="1">TRUNC(PRODUCT(G$10:G373),15)</f>
        <v>1.06947655482865</v>
      </c>
      <c r="I374" s="95">
        <f t="shared" si="82"/>
        <v>1</v>
      </c>
      <c r="J374" s="95">
        <f t="shared" ca="1" si="75"/>
        <v>1.0694765500000001</v>
      </c>
      <c r="K374" s="95">
        <f t="shared" ca="1" si="76"/>
        <v>347382.75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77"/>
        <v>0</v>
      </c>
      <c r="O374" s="95">
        <f t="shared" ca="1" si="78"/>
        <v>347382.75</v>
      </c>
      <c r="P374" s="101" t="str">
        <f t="shared" si="83"/>
        <v>J=</v>
      </c>
      <c r="Q374" s="102">
        <f t="shared" si="84"/>
        <v>43923</v>
      </c>
      <c r="R374" s="12"/>
      <c r="S374" s="18"/>
      <c r="T374" s="92">
        <v>47119</v>
      </c>
      <c r="U374" s="21" t="s">
        <v>75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</row>
    <row r="375" spans="1:177" x14ac:dyDescent="0.2">
      <c r="A375" s="93">
        <f t="shared" si="79"/>
        <v>43742</v>
      </c>
      <c r="B375" s="94">
        <f t="shared" ca="1" si="85"/>
        <v>5348621.6499999901</v>
      </c>
      <c r="C375" s="95">
        <f t="shared" si="80"/>
        <v>5000000</v>
      </c>
      <c r="D375" s="96">
        <f ca="1">IF(A375&lt;$B$1,VLOOKUP(A375,[1]DI!$A$4:$B$15000,2,FALSE),0)</f>
        <v>5.3999999999999999E-2</v>
      </c>
      <c r="E375" s="95">
        <f t="shared" ca="1" si="86"/>
        <v>2.0871999999999999E-4</v>
      </c>
      <c r="F375" s="97">
        <f t="shared" si="81"/>
        <v>1.1100000000000001</v>
      </c>
      <c r="G375" s="98">
        <f t="shared" ca="1" si="74"/>
        <v>1.0002316791999999</v>
      </c>
      <c r="H375" s="95">
        <f ca="1">TRUNC(PRODUCT(G$10:G374),15)</f>
        <v>1.06972433030129</v>
      </c>
      <c r="I375" s="95">
        <f t="shared" si="82"/>
        <v>1</v>
      </c>
      <c r="J375" s="95">
        <f t="shared" ca="1" si="75"/>
        <v>1.0697243299999999</v>
      </c>
      <c r="K375" s="95">
        <f t="shared" ca="1" si="76"/>
        <v>348621.64999999001</v>
      </c>
      <c r="L375" s="99">
        <f>IF(VLOOKUP(A375,$U$12:$AD$125,8)=VLOOKUP(A374,$U$12:$AD$125,8),0,VLOOKUP(A375,U$12:$AD$125,8))</f>
        <v>0</v>
      </c>
      <c r="M375" s="100">
        <f>IF(L375&gt;0,VLOOKUP(L375,T$12:$AC$125,7),0)</f>
        <v>0</v>
      </c>
      <c r="N375" s="95">
        <f t="shared" si="77"/>
        <v>0</v>
      </c>
      <c r="O375" s="95">
        <f t="shared" ca="1" si="78"/>
        <v>348621.64999999001</v>
      </c>
      <c r="P375" s="101" t="str">
        <f t="shared" si="83"/>
        <v>J=</v>
      </c>
      <c r="Q375" s="102">
        <f t="shared" si="84"/>
        <v>43923</v>
      </c>
      <c r="R375" s="12"/>
      <c r="S375" s="45"/>
      <c r="T375" s="92">
        <v>47161</v>
      </c>
      <c r="U375" s="21" t="s">
        <v>59</v>
      </c>
      <c r="V375" s="45"/>
      <c r="W375" s="45"/>
      <c r="X375" s="45"/>
      <c r="Y375" s="45"/>
      <c r="Z375" s="12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79"/>
        <v>43743</v>
      </c>
      <c r="B376" s="94">
        <f t="shared" ca="1" si="85"/>
        <v>5349860.8</v>
      </c>
      <c r="C376" s="95">
        <f t="shared" si="80"/>
        <v>5000000</v>
      </c>
      <c r="D376" s="96">
        <f ca="1">IF(A376&lt;$B$1,VLOOKUP(A376,[1]DI!$A$4:$B$15000,2,FALSE),0)</f>
        <v>0</v>
      </c>
      <c r="E376" s="95">
        <f t="shared" ca="1" si="86"/>
        <v>0</v>
      </c>
      <c r="F376" s="97">
        <f t="shared" si="81"/>
        <v>1.1100000000000001</v>
      </c>
      <c r="G376" s="98">
        <f t="shared" ca="1" si="74"/>
        <v>1</v>
      </c>
      <c r="H376" s="95">
        <f ca="1">TRUNC(PRODUCT(G$10:G375),15)</f>
        <v>1.0699721631783501</v>
      </c>
      <c r="I376" s="95">
        <f t="shared" si="82"/>
        <v>1</v>
      </c>
      <c r="J376" s="95">
        <f t="shared" ca="1" si="75"/>
        <v>1.0699721600000001</v>
      </c>
      <c r="K376" s="95">
        <f t="shared" ca="1" si="76"/>
        <v>349860.8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77"/>
        <v>0</v>
      </c>
      <c r="O376" s="95">
        <f t="shared" ca="1" si="78"/>
        <v>349860.8</v>
      </c>
      <c r="P376" s="101" t="str">
        <f t="shared" si="83"/>
        <v>J=</v>
      </c>
      <c r="Q376" s="102">
        <f t="shared" si="84"/>
        <v>43923</v>
      </c>
      <c r="R376" s="12"/>
      <c r="S376" s="19"/>
      <c r="T376" s="92">
        <v>47162</v>
      </c>
      <c r="U376" s="21" t="s">
        <v>59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</row>
    <row r="377" spans="1:177" x14ac:dyDescent="0.2">
      <c r="A377" s="93">
        <f t="shared" si="79"/>
        <v>43744</v>
      </c>
      <c r="B377" s="94">
        <f t="shared" ca="1" si="85"/>
        <v>5349860.8</v>
      </c>
      <c r="C377" s="95">
        <f t="shared" si="80"/>
        <v>5000000</v>
      </c>
      <c r="D377" s="96">
        <f ca="1">IF(A377&lt;$B$1,VLOOKUP(A377,[1]DI!$A$4:$B$15000,2,FALSE),0)</f>
        <v>0</v>
      </c>
      <c r="E377" s="95">
        <f t="shared" ca="1" si="86"/>
        <v>0</v>
      </c>
      <c r="F377" s="97">
        <f t="shared" si="81"/>
        <v>1.1100000000000001</v>
      </c>
      <c r="G377" s="98">
        <f t="shared" ca="1" si="74"/>
        <v>1</v>
      </c>
      <c r="H377" s="95">
        <f ca="1">TRUNC(PRODUCT(G$10:G376),15)</f>
        <v>1.0699721631783501</v>
      </c>
      <c r="I377" s="95">
        <f t="shared" si="82"/>
        <v>1</v>
      </c>
      <c r="J377" s="95">
        <f t="shared" ca="1" si="75"/>
        <v>1.0699721600000001</v>
      </c>
      <c r="K377" s="95">
        <f t="shared" ca="1" si="76"/>
        <v>349860.8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77"/>
        <v>0</v>
      </c>
      <c r="O377" s="95">
        <f t="shared" ca="1" si="78"/>
        <v>349860.8</v>
      </c>
      <c r="P377" s="101" t="str">
        <f t="shared" si="83"/>
        <v>J=</v>
      </c>
      <c r="Q377" s="102">
        <f t="shared" si="84"/>
        <v>43923</v>
      </c>
      <c r="R377" s="12"/>
      <c r="S377" s="46"/>
      <c r="T377" s="92">
        <v>47207</v>
      </c>
      <c r="U377" s="21" t="s">
        <v>76</v>
      </c>
      <c r="V377" s="46"/>
      <c r="W377" s="46"/>
      <c r="X377" s="46"/>
      <c r="Y377" s="46"/>
      <c r="Z377" s="12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79"/>
        <v>43745</v>
      </c>
      <c r="B378" s="94">
        <f t="shared" ca="1" si="85"/>
        <v>5349860.8</v>
      </c>
      <c r="C378" s="95">
        <f t="shared" si="80"/>
        <v>5000000</v>
      </c>
      <c r="D378" s="96">
        <f ca="1">IF(A378&lt;$B$1,VLOOKUP(A378,[1]DI!$A$4:$B$15000,2,FALSE),0)</f>
        <v>5.3999999999999999E-2</v>
      </c>
      <c r="E378" s="95">
        <f t="shared" ca="1" si="86"/>
        <v>2.0871999999999999E-4</v>
      </c>
      <c r="F378" s="97">
        <f t="shared" si="81"/>
        <v>1.1100000000000001</v>
      </c>
      <c r="G378" s="98">
        <f t="shared" ca="1" si="74"/>
        <v>1.0002316791999999</v>
      </c>
      <c r="H378" s="95">
        <f ca="1">TRUNC(PRODUCT(G$10:G377),15)</f>
        <v>1.0699721631783501</v>
      </c>
      <c r="I378" s="95">
        <f t="shared" si="82"/>
        <v>1</v>
      </c>
      <c r="J378" s="95">
        <f t="shared" ca="1" si="75"/>
        <v>1.0699721600000001</v>
      </c>
      <c r="K378" s="95">
        <f t="shared" ca="1" si="76"/>
        <v>349860.8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77"/>
        <v>0</v>
      </c>
      <c r="O378" s="95">
        <f t="shared" ca="1" si="78"/>
        <v>349860.8</v>
      </c>
      <c r="P378" s="101" t="str">
        <f t="shared" si="83"/>
        <v>J=</v>
      </c>
      <c r="Q378" s="102">
        <f t="shared" si="84"/>
        <v>43923</v>
      </c>
      <c r="R378" s="12"/>
      <c r="S378" s="19"/>
      <c r="T378" s="92">
        <v>47239</v>
      </c>
      <c r="U378" s="21" t="s">
        <v>78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</row>
    <row r="379" spans="1:177" x14ac:dyDescent="0.2">
      <c r="A379" s="93">
        <f t="shared" si="79"/>
        <v>43746</v>
      </c>
      <c r="B379" s="94">
        <f t="shared" ca="1" si="85"/>
        <v>5351100.25</v>
      </c>
      <c r="C379" s="95">
        <f t="shared" si="80"/>
        <v>5000000</v>
      </c>
      <c r="D379" s="96">
        <f ca="1">IF(A379&lt;$B$1,VLOOKUP(A379,[1]DI!$A$4:$B$15000,2,FALSE),0)</f>
        <v>5.3999999999999999E-2</v>
      </c>
      <c r="E379" s="95">
        <f t="shared" ca="1" si="86"/>
        <v>2.0871999999999999E-4</v>
      </c>
      <c r="F379" s="97">
        <f t="shared" si="81"/>
        <v>1.1100000000000001</v>
      </c>
      <c r="G379" s="98">
        <f t="shared" ca="1" si="74"/>
        <v>1.0002316791999999</v>
      </c>
      <c r="H379" s="95">
        <f ca="1">TRUNC(PRODUCT(G$10:G378),15)</f>
        <v>1.0702200534731401</v>
      </c>
      <c r="I379" s="95">
        <f t="shared" si="82"/>
        <v>1</v>
      </c>
      <c r="J379" s="95">
        <f t="shared" ca="1" si="75"/>
        <v>1.0702200500000001</v>
      </c>
      <c r="K379" s="95">
        <f t="shared" ca="1" si="76"/>
        <v>351100.25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77"/>
        <v>0</v>
      </c>
      <c r="O379" s="95">
        <f t="shared" ca="1" si="78"/>
        <v>351100.25</v>
      </c>
      <c r="P379" s="101" t="str">
        <f t="shared" si="83"/>
        <v>J=</v>
      </c>
      <c r="Q379" s="102">
        <f t="shared" si="84"/>
        <v>43923</v>
      </c>
      <c r="R379" s="42"/>
      <c r="S379" s="46"/>
      <c r="T379" s="92">
        <v>47269</v>
      </c>
      <c r="U379" s="21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79"/>
        <v>43747</v>
      </c>
      <c r="B380" s="94">
        <f t="shared" ca="1" si="85"/>
        <v>5352340</v>
      </c>
      <c r="C380" s="95">
        <f t="shared" si="80"/>
        <v>5000000</v>
      </c>
      <c r="D380" s="96">
        <f ca="1">IF(A380&lt;$B$1,VLOOKUP(A380,[1]DI!$A$4:$B$15000,2,FALSE),0)</f>
        <v>5.3999999999999999E-2</v>
      </c>
      <c r="E380" s="95">
        <f t="shared" ca="1" si="86"/>
        <v>2.0871999999999999E-4</v>
      </c>
      <c r="F380" s="97">
        <f t="shared" si="81"/>
        <v>1.1100000000000001</v>
      </c>
      <c r="G380" s="98">
        <f t="shared" ca="1" si="74"/>
        <v>1.0002316791999999</v>
      </c>
      <c r="H380" s="95">
        <f ca="1">TRUNC(PRODUCT(G$10:G379),15)</f>
        <v>1.07046800119895</v>
      </c>
      <c r="I380" s="95">
        <f t="shared" si="82"/>
        <v>1</v>
      </c>
      <c r="J380" s="95">
        <f t="shared" ca="1" si="75"/>
        <v>1.070468</v>
      </c>
      <c r="K380" s="95">
        <f t="shared" ca="1" si="76"/>
        <v>352340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77"/>
        <v>0</v>
      </c>
      <c r="O380" s="95">
        <f t="shared" ca="1" si="78"/>
        <v>352340</v>
      </c>
      <c r="P380" s="101" t="str">
        <f t="shared" si="83"/>
        <v>J=</v>
      </c>
      <c r="Q380" s="102">
        <f t="shared" si="84"/>
        <v>43923</v>
      </c>
      <c r="R380" s="12"/>
      <c r="S380" s="12"/>
      <c r="T380" s="92">
        <v>47368</v>
      </c>
      <c r="U380" s="21" t="s">
        <v>79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</row>
    <row r="381" spans="1:177" x14ac:dyDescent="0.2">
      <c r="A381" s="93">
        <f t="shared" si="79"/>
        <v>43748</v>
      </c>
      <c r="B381" s="94">
        <f t="shared" ca="1" si="85"/>
        <v>5353580.05</v>
      </c>
      <c r="C381" s="95">
        <f t="shared" si="80"/>
        <v>5000000</v>
      </c>
      <c r="D381" s="96">
        <f ca="1">IF(A381&lt;$B$1,VLOOKUP(A381,[1]DI!$A$4:$B$15000,2,FALSE),0)</f>
        <v>5.3999999999999999E-2</v>
      </c>
      <c r="E381" s="95">
        <f t="shared" ca="1" si="86"/>
        <v>2.0871999999999999E-4</v>
      </c>
      <c r="F381" s="97">
        <f t="shared" si="81"/>
        <v>1.1100000000000001</v>
      </c>
      <c r="G381" s="98">
        <f t="shared" ca="1" si="74"/>
        <v>1.0002316791999999</v>
      </c>
      <c r="H381" s="95">
        <f ca="1">TRUNC(PRODUCT(G$10:G380),15)</f>
        <v>1.0707160063690999</v>
      </c>
      <c r="I381" s="95">
        <f t="shared" si="82"/>
        <v>1</v>
      </c>
      <c r="J381" s="95">
        <f t="shared" ca="1" si="75"/>
        <v>1.0707160099999999</v>
      </c>
      <c r="K381" s="95">
        <f t="shared" ca="1" si="76"/>
        <v>353580.05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77"/>
        <v>0</v>
      </c>
      <c r="O381" s="95">
        <f t="shared" ca="1" si="78"/>
        <v>353580.05</v>
      </c>
      <c r="P381" s="101" t="str">
        <f t="shared" si="83"/>
        <v>J=</v>
      </c>
      <c r="Q381" s="102">
        <f t="shared" si="84"/>
        <v>43923</v>
      </c>
      <c r="R381" s="12"/>
      <c r="S381" s="12"/>
      <c r="T381" s="92">
        <v>47403</v>
      </c>
      <c r="U381" s="26" t="s">
        <v>65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</row>
    <row r="382" spans="1:177" x14ac:dyDescent="0.2">
      <c r="A382" s="93">
        <f t="shared" si="79"/>
        <v>43749</v>
      </c>
      <c r="B382" s="94">
        <f t="shared" ca="1" si="85"/>
        <v>5354820.3499999996</v>
      </c>
      <c r="C382" s="95">
        <f t="shared" si="80"/>
        <v>5000000</v>
      </c>
      <c r="D382" s="96">
        <f ca="1">IF(A382&lt;$B$1,VLOOKUP(A382,[1]DI!$A$4:$B$15000,2,FALSE),0)</f>
        <v>5.3999999999999999E-2</v>
      </c>
      <c r="E382" s="95">
        <f t="shared" ca="1" si="86"/>
        <v>2.0871999999999999E-4</v>
      </c>
      <c r="F382" s="97">
        <f t="shared" si="81"/>
        <v>1.1100000000000001</v>
      </c>
      <c r="G382" s="98">
        <f t="shared" ca="1" si="74"/>
        <v>1.0002316791999999</v>
      </c>
      <c r="H382" s="95">
        <f ca="1">TRUNC(PRODUCT(G$10:G381),15)</f>
        <v>1.07096406899688</v>
      </c>
      <c r="I382" s="95">
        <f t="shared" si="82"/>
        <v>1</v>
      </c>
      <c r="J382" s="95">
        <f t="shared" ca="1" si="75"/>
        <v>1.07096407</v>
      </c>
      <c r="K382" s="95">
        <f t="shared" ca="1" si="76"/>
        <v>354820.35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77"/>
        <v>0</v>
      </c>
      <c r="O382" s="95">
        <f t="shared" ca="1" si="78"/>
        <v>354820.35</v>
      </c>
      <c r="P382" s="101" t="str">
        <f t="shared" si="83"/>
        <v>J=</v>
      </c>
      <c r="Q382" s="102">
        <f t="shared" si="84"/>
        <v>43923</v>
      </c>
      <c r="R382" s="12"/>
      <c r="S382" s="12"/>
      <c r="T382" s="92">
        <v>47424</v>
      </c>
      <c r="U382" s="21" t="s">
        <v>71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</row>
    <row r="383" spans="1:177" x14ac:dyDescent="0.2">
      <c r="A383" s="93">
        <f t="shared" si="79"/>
        <v>43750</v>
      </c>
      <c r="B383" s="94">
        <f t="shared" ca="1" si="85"/>
        <v>5356060.95</v>
      </c>
      <c r="C383" s="95">
        <f t="shared" si="80"/>
        <v>5000000</v>
      </c>
      <c r="D383" s="96">
        <f ca="1">IF(A383&lt;$B$1,VLOOKUP(A383,[1]DI!$A$4:$B$15000,2,FALSE),0)</f>
        <v>0</v>
      </c>
      <c r="E383" s="95">
        <f t="shared" ca="1" si="86"/>
        <v>0</v>
      </c>
      <c r="F383" s="97">
        <f t="shared" si="81"/>
        <v>1.1100000000000001</v>
      </c>
      <c r="G383" s="98">
        <f t="shared" ca="1" si="74"/>
        <v>1</v>
      </c>
      <c r="H383" s="95">
        <f ca="1">TRUNC(PRODUCT(G$10:G382),15)</f>
        <v>1.0712121890956099</v>
      </c>
      <c r="I383" s="95">
        <f t="shared" si="82"/>
        <v>1</v>
      </c>
      <c r="J383" s="95">
        <f t="shared" ca="1" si="75"/>
        <v>1.07121219</v>
      </c>
      <c r="K383" s="95">
        <f t="shared" ca="1" si="76"/>
        <v>356060.95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77"/>
        <v>0</v>
      </c>
      <c r="O383" s="95">
        <f t="shared" ca="1" si="78"/>
        <v>356060.95</v>
      </c>
      <c r="P383" s="101" t="str">
        <f t="shared" si="83"/>
        <v>J=</v>
      </c>
      <c r="Q383" s="102">
        <f t="shared" si="84"/>
        <v>43923</v>
      </c>
      <c r="R383" s="12"/>
      <c r="S383" s="12"/>
      <c r="T383" s="92">
        <v>47437</v>
      </c>
      <c r="U383" s="21" t="s">
        <v>72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</row>
    <row r="384" spans="1:177" x14ac:dyDescent="0.2">
      <c r="A384" s="93">
        <f t="shared" si="79"/>
        <v>43751</v>
      </c>
      <c r="B384" s="94">
        <f t="shared" ca="1" si="85"/>
        <v>5356060.95</v>
      </c>
      <c r="C384" s="95">
        <f t="shared" si="80"/>
        <v>5000000</v>
      </c>
      <c r="D384" s="96">
        <f ca="1">IF(A384&lt;$B$1,VLOOKUP(A384,[1]DI!$A$4:$B$15000,2,FALSE),0)</f>
        <v>0</v>
      </c>
      <c r="E384" s="95">
        <f t="shared" ca="1" si="86"/>
        <v>0</v>
      </c>
      <c r="F384" s="97">
        <f t="shared" si="81"/>
        <v>1.1100000000000001</v>
      </c>
      <c r="G384" s="98">
        <f t="shared" ca="1" si="74"/>
        <v>1</v>
      </c>
      <c r="H384" s="95">
        <f ca="1">TRUNC(PRODUCT(G$10:G383),15)</f>
        <v>1.0712121890956099</v>
      </c>
      <c r="I384" s="95">
        <f t="shared" si="82"/>
        <v>1</v>
      </c>
      <c r="J384" s="95">
        <f t="shared" ca="1" si="75"/>
        <v>1.07121219</v>
      </c>
      <c r="K384" s="95">
        <f t="shared" ca="1" si="76"/>
        <v>356060.95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77"/>
        <v>0</v>
      </c>
      <c r="O384" s="95">
        <f t="shared" ca="1" si="78"/>
        <v>356060.95</v>
      </c>
      <c r="P384" s="101" t="str">
        <f t="shared" si="83"/>
        <v>J=</v>
      </c>
      <c r="Q384" s="102">
        <f t="shared" si="84"/>
        <v>43923</v>
      </c>
      <c r="R384" s="12"/>
      <c r="S384" s="12"/>
      <c r="T384" s="92">
        <v>47477</v>
      </c>
      <c r="U384" s="21" t="s">
        <v>73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</row>
    <row r="385" spans="1:172" x14ac:dyDescent="0.2">
      <c r="A385" s="93">
        <f t="shared" si="79"/>
        <v>43752</v>
      </c>
      <c r="B385" s="94">
        <f t="shared" ca="1" si="85"/>
        <v>5356060.95</v>
      </c>
      <c r="C385" s="95">
        <f t="shared" si="80"/>
        <v>5000000</v>
      </c>
      <c r="D385" s="96">
        <f ca="1">IF(A385&lt;$B$1,VLOOKUP(A385,[1]DI!$A$4:$B$15000,2,FALSE),0)</f>
        <v>5.3999999999999999E-2</v>
      </c>
      <c r="E385" s="95">
        <f t="shared" ca="1" si="86"/>
        <v>2.0871999999999999E-4</v>
      </c>
      <c r="F385" s="97">
        <f t="shared" si="81"/>
        <v>1.1100000000000001</v>
      </c>
      <c r="G385" s="98">
        <f t="shared" ca="1" si="74"/>
        <v>1.0002316791999999</v>
      </c>
      <c r="H385" s="95">
        <f ca="1">TRUNC(PRODUCT(G$10:G384),15)</f>
        <v>1.0712121890956099</v>
      </c>
      <c r="I385" s="95">
        <f t="shared" si="82"/>
        <v>1</v>
      </c>
      <c r="J385" s="95">
        <f t="shared" ca="1" si="75"/>
        <v>1.07121219</v>
      </c>
      <c r="K385" s="95">
        <f t="shared" ca="1" si="76"/>
        <v>356060.95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77"/>
        <v>0</v>
      </c>
      <c r="O385" s="95">
        <f t="shared" ca="1" si="78"/>
        <v>356060.95</v>
      </c>
      <c r="P385" s="101" t="str">
        <f t="shared" si="83"/>
        <v>J=</v>
      </c>
      <c r="Q385" s="102">
        <f t="shared" si="84"/>
        <v>43923</v>
      </c>
      <c r="R385" s="12"/>
      <c r="S385" s="37"/>
      <c r="T385" s="92">
        <v>47484</v>
      </c>
      <c r="U385" s="21" t="s">
        <v>75</v>
      </c>
      <c r="V385" s="37"/>
      <c r="W385" s="37"/>
      <c r="X385" s="37"/>
      <c r="Y385" s="37"/>
      <c r="Z385" s="12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79"/>
        <v>43753</v>
      </c>
      <c r="B386" s="94">
        <f t="shared" ca="1" si="85"/>
        <v>5357301.8499999996</v>
      </c>
      <c r="C386" s="95">
        <f t="shared" si="80"/>
        <v>5000000</v>
      </c>
      <c r="D386" s="96">
        <f ca="1">IF(A386&lt;$B$1,VLOOKUP(A386,[1]DI!$A$4:$B$15000,2,FALSE),0)</f>
        <v>5.3999999999999999E-2</v>
      </c>
      <c r="E386" s="95">
        <f t="shared" ca="1" si="86"/>
        <v>2.0871999999999999E-4</v>
      </c>
      <c r="F386" s="97">
        <f t="shared" si="81"/>
        <v>1.1100000000000001</v>
      </c>
      <c r="G386" s="98">
        <f t="shared" ca="1" si="74"/>
        <v>1.0002316791999999</v>
      </c>
      <c r="H386" s="95">
        <f ca="1">TRUNC(PRODUCT(G$10:G385),15)</f>
        <v>1.07146036667861</v>
      </c>
      <c r="I386" s="95">
        <f t="shared" si="82"/>
        <v>1</v>
      </c>
      <c r="J386" s="95">
        <f t="shared" ca="1" si="75"/>
        <v>1.0714603700000001</v>
      </c>
      <c r="K386" s="95">
        <f t="shared" ca="1" si="76"/>
        <v>357301.85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77"/>
        <v>0</v>
      </c>
      <c r="O386" s="95">
        <f t="shared" ca="1" si="78"/>
        <v>357301.85</v>
      </c>
      <c r="P386" s="101" t="str">
        <f t="shared" si="83"/>
        <v>J=</v>
      </c>
      <c r="Q386" s="102">
        <f t="shared" si="84"/>
        <v>43923</v>
      </c>
      <c r="R386" s="12"/>
      <c r="S386" s="12"/>
      <c r="T386" s="92">
        <v>47546</v>
      </c>
      <c r="U386" s="21" t="s">
        <v>59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</row>
    <row r="387" spans="1:172" x14ac:dyDescent="0.2">
      <c r="A387" s="93">
        <f t="shared" si="79"/>
        <v>43754</v>
      </c>
      <c r="B387" s="94">
        <f t="shared" ca="1" si="85"/>
        <v>5358543</v>
      </c>
      <c r="C387" s="95">
        <f t="shared" si="80"/>
        <v>5000000</v>
      </c>
      <c r="D387" s="96">
        <f ca="1">IF(A387&lt;$B$1,VLOOKUP(A387,[1]DI!$A$4:$B$15000,2,FALSE),0)</f>
        <v>5.3999999999999999E-2</v>
      </c>
      <c r="E387" s="95">
        <f t="shared" ca="1" si="86"/>
        <v>2.0871999999999999E-4</v>
      </c>
      <c r="F387" s="97">
        <f t="shared" si="81"/>
        <v>1.1100000000000001</v>
      </c>
      <c r="G387" s="98">
        <f t="shared" ca="1" si="74"/>
        <v>1.0002316791999999</v>
      </c>
      <c r="H387" s="95">
        <f ca="1">TRUNC(PRODUCT(G$10:G386),15)</f>
        <v>1.0717086017591999</v>
      </c>
      <c r="I387" s="95">
        <f t="shared" si="82"/>
        <v>1</v>
      </c>
      <c r="J387" s="95">
        <f t="shared" ca="1" si="75"/>
        <v>1.0717086</v>
      </c>
      <c r="K387" s="95">
        <f t="shared" ca="1" si="76"/>
        <v>358543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77"/>
        <v>0</v>
      </c>
      <c r="O387" s="95">
        <f t="shared" ca="1" si="78"/>
        <v>358543</v>
      </c>
      <c r="P387" s="101" t="str">
        <f t="shared" si="83"/>
        <v>J=</v>
      </c>
      <c r="Q387" s="102">
        <f t="shared" si="84"/>
        <v>43923</v>
      </c>
      <c r="R387" s="12"/>
      <c r="S387" s="12"/>
      <c r="T387" s="92">
        <v>47547</v>
      </c>
      <c r="U387" s="21" t="s">
        <v>59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</row>
    <row r="388" spans="1:172" x14ac:dyDescent="0.2">
      <c r="A388" s="93">
        <f t="shared" si="79"/>
        <v>43755</v>
      </c>
      <c r="B388" s="94">
        <f t="shared" ca="1" si="85"/>
        <v>5359784.45</v>
      </c>
      <c r="C388" s="95">
        <f t="shared" si="80"/>
        <v>5000000</v>
      </c>
      <c r="D388" s="96">
        <f ca="1">IF(A388&lt;$B$1,VLOOKUP(A388,[1]DI!$A$4:$B$15000,2,FALSE),0)</f>
        <v>5.3999999999999999E-2</v>
      </c>
      <c r="E388" s="95">
        <f t="shared" ca="1" si="86"/>
        <v>2.0871999999999999E-4</v>
      </c>
      <c r="F388" s="97">
        <f t="shared" si="81"/>
        <v>1.1100000000000001</v>
      </c>
      <c r="G388" s="98">
        <f t="shared" ca="1" si="74"/>
        <v>1.0002316791999999</v>
      </c>
      <c r="H388" s="95">
        <f ca="1">TRUNC(PRODUCT(G$10:G387),15)</f>
        <v>1.0719568943506901</v>
      </c>
      <c r="I388" s="95">
        <f t="shared" si="82"/>
        <v>1</v>
      </c>
      <c r="J388" s="95">
        <f t="shared" ca="1" si="75"/>
        <v>1.0719568900000001</v>
      </c>
      <c r="K388" s="95">
        <f t="shared" ca="1" si="76"/>
        <v>359784.45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77"/>
        <v>0</v>
      </c>
      <c r="O388" s="95">
        <f t="shared" ca="1" si="78"/>
        <v>359784.45</v>
      </c>
      <c r="P388" s="101" t="str">
        <f t="shared" si="83"/>
        <v>J=</v>
      </c>
      <c r="Q388" s="102">
        <f t="shared" si="84"/>
        <v>43923</v>
      </c>
      <c r="R388" s="12"/>
      <c r="S388" s="12"/>
      <c r="T388" s="92">
        <v>47592</v>
      </c>
      <c r="U388" s="21" t="s">
        <v>76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</row>
    <row r="389" spans="1:172" x14ac:dyDescent="0.2">
      <c r="A389" s="93">
        <f t="shared" si="79"/>
        <v>43756</v>
      </c>
      <c r="B389" s="94">
        <f t="shared" ca="1" si="85"/>
        <v>5361026.2</v>
      </c>
      <c r="C389" s="95">
        <f t="shared" si="80"/>
        <v>5000000</v>
      </c>
      <c r="D389" s="96">
        <f ca="1">IF(A389&lt;$B$1,VLOOKUP(A389,[1]DI!$A$4:$B$15000,2,FALSE),0)</f>
        <v>5.3999999999999999E-2</v>
      </c>
      <c r="E389" s="95">
        <f t="shared" ca="1" si="86"/>
        <v>2.0871999999999999E-4</v>
      </c>
      <c r="F389" s="97">
        <f t="shared" si="81"/>
        <v>1.1100000000000001</v>
      </c>
      <c r="G389" s="98">
        <f t="shared" ca="1" si="74"/>
        <v>1.0002316791999999</v>
      </c>
      <c r="H389" s="95">
        <f ca="1">TRUNC(PRODUCT(G$10:G388),15)</f>
        <v>1.0722052444664001</v>
      </c>
      <c r="I389" s="95">
        <f t="shared" si="82"/>
        <v>1</v>
      </c>
      <c r="J389" s="95">
        <f t="shared" ca="1" si="75"/>
        <v>1.0722052399999999</v>
      </c>
      <c r="K389" s="95">
        <f t="shared" ca="1" si="76"/>
        <v>361026.2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77"/>
        <v>0</v>
      </c>
      <c r="O389" s="95">
        <f t="shared" ca="1" si="78"/>
        <v>361026.2</v>
      </c>
      <c r="P389" s="101" t="str">
        <f t="shared" si="83"/>
        <v>J=</v>
      </c>
      <c r="Q389" s="102">
        <f t="shared" si="84"/>
        <v>43923</v>
      </c>
      <c r="R389" s="12"/>
      <c r="S389" s="12"/>
      <c r="T389" s="92">
        <v>47604</v>
      </c>
      <c r="U389" s="21" t="s">
        <v>78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</row>
    <row r="390" spans="1:172" x14ac:dyDescent="0.2">
      <c r="A390" s="93">
        <f t="shared" si="79"/>
        <v>43757</v>
      </c>
      <c r="B390" s="94">
        <f t="shared" ca="1" si="85"/>
        <v>5362268.25</v>
      </c>
      <c r="C390" s="95">
        <f t="shared" si="80"/>
        <v>5000000</v>
      </c>
      <c r="D390" s="96">
        <f ca="1">IF(A390&lt;$B$1,VLOOKUP(A390,[1]DI!$A$4:$B$15000,2,FALSE),0)</f>
        <v>0</v>
      </c>
      <c r="E390" s="95">
        <f t="shared" ca="1" si="86"/>
        <v>0</v>
      </c>
      <c r="F390" s="97">
        <f t="shared" si="81"/>
        <v>1.1100000000000001</v>
      </c>
      <c r="G390" s="98">
        <f t="shared" ca="1" si="74"/>
        <v>1</v>
      </c>
      <c r="H390" s="95">
        <f ca="1">TRUNC(PRODUCT(G$10:G389),15)</f>
        <v>1.0724536521196799</v>
      </c>
      <c r="I390" s="95">
        <f t="shared" si="82"/>
        <v>1</v>
      </c>
      <c r="J390" s="95">
        <f t="shared" ca="1" si="75"/>
        <v>1.0724536499999999</v>
      </c>
      <c r="K390" s="95">
        <f t="shared" ca="1" si="76"/>
        <v>362268.25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77"/>
        <v>0</v>
      </c>
      <c r="O390" s="95">
        <f t="shared" ca="1" si="78"/>
        <v>362268.25</v>
      </c>
      <c r="P390" s="101" t="str">
        <f t="shared" si="83"/>
        <v>J=</v>
      </c>
      <c r="Q390" s="102">
        <f t="shared" si="84"/>
        <v>43923</v>
      </c>
      <c r="R390" s="12"/>
      <c r="S390" s="12"/>
      <c r="T390" s="92">
        <v>47654</v>
      </c>
      <c r="U390" s="21" t="s">
        <v>77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</row>
    <row r="391" spans="1:172" x14ac:dyDescent="0.2">
      <c r="A391" s="93">
        <f t="shared" si="79"/>
        <v>43758</v>
      </c>
      <c r="B391" s="94">
        <f t="shared" ca="1" si="85"/>
        <v>5362268.25</v>
      </c>
      <c r="C391" s="95">
        <f t="shared" si="80"/>
        <v>5000000</v>
      </c>
      <c r="D391" s="96">
        <f ca="1">IF(A391&lt;$B$1,VLOOKUP(A391,[1]DI!$A$4:$B$15000,2,FALSE),0)</f>
        <v>0</v>
      </c>
      <c r="E391" s="95">
        <f t="shared" ca="1" si="86"/>
        <v>0</v>
      </c>
      <c r="F391" s="97">
        <f t="shared" si="81"/>
        <v>1.1100000000000001</v>
      </c>
      <c r="G391" s="98">
        <f t="shared" ca="1" si="74"/>
        <v>1</v>
      </c>
      <c r="H391" s="95">
        <f ca="1">TRUNC(PRODUCT(G$10:G390),15)</f>
        <v>1.0724536521196799</v>
      </c>
      <c r="I391" s="95">
        <f t="shared" si="82"/>
        <v>1</v>
      </c>
      <c r="J391" s="95">
        <f t="shared" ca="1" si="75"/>
        <v>1.0724536499999999</v>
      </c>
      <c r="K391" s="95">
        <f t="shared" ca="1" si="76"/>
        <v>362268.25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77"/>
        <v>0</v>
      </c>
      <c r="O391" s="95">
        <f t="shared" ca="1" si="78"/>
        <v>362268.25</v>
      </c>
      <c r="P391" s="101" t="str">
        <f t="shared" si="83"/>
        <v>J=</v>
      </c>
      <c r="Q391" s="102">
        <f t="shared" si="84"/>
        <v>43923</v>
      </c>
      <c r="R391" s="12"/>
      <c r="S391" s="12"/>
      <c r="T391" s="92">
        <v>47802</v>
      </c>
      <c r="U391" s="21" t="s">
        <v>80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</row>
    <row r="392" spans="1:172" x14ac:dyDescent="0.2">
      <c r="A392" s="93">
        <f t="shared" si="79"/>
        <v>43759</v>
      </c>
      <c r="B392" s="94">
        <f t="shared" ca="1" si="85"/>
        <v>5362268.25</v>
      </c>
      <c r="C392" s="95">
        <f t="shared" si="80"/>
        <v>5000000</v>
      </c>
      <c r="D392" s="96">
        <f ca="1">IF(A392&lt;$B$1,VLOOKUP(A392,[1]DI!$A$4:$B$15000,2,FALSE),0)</f>
        <v>5.3999999999999999E-2</v>
      </c>
      <c r="E392" s="95">
        <f t="shared" ca="1" si="86"/>
        <v>2.0871999999999999E-4</v>
      </c>
      <c r="F392" s="97">
        <f t="shared" si="81"/>
        <v>1.1100000000000001</v>
      </c>
      <c r="G392" s="98">
        <f t="shared" ca="1" si="74"/>
        <v>1.0002316791999999</v>
      </c>
      <c r="H392" s="95">
        <f ca="1">TRUNC(PRODUCT(G$10:G391),15)</f>
        <v>1.0724536521196799</v>
      </c>
      <c r="I392" s="95">
        <f t="shared" si="82"/>
        <v>1</v>
      </c>
      <c r="J392" s="95">
        <f t="shared" ca="1" si="75"/>
        <v>1.0724536499999999</v>
      </c>
      <c r="K392" s="95">
        <f t="shared" ca="1" si="76"/>
        <v>362268.25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77"/>
        <v>0</v>
      </c>
      <c r="O392" s="95">
        <f t="shared" ca="1" si="78"/>
        <v>362268.25</v>
      </c>
      <c r="P392" s="101" t="str">
        <f t="shared" si="83"/>
        <v>J=</v>
      </c>
      <c r="Q392" s="102">
        <f t="shared" si="84"/>
        <v>43923</v>
      </c>
      <c r="R392" s="12"/>
      <c r="S392" s="12"/>
      <c r="T392" s="92">
        <v>47842</v>
      </c>
      <c r="U392" s="21" t="s">
        <v>73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</row>
    <row r="393" spans="1:172" x14ac:dyDescent="0.2">
      <c r="A393" s="93">
        <f t="shared" si="79"/>
        <v>43760</v>
      </c>
      <c r="B393" s="94">
        <f t="shared" ca="1" si="85"/>
        <v>5363510.5999999996</v>
      </c>
      <c r="C393" s="95">
        <f t="shared" si="80"/>
        <v>5000000</v>
      </c>
      <c r="D393" s="96">
        <f ca="1">IF(A393&lt;$B$1,VLOOKUP(A393,[1]DI!$A$4:$B$15000,2,FALSE),0)</f>
        <v>5.3999999999999999E-2</v>
      </c>
      <c r="E393" s="95">
        <f t="shared" ca="1" si="86"/>
        <v>2.0871999999999999E-4</v>
      </c>
      <c r="F393" s="97">
        <f t="shared" si="81"/>
        <v>1.1100000000000001</v>
      </c>
      <c r="G393" s="98">
        <f t="shared" ca="1" si="74"/>
        <v>1.0002316791999999</v>
      </c>
      <c r="H393" s="95">
        <f ca="1">TRUNC(PRODUCT(G$10:G392),15)</f>
        <v>1.07270211732384</v>
      </c>
      <c r="I393" s="95">
        <f t="shared" si="82"/>
        <v>1</v>
      </c>
      <c r="J393" s="95">
        <f t="shared" ca="1" si="75"/>
        <v>1.07270212</v>
      </c>
      <c r="K393" s="95">
        <f t="shared" ca="1" si="76"/>
        <v>363510.6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77"/>
        <v>0</v>
      </c>
      <c r="O393" s="95">
        <f t="shared" ca="1" si="78"/>
        <v>363510.6</v>
      </c>
      <c r="P393" s="101" t="str">
        <f t="shared" si="83"/>
        <v>J=</v>
      </c>
      <c r="Q393" s="102">
        <f t="shared" si="84"/>
        <v>43923</v>
      </c>
      <c r="R393" s="12"/>
      <c r="S393" s="12"/>
      <c r="T393" s="92">
        <v>47849</v>
      </c>
      <c r="U393" s="21" t="s">
        <v>75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</row>
    <row r="394" spans="1:172" x14ac:dyDescent="0.2">
      <c r="A394" s="93">
        <f t="shared" si="79"/>
        <v>43761</v>
      </c>
      <c r="B394" s="94">
        <f t="shared" ca="1" si="85"/>
        <v>5364753.2</v>
      </c>
      <c r="C394" s="95">
        <f t="shared" si="80"/>
        <v>5000000</v>
      </c>
      <c r="D394" s="96">
        <f ca="1">IF(A394&lt;$B$1,VLOOKUP(A394,[1]DI!$A$4:$B$15000,2,FALSE),0)</f>
        <v>5.3999999999999999E-2</v>
      </c>
      <c r="E394" s="95">
        <f t="shared" ca="1" si="86"/>
        <v>2.0871999999999999E-4</v>
      </c>
      <c r="F394" s="97">
        <f t="shared" si="81"/>
        <v>1.1100000000000001</v>
      </c>
      <c r="G394" s="98">
        <f t="shared" ref="G394:G457" ca="1" si="87">TRUNC((1+(E394*F394)),15)</f>
        <v>1.0002316791999999</v>
      </c>
      <c r="H394" s="95">
        <f ca="1">TRUNC(PRODUCT(G$10:G393),15)</f>
        <v>1.07295064009222</v>
      </c>
      <c r="I394" s="95">
        <f t="shared" si="82"/>
        <v>1</v>
      </c>
      <c r="J394" s="95">
        <f t="shared" ref="J394:J457" ca="1" si="88">ROUND(TRUNC(H394/I394,15),8)</f>
        <v>1.07295064</v>
      </c>
      <c r="K394" s="95">
        <f t="shared" ref="K394:K457" ca="1" si="89">TRUNC((C394*(J394-1)),8)</f>
        <v>364753.2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ref="N394:N457" si="90">IF(M394&gt;0,(C$10*M394),0)</f>
        <v>0</v>
      </c>
      <c r="O394" s="95">
        <f t="shared" ref="O394:O457" ca="1" si="91">(K394+N394)</f>
        <v>364753.2</v>
      </c>
      <c r="P394" s="101" t="str">
        <f t="shared" si="83"/>
        <v>J=</v>
      </c>
      <c r="Q394" s="102">
        <f t="shared" si="84"/>
        <v>43923</v>
      </c>
      <c r="R394" s="12"/>
      <c r="S394" s="12"/>
      <c r="T394" s="92">
        <v>47903</v>
      </c>
      <c r="U394" s="21" t="s">
        <v>59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</row>
    <row r="395" spans="1:172" x14ac:dyDescent="0.2">
      <c r="A395" s="93">
        <f t="shared" ref="A395:A458" si="92">(A394+1)</f>
        <v>43762</v>
      </c>
      <c r="B395" s="94">
        <f t="shared" ca="1" si="85"/>
        <v>5365996.0999999996</v>
      </c>
      <c r="C395" s="95">
        <f t="shared" ref="C395:C458" si="93">TRUNC(C394-N394,8)</f>
        <v>5000000</v>
      </c>
      <c r="D395" s="96">
        <f ca="1">IF(A395&lt;$B$1,VLOOKUP(A395,[1]DI!$A$4:$B$15000,2,FALSE),0)</f>
        <v>5.3999999999999999E-2</v>
      </c>
      <c r="E395" s="95">
        <f t="shared" ca="1" si="86"/>
        <v>2.0871999999999999E-4</v>
      </c>
      <c r="F395" s="97">
        <f t="shared" ref="F395:F458" si="94">F394</f>
        <v>1.1100000000000001</v>
      </c>
      <c r="G395" s="98">
        <f t="shared" ca="1" si="87"/>
        <v>1.0002316791999999</v>
      </c>
      <c r="H395" s="95">
        <f ca="1">TRUNC(PRODUCT(G$10:G394),15)</f>
        <v>1.07319922043815</v>
      </c>
      <c r="I395" s="95">
        <f t="shared" ref="I395:I458" si="95">IF(OR(L394&gt;0,L394="E"),H394,I394)</f>
        <v>1</v>
      </c>
      <c r="J395" s="95">
        <f t="shared" ca="1" si="88"/>
        <v>1.07319922</v>
      </c>
      <c r="K395" s="95">
        <f t="shared" ca="1" si="89"/>
        <v>365996.1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si="90"/>
        <v>0</v>
      </c>
      <c r="O395" s="95">
        <f t="shared" ca="1" si="91"/>
        <v>365996.1</v>
      </c>
      <c r="P395" s="101" t="str">
        <f t="shared" ref="P395:P458" si="96">IF(L394&gt;0,VLOOKUP(A394,$U$12:$AD$125,9),P394)</f>
        <v>J=</v>
      </c>
      <c r="Q395" s="102">
        <f t="shared" ref="Q395:Q458" si="97">IF(L394&gt;0,VLOOKUP(A394,$U$12:$AD$125,10),Q394)</f>
        <v>43923</v>
      </c>
      <c r="R395" s="12"/>
      <c r="S395" s="12"/>
      <c r="T395" s="92">
        <v>47904</v>
      </c>
      <c r="U395" s="21" t="s">
        <v>59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</row>
    <row r="396" spans="1:172" x14ac:dyDescent="0.2">
      <c r="A396" s="93">
        <f t="shared" si="92"/>
        <v>43763</v>
      </c>
      <c r="B396" s="94">
        <f t="shared" ref="B396:B459" ca="1" si="98">IF(A396&lt;=TODAY(),C396+K396,IF(AND(A396&gt;TODAY(),A396&lt;=$B$1),IF(VLOOKUP(TODAY(),$A$10:$D$5000,4,FALSE)=0,"n.d",C396+K396),"n.d"))</f>
        <v>5367239.3</v>
      </c>
      <c r="C396" s="95">
        <f t="shared" si="93"/>
        <v>5000000</v>
      </c>
      <c r="D396" s="96">
        <f ca="1">IF(A396&lt;$B$1,VLOOKUP(A396,[1]DI!$A$4:$B$15000,2,FALSE),0)</f>
        <v>5.3999999999999999E-2</v>
      </c>
      <c r="E396" s="95">
        <f t="shared" ca="1" si="86"/>
        <v>2.0871999999999999E-4</v>
      </c>
      <c r="F396" s="97">
        <f t="shared" si="94"/>
        <v>1.1100000000000001</v>
      </c>
      <c r="G396" s="98">
        <f t="shared" ca="1" si="87"/>
        <v>1.0002316791999999</v>
      </c>
      <c r="H396" s="95">
        <f ca="1">TRUNC(PRODUCT(G$10:G395),15)</f>
        <v>1.07344785837498</v>
      </c>
      <c r="I396" s="95">
        <f t="shared" si="95"/>
        <v>1</v>
      </c>
      <c r="J396" s="95">
        <f t="shared" ca="1" si="88"/>
        <v>1.0734478599999999</v>
      </c>
      <c r="K396" s="95">
        <f t="shared" ca="1" si="89"/>
        <v>367239.3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90"/>
        <v>0</v>
      </c>
      <c r="O396" s="95">
        <f t="shared" ca="1" si="91"/>
        <v>367239.3</v>
      </c>
      <c r="P396" s="101" t="str">
        <f t="shared" si="96"/>
        <v>J=</v>
      </c>
      <c r="Q396" s="102">
        <f t="shared" si="97"/>
        <v>43923</v>
      </c>
      <c r="R396" s="12"/>
      <c r="S396" s="12"/>
      <c r="T396" s="92">
        <v>47949</v>
      </c>
      <c r="U396" s="21" t="s">
        <v>76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</row>
    <row r="397" spans="1:172" x14ac:dyDescent="0.2">
      <c r="A397" s="93">
        <f t="shared" si="92"/>
        <v>43764</v>
      </c>
      <c r="B397" s="94">
        <f t="shared" ca="1" si="98"/>
        <v>5368482.75</v>
      </c>
      <c r="C397" s="95">
        <f t="shared" si="93"/>
        <v>5000000</v>
      </c>
      <c r="D397" s="96">
        <f ca="1">IF(A397&lt;$B$1,VLOOKUP(A397,[1]DI!$A$4:$B$15000,2,FALSE),0)</f>
        <v>0</v>
      </c>
      <c r="E397" s="95">
        <f t="shared" ref="E397:E460" ca="1" si="99">ROUND((((1+D397)^(1/252)-1)),8)</f>
        <v>0</v>
      </c>
      <c r="F397" s="97">
        <f t="shared" si="94"/>
        <v>1.1100000000000001</v>
      </c>
      <c r="G397" s="98">
        <f t="shared" ca="1" si="87"/>
        <v>1</v>
      </c>
      <c r="H397" s="95">
        <f ca="1">TRUNC(PRODUCT(G$10:G396),15)</f>
        <v>1.0736965539160499</v>
      </c>
      <c r="I397" s="95">
        <f t="shared" si="95"/>
        <v>1</v>
      </c>
      <c r="J397" s="95">
        <f t="shared" ca="1" si="88"/>
        <v>1.07369655</v>
      </c>
      <c r="K397" s="95">
        <f t="shared" ca="1" si="89"/>
        <v>368482.75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90"/>
        <v>0</v>
      </c>
      <c r="O397" s="95">
        <f t="shared" ca="1" si="91"/>
        <v>368482.75</v>
      </c>
      <c r="P397" s="101" t="str">
        <f t="shared" si="96"/>
        <v>J=</v>
      </c>
      <c r="Q397" s="102">
        <f t="shared" si="97"/>
        <v>43923</v>
      </c>
      <c r="R397" s="12"/>
      <c r="S397" s="12"/>
      <c r="T397" s="92">
        <v>47959</v>
      </c>
      <c r="U397" s="21" t="s">
        <v>61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</row>
    <row r="398" spans="1:172" x14ac:dyDescent="0.2">
      <c r="A398" s="93">
        <f t="shared" si="92"/>
        <v>43765</v>
      </c>
      <c r="B398" s="94">
        <f t="shared" ca="1" si="98"/>
        <v>5368482.75</v>
      </c>
      <c r="C398" s="95">
        <f t="shared" si="93"/>
        <v>5000000</v>
      </c>
      <c r="D398" s="96">
        <f ca="1">IF(A398&lt;$B$1,VLOOKUP(A398,[1]DI!$A$4:$B$15000,2,FALSE),0)</f>
        <v>0</v>
      </c>
      <c r="E398" s="95">
        <f t="shared" ca="1" si="99"/>
        <v>0</v>
      </c>
      <c r="F398" s="97">
        <f t="shared" si="94"/>
        <v>1.1100000000000001</v>
      </c>
      <c r="G398" s="98">
        <f t="shared" ca="1" si="87"/>
        <v>1</v>
      </c>
      <c r="H398" s="95">
        <f ca="1">TRUNC(PRODUCT(G$10:G397),15)</f>
        <v>1.0736965539160499</v>
      </c>
      <c r="I398" s="95">
        <f t="shared" si="95"/>
        <v>1</v>
      </c>
      <c r="J398" s="95">
        <f t="shared" ca="1" si="88"/>
        <v>1.07369655</v>
      </c>
      <c r="K398" s="95">
        <f t="shared" ca="1" si="89"/>
        <v>368482.75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90"/>
        <v>0</v>
      </c>
      <c r="O398" s="95">
        <f t="shared" ca="1" si="91"/>
        <v>368482.75</v>
      </c>
      <c r="P398" s="101" t="str">
        <f t="shared" si="96"/>
        <v>J=</v>
      </c>
      <c r="Q398" s="102">
        <f t="shared" si="97"/>
        <v>43923</v>
      </c>
      <c r="R398" s="12"/>
      <c r="S398" s="12"/>
      <c r="T398" s="92">
        <v>47969</v>
      </c>
      <c r="U398" s="21" t="s">
        <v>78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</row>
    <row r="399" spans="1:172" x14ac:dyDescent="0.2">
      <c r="A399" s="93">
        <f t="shared" si="92"/>
        <v>43766</v>
      </c>
      <c r="B399" s="94">
        <f t="shared" ca="1" si="98"/>
        <v>5368482.75</v>
      </c>
      <c r="C399" s="95">
        <f t="shared" si="93"/>
        <v>5000000</v>
      </c>
      <c r="D399" s="96">
        <f ca="1">IF(A399&lt;$B$1,VLOOKUP(A399,[1]DI!$A$4:$B$15000,2,FALSE),0)</f>
        <v>5.3999999999999999E-2</v>
      </c>
      <c r="E399" s="95">
        <f t="shared" ca="1" si="99"/>
        <v>2.0871999999999999E-4</v>
      </c>
      <c r="F399" s="97">
        <f t="shared" si="94"/>
        <v>1.1100000000000001</v>
      </c>
      <c r="G399" s="98">
        <f t="shared" ca="1" si="87"/>
        <v>1.0002316791999999</v>
      </c>
      <c r="H399" s="95">
        <f ca="1">TRUNC(PRODUCT(G$10:G398),15)</f>
        <v>1.0736965539160499</v>
      </c>
      <c r="I399" s="95">
        <f t="shared" si="95"/>
        <v>1</v>
      </c>
      <c r="J399" s="95">
        <f t="shared" ca="1" si="88"/>
        <v>1.07369655</v>
      </c>
      <c r="K399" s="95">
        <f t="shared" ca="1" si="89"/>
        <v>368482.75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90"/>
        <v>0</v>
      </c>
      <c r="O399" s="95">
        <f t="shared" ca="1" si="91"/>
        <v>368482.75</v>
      </c>
      <c r="P399" s="101" t="str">
        <f t="shared" si="96"/>
        <v>J=</v>
      </c>
      <c r="Q399" s="102">
        <f t="shared" si="97"/>
        <v>43923</v>
      </c>
      <c r="R399" s="12"/>
      <c r="S399" s="12"/>
      <c r="T399" s="92">
        <v>48011</v>
      </c>
      <c r="U399" s="21" t="s">
        <v>77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</row>
    <row r="400" spans="1:172" x14ac:dyDescent="0.2">
      <c r="A400" s="93">
        <f t="shared" si="92"/>
        <v>43767</v>
      </c>
      <c r="B400" s="94">
        <f t="shared" ca="1" si="98"/>
        <v>5369726.5499999998</v>
      </c>
      <c r="C400" s="95">
        <f t="shared" si="93"/>
        <v>5000000</v>
      </c>
      <c r="D400" s="96">
        <f ca="1">IF(A400&lt;$B$1,VLOOKUP(A400,[1]DI!$A$4:$B$15000,2,FALSE),0)</f>
        <v>5.3999999999999999E-2</v>
      </c>
      <c r="E400" s="95">
        <f t="shared" ca="1" si="99"/>
        <v>2.0871999999999999E-4</v>
      </c>
      <c r="F400" s="97">
        <f t="shared" si="94"/>
        <v>1.1100000000000001</v>
      </c>
      <c r="G400" s="98">
        <f t="shared" ca="1" si="87"/>
        <v>1.0002316791999999</v>
      </c>
      <c r="H400" s="95">
        <f ca="1">TRUNC(PRODUCT(G$10:G399),15)</f>
        <v>1.07394530707471</v>
      </c>
      <c r="I400" s="95">
        <f t="shared" si="95"/>
        <v>1</v>
      </c>
      <c r="J400" s="95">
        <f t="shared" ca="1" si="88"/>
        <v>1.07394531</v>
      </c>
      <c r="K400" s="95">
        <f t="shared" ca="1" si="89"/>
        <v>369726.55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90"/>
        <v>0</v>
      </c>
      <c r="O400" s="95">
        <f t="shared" ca="1" si="91"/>
        <v>369726.55</v>
      </c>
      <c r="P400" s="101" t="str">
        <f t="shared" si="96"/>
        <v>J=</v>
      </c>
      <c r="Q400" s="102">
        <f t="shared" si="97"/>
        <v>43923</v>
      </c>
      <c r="R400" s="12"/>
      <c r="S400" s="12"/>
      <c r="T400" s="92">
        <v>48207</v>
      </c>
      <c r="U400" s="21" t="s">
        <v>73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</row>
    <row r="401" spans="1:172" x14ac:dyDescent="0.2">
      <c r="A401" s="93">
        <f t="shared" si="92"/>
        <v>43768</v>
      </c>
      <c r="B401" s="94">
        <f t="shared" ca="1" si="98"/>
        <v>5370970.5999999996</v>
      </c>
      <c r="C401" s="95">
        <f t="shared" si="93"/>
        <v>5000000</v>
      </c>
      <c r="D401" s="96">
        <f ca="1">IF(A401&lt;$B$1,VLOOKUP(A401,[1]DI!$A$4:$B$15000,2,FALSE),0)</f>
        <v>5.3999999999999999E-2</v>
      </c>
      <c r="E401" s="95">
        <f t="shared" ca="1" si="99"/>
        <v>2.0871999999999999E-4</v>
      </c>
      <c r="F401" s="97">
        <f t="shared" si="94"/>
        <v>1.1100000000000001</v>
      </c>
      <c r="G401" s="98">
        <f t="shared" ca="1" si="87"/>
        <v>1.0002316791999999</v>
      </c>
      <c r="H401" s="95">
        <f ca="1">TRUNC(PRODUCT(G$10:G400),15)</f>
        <v>1.07419411786429</v>
      </c>
      <c r="I401" s="95">
        <f t="shared" si="95"/>
        <v>1</v>
      </c>
      <c r="J401" s="95">
        <f t="shared" ca="1" si="88"/>
        <v>1.07419412</v>
      </c>
      <c r="K401" s="95">
        <f t="shared" ca="1" si="89"/>
        <v>370970.6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90"/>
        <v>0</v>
      </c>
      <c r="O401" s="95">
        <f t="shared" ca="1" si="91"/>
        <v>370970.6</v>
      </c>
      <c r="P401" s="101" t="str">
        <f t="shared" si="96"/>
        <v>J=</v>
      </c>
      <c r="Q401" s="102">
        <f t="shared" si="97"/>
        <v>43923</v>
      </c>
      <c r="R401" s="12"/>
      <c r="S401" s="12"/>
      <c r="T401" s="92">
        <v>48214</v>
      </c>
      <c r="U401" s="21" t="s">
        <v>75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</row>
    <row r="402" spans="1:172" x14ac:dyDescent="0.2">
      <c r="A402" s="93">
        <f t="shared" si="92"/>
        <v>43769</v>
      </c>
      <c r="B402" s="94">
        <f t="shared" ca="1" si="98"/>
        <v>5372214.9500000002</v>
      </c>
      <c r="C402" s="95">
        <f t="shared" si="93"/>
        <v>5000000</v>
      </c>
      <c r="D402" s="96">
        <f ca="1">IF(A402&lt;$B$1,VLOOKUP(A402,[1]DI!$A$4:$B$15000,2,FALSE),0)</f>
        <v>4.9000000000000002E-2</v>
      </c>
      <c r="E402" s="95">
        <f t="shared" ca="1" si="99"/>
        <v>1.8985000000000001E-4</v>
      </c>
      <c r="F402" s="97">
        <f t="shared" si="94"/>
        <v>1.1100000000000001</v>
      </c>
      <c r="G402" s="98">
        <f t="shared" ca="1" si="87"/>
        <v>1.0002107334999999</v>
      </c>
      <c r="H402" s="95">
        <f ca="1">TRUNC(PRODUCT(G$10:G401),15)</f>
        <v>1.0744429862981699</v>
      </c>
      <c r="I402" s="95">
        <f t="shared" si="95"/>
        <v>1</v>
      </c>
      <c r="J402" s="95">
        <f t="shared" ca="1" si="88"/>
        <v>1.0744429900000001</v>
      </c>
      <c r="K402" s="95">
        <f t="shared" ca="1" si="89"/>
        <v>372214.95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90"/>
        <v>0</v>
      </c>
      <c r="O402" s="95">
        <f t="shared" ca="1" si="91"/>
        <v>372214.95</v>
      </c>
      <c r="P402" s="101" t="str">
        <f t="shared" si="96"/>
        <v>J=</v>
      </c>
      <c r="Q402" s="102">
        <f t="shared" si="97"/>
        <v>43923</v>
      </c>
      <c r="R402" s="12"/>
      <c r="S402" s="12"/>
      <c r="T402" s="92">
        <v>48253</v>
      </c>
      <c r="U402" s="21" t="s">
        <v>59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</row>
    <row r="403" spans="1:172" x14ac:dyDescent="0.2">
      <c r="A403" s="93">
        <f t="shared" si="92"/>
        <v>43770</v>
      </c>
      <c r="B403" s="94">
        <f t="shared" ca="1" si="98"/>
        <v>5373347.0499999998</v>
      </c>
      <c r="C403" s="95">
        <f t="shared" si="93"/>
        <v>5000000</v>
      </c>
      <c r="D403" s="96">
        <f ca="1">IF(A403&lt;$B$1,VLOOKUP(A403,[1]DI!$A$4:$B$15000,2,FALSE),0)</f>
        <v>4.9000000000000002E-2</v>
      </c>
      <c r="E403" s="95">
        <f t="shared" ca="1" si="99"/>
        <v>1.8985000000000001E-4</v>
      </c>
      <c r="F403" s="97">
        <f t="shared" si="94"/>
        <v>1.1100000000000001</v>
      </c>
      <c r="G403" s="98">
        <f t="shared" ca="1" si="87"/>
        <v>1.0002107334999999</v>
      </c>
      <c r="H403" s="95">
        <f ca="1">TRUNC(PRODUCT(G$10:G402),15)</f>
        <v>1.07466940742922</v>
      </c>
      <c r="I403" s="95">
        <f t="shared" si="95"/>
        <v>1</v>
      </c>
      <c r="J403" s="95">
        <f t="shared" ca="1" si="88"/>
        <v>1.07466941</v>
      </c>
      <c r="K403" s="95">
        <f t="shared" ca="1" si="89"/>
        <v>373347.05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90"/>
        <v>0</v>
      </c>
      <c r="O403" s="95">
        <f t="shared" ca="1" si="91"/>
        <v>373347.05</v>
      </c>
      <c r="P403" s="101" t="str">
        <f t="shared" si="96"/>
        <v>J=</v>
      </c>
      <c r="Q403" s="102">
        <f t="shared" si="97"/>
        <v>43923</v>
      </c>
      <c r="R403" s="12"/>
      <c r="S403" s="12"/>
      <c r="T403" s="92">
        <v>48254</v>
      </c>
      <c r="U403" s="21" t="s">
        <v>59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</row>
    <row r="404" spans="1:172" x14ac:dyDescent="0.2">
      <c r="A404" s="93">
        <f t="shared" si="92"/>
        <v>43771</v>
      </c>
      <c r="B404" s="94">
        <f t="shared" ca="1" si="98"/>
        <v>5374479.4000000004</v>
      </c>
      <c r="C404" s="95">
        <f t="shared" si="93"/>
        <v>5000000</v>
      </c>
      <c r="D404" s="96">
        <f ca="1">IF(A404&lt;$B$1,VLOOKUP(A404,[1]DI!$A$4:$B$15000,2,FALSE),0)</f>
        <v>0</v>
      </c>
      <c r="E404" s="95">
        <f t="shared" ca="1" si="99"/>
        <v>0</v>
      </c>
      <c r="F404" s="97">
        <f t="shared" si="94"/>
        <v>1.1100000000000001</v>
      </c>
      <c r="G404" s="98">
        <f t="shared" ca="1" si="87"/>
        <v>1</v>
      </c>
      <c r="H404" s="95">
        <f ca="1">TRUNC(PRODUCT(G$10:G403),15)</f>
        <v>1.07489587627479</v>
      </c>
      <c r="I404" s="95">
        <f t="shared" si="95"/>
        <v>1</v>
      </c>
      <c r="J404" s="95">
        <f t="shared" ca="1" si="88"/>
        <v>1.0748958799999999</v>
      </c>
      <c r="K404" s="95">
        <f t="shared" ca="1" si="89"/>
        <v>374479.4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90"/>
        <v>0</v>
      </c>
      <c r="O404" s="95">
        <f t="shared" ca="1" si="91"/>
        <v>374479.4</v>
      </c>
      <c r="P404" s="101" t="str">
        <f t="shared" si="96"/>
        <v>J=</v>
      </c>
      <c r="Q404" s="102">
        <f t="shared" si="97"/>
        <v>43923</v>
      </c>
      <c r="R404" s="12"/>
      <c r="S404" s="12"/>
      <c r="T404" s="92">
        <v>48299</v>
      </c>
      <c r="U404" s="21" t="s">
        <v>76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</row>
    <row r="405" spans="1:172" x14ac:dyDescent="0.2">
      <c r="A405" s="93">
        <f t="shared" si="92"/>
        <v>43772</v>
      </c>
      <c r="B405" s="94">
        <f t="shared" ca="1" si="98"/>
        <v>5374479.4000000004</v>
      </c>
      <c r="C405" s="95">
        <f t="shared" si="93"/>
        <v>5000000</v>
      </c>
      <c r="D405" s="96">
        <f ca="1">IF(A405&lt;$B$1,VLOOKUP(A405,[1]DI!$A$4:$B$15000,2,FALSE),0)</f>
        <v>0</v>
      </c>
      <c r="E405" s="95">
        <f t="shared" ca="1" si="99"/>
        <v>0</v>
      </c>
      <c r="F405" s="97">
        <f t="shared" si="94"/>
        <v>1.1100000000000001</v>
      </c>
      <c r="G405" s="98">
        <f t="shared" ca="1" si="87"/>
        <v>1</v>
      </c>
      <c r="H405" s="95">
        <f ca="1">TRUNC(PRODUCT(G$10:G404),15)</f>
        <v>1.07489587627479</v>
      </c>
      <c r="I405" s="95">
        <f t="shared" si="95"/>
        <v>1</v>
      </c>
      <c r="J405" s="95">
        <f t="shared" ca="1" si="88"/>
        <v>1.0748958799999999</v>
      </c>
      <c r="K405" s="95">
        <f t="shared" ca="1" si="89"/>
        <v>374479.4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90"/>
        <v>0</v>
      </c>
      <c r="O405" s="95">
        <f t="shared" ca="1" si="91"/>
        <v>374479.4</v>
      </c>
      <c r="P405" s="101" t="str">
        <f t="shared" si="96"/>
        <v>J=</v>
      </c>
      <c r="Q405" s="102">
        <f t="shared" si="97"/>
        <v>43923</v>
      </c>
      <c r="R405" s="12"/>
      <c r="S405" s="12"/>
      <c r="T405" s="92">
        <v>48325</v>
      </c>
      <c r="U405" s="21" t="s">
        <v>61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</row>
    <row r="406" spans="1:172" x14ac:dyDescent="0.2">
      <c r="A406" s="93">
        <f t="shared" si="92"/>
        <v>43773</v>
      </c>
      <c r="B406" s="94">
        <f t="shared" ca="1" si="98"/>
        <v>5374479.4000000004</v>
      </c>
      <c r="C406" s="95">
        <f t="shared" si="93"/>
        <v>5000000</v>
      </c>
      <c r="D406" s="96">
        <f ca="1">IF(A406&lt;$B$1,VLOOKUP(A406,[1]DI!$A$4:$B$15000,2,FALSE),0)</f>
        <v>4.9000000000000002E-2</v>
      </c>
      <c r="E406" s="95">
        <f t="shared" ca="1" si="99"/>
        <v>1.8985000000000001E-4</v>
      </c>
      <c r="F406" s="97">
        <f t="shared" si="94"/>
        <v>1.1100000000000001</v>
      </c>
      <c r="G406" s="98">
        <f t="shared" ca="1" si="87"/>
        <v>1.0002107334999999</v>
      </c>
      <c r="H406" s="95">
        <f ca="1">TRUNC(PRODUCT(G$10:G405),15)</f>
        <v>1.07489587627479</v>
      </c>
      <c r="I406" s="95">
        <f t="shared" si="95"/>
        <v>1</v>
      </c>
      <c r="J406" s="95">
        <f t="shared" ca="1" si="88"/>
        <v>1.0748958799999999</v>
      </c>
      <c r="K406" s="95">
        <f t="shared" ca="1" si="89"/>
        <v>374479.4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90"/>
        <v>0</v>
      </c>
      <c r="O406" s="95">
        <f t="shared" ca="1" si="91"/>
        <v>374479.4</v>
      </c>
      <c r="P406" s="101" t="str">
        <f t="shared" si="96"/>
        <v>J=</v>
      </c>
      <c r="Q406" s="102">
        <f t="shared" si="97"/>
        <v>43923</v>
      </c>
      <c r="R406" s="12"/>
      <c r="S406" s="12"/>
      <c r="T406" s="92">
        <v>48361</v>
      </c>
      <c r="U406" s="21" t="s">
        <v>77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</row>
    <row r="407" spans="1:172" x14ac:dyDescent="0.2">
      <c r="A407" s="93">
        <f t="shared" si="92"/>
        <v>43774</v>
      </c>
      <c r="B407" s="94">
        <f t="shared" ca="1" si="98"/>
        <v>5375611.9500000002</v>
      </c>
      <c r="C407" s="95">
        <f t="shared" si="93"/>
        <v>5000000</v>
      </c>
      <c r="D407" s="96">
        <f ca="1">IF(A407&lt;$B$1,VLOOKUP(A407,[1]DI!$A$4:$B$15000,2,FALSE),0)</f>
        <v>4.9000000000000002E-2</v>
      </c>
      <c r="E407" s="95">
        <f t="shared" ca="1" si="99"/>
        <v>1.8985000000000001E-4</v>
      </c>
      <c r="F407" s="97">
        <f t="shared" si="94"/>
        <v>1.1100000000000001</v>
      </c>
      <c r="G407" s="98">
        <f t="shared" ca="1" si="87"/>
        <v>1.0002107334999999</v>
      </c>
      <c r="H407" s="95">
        <f ca="1">TRUNC(PRODUCT(G$10:G406),15)</f>
        <v>1.0751223928449301</v>
      </c>
      <c r="I407" s="95">
        <f t="shared" si="95"/>
        <v>1</v>
      </c>
      <c r="J407" s="95">
        <f t="shared" ca="1" si="88"/>
        <v>1.07512239</v>
      </c>
      <c r="K407" s="95">
        <f t="shared" ca="1" si="89"/>
        <v>375611.95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90"/>
        <v>0</v>
      </c>
      <c r="O407" s="95">
        <f t="shared" ca="1" si="91"/>
        <v>375611.95</v>
      </c>
      <c r="P407" s="101" t="str">
        <f t="shared" si="96"/>
        <v>J=</v>
      </c>
      <c r="Q407" s="102">
        <f t="shared" si="97"/>
        <v>43923</v>
      </c>
      <c r="R407" s="12"/>
      <c r="S407" s="12"/>
      <c r="T407" s="92">
        <v>48464</v>
      </c>
      <c r="U407" s="21" t="s">
        <v>70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</row>
    <row r="408" spans="1:172" x14ac:dyDescent="0.2">
      <c r="A408" s="93">
        <f t="shared" si="92"/>
        <v>43775</v>
      </c>
      <c r="B408" s="94">
        <f t="shared" ca="1" si="98"/>
        <v>5376744.7999999998</v>
      </c>
      <c r="C408" s="95">
        <f t="shared" si="93"/>
        <v>5000000</v>
      </c>
      <c r="D408" s="96">
        <f ca="1">IF(A408&lt;$B$1,VLOOKUP(A408,[1]DI!$A$4:$B$15000,2,FALSE),0)</f>
        <v>4.9000000000000002E-2</v>
      </c>
      <c r="E408" s="95">
        <f t="shared" ca="1" si="99"/>
        <v>1.8985000000000001E-4</v>
      </c>
      <c r="F408" s="97">
        <f t="shared" si="94"/>
        <v>1.1100000000000001</v>
      </c>
      <c r="G408" s="98">
        <f t="shared" ca="1" si="87"/>
        <v>1.0002107334999999</v>
      </c>
      <c r="H408" s="95">
        <f ca="1">TRUNC(PRODUCT(G$10:G407),15)</f>
        <v>1.0753489571496999</v>
      </c>
      <c r="I408" s="95">
        <f t="shared" si="95"/>
        <v>1</v>
      </c>
      <c r="J408" s="95">
        <f t="shared" ca="1" si="88"/>
        <v>1.0753489599999999</v>
      </c>
      <c r="K408" s="95">
        <f t="shared" ca="1" si="89"/>
        <v>376744.8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90"/>
        <v>0</v>
      </c>
      <c r="O408" s="95">
        <f t="shared" ca="1" si="91"/>
        <v>376744.8</v>
      </c>
      <c r="P408" s="101" t="str">
        <f t="shared" si="96"/>
        <v>J=</v>
      </c>
      <c r="Q408" s="102">
        <f t="shared" si="97"/>
        <v>43923</v>
      </c>
      <c r="R408" s="12"/>
      <c r="S408" s="12"/>
      <c r="T408" s="92">
        <v>48499</v>
      </c>
      <c r="U408" s="26" t="s">
        <v>65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</row>
    <row r="409" spans="1:172" x14ac:dyDescent="0.2">
      <c r="A409" s="93">
        <f t="shared" si="92"/>
        <v>43776</v>
      </c>
      <c r="B409" s="94">
        <f t="shared" ca="1" si="98"/>
        <v>5377877.8499999996</v>
      </c>
      <c r="C409" s="95">
        <f t="shared" si="93"/>
        <v>5000000</v>
      </c>
      <c r="D409" s="96">
        <f ca="1">IF(A409&lt;$B$1,VLOOKUP(A409,[1]DI!$A$4:$B$15000,2,FALSE),0)</f>
        <v>4.9000000000000002E-2</v>
      </c>
      <c r="E409" s="95">
        <f t="shared" ca="1" si="99"/>
        <v>1.8985000000000001E-4</v>
      </c>
      <c r="F409" s="97">
        <f t="shared" si="94"/>
        <v>1.1100000000000001</v>
      </c>
      <c r="G409" s="98">
        <f t="shared" ca="1" si="87"/>
        <v>1.0002107334999999</v>
      </c>
      <c r="H409" s="95">
        <f ca="1">TRUNC(PRODUCT(G$10:G408),15)</f>
        <v>1.07557556919917</v>
      </c>
      <c r="I409" s="95">
        <f t="shared" si="95"/>
        <v>1</v>
      </c>
      <c r="J409" s="95">
        <f t="shared" ca="1" si="88"/>
        <v>1.07557557</v>
      </c>
      <c r="K409" s="95">
        <f t="shared" ca="1" si="89"/>
        <v>377877.85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90"/>
        <v>0</v>
      </c>
      <c r="O409" s="95">
        <f t="shared" ca="1" si="91"/>
        <v>377877.85</v>
      </c>
      <c r="P409" s="101" t="str">
        <f t="shared" si="96"/>
        <v>J=</v>
      </c>
      <c r="Q409" s="102">
        <f t="shared" si="97"/>
        <v>43923</v>
      </c>
      <c r="R409" s="12"/>
      <c r="S409" s="12"/>
      <c r="T409" s="91">
        <v>48520</v>
      </c>
      <c r="U409" s="44" t="s">
        <v>71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</row>
    <row r="410" spans="1:172" x14ac:dyDescent="0.2">
      <c r="A410" s="93">
        <f t="shared" si="92"/>
        <v>43777</v>
      </c>
      <c r="B410" s="94">
        <f t="shared" ca="1" si="98"/>
        <v>5379011.1500000004</v>
      </c>
      <c r="C410" s="95">
        <f t="shared" si="93"/>
        <v>5000000</v>
      </c>
      <c r="D410" s="96">
        <f ca="1">IF(A410&lt;$B$1,VLOOKUP(A410,[1]DI!$A$4:$B$15000,2,FALSE),0)</f>
        <v>4.9000000000000002E-2</v>
      </c>
      <c r="E410" s="95">
        <f t="shared" ca="1" si="99"/>
        <v>1.8985000000000001E-4</v>
      </c>
      <c r="F410" s="97">
        <f t="shared" si="94"/>
        <v>1.1100000000000001</v>
      </c>
      <c r="G410" s="98">
        <f t="shared" ca="1" si="87"/>
        <v>1.0002107334999999</v>
      </c>
      <c r="H410" s="95">
        <f ca="1">TRUNC(PRODUCT(G$10:G409),15)</f>
        <v>1.07580222900338</v>
      </c>
      <c r="I410" s="95">
        <f t="shared" si="95"/>
        <v>1</v>
      </c>
      <c r="J410" s="95">
        <f t="shared" ca="1" si="88"/>
        <v>1.0758022300000001</v>
      </c>
      <c r="K410" s="95">
        <f t="shared" ca="1" si="89"/>
        <v>379011.15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90"/>
        <v>0</v>
      </c>
      <c r="O410" s="95">
        <f t="shared" ca="1" si="91"/>
        <v>379011.15</v>
      </c>
      <c r="P410" s="101" t="str">
        <f t="shared" si="96"/>
        <v>J=</v>
      </c>
      <c r="Q410" s="102">
        <f t="shared" si="97"/>
        <v>43923</v>
      </c>
      <c r="R410" s="12"/>
      <c r="S410" s="12"/>
      <c r="T410" s="92">
        <v>48533</v>
      </c>
      <c r="U410" s="21" t="s">
        <v>80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</row>
    <row r="411" spans="1:172" x14ac:dyDescent="0.2">
      <c r="A411" s="93">
        <f t="shared" si="92"/>
        <v>43778</v>
      </c>
      <c r="B411" s="94">
        <f t="shared" ca="1" si="98"/>
        <v>5380144.7000000002</v>
      </c>
      <c r="C411" s="95">
        <f t="shared" si="93"/>
        <v>5000000</v>
      </c>
      <c r="D411" s="96">
        <f ca="1">IF(A411&lt;$B$1,VLOOKUP(A411,[1]DI!$A$4:$B$15000,2,FALSE),0)</f>
        <v>0</v>
      </c>
      <c r="E411" s="95">
        <f t="shared" ca="1" si="99"/>
        <v>0</v>
      </c>
      <c r="F411" s="97">
        <f t="shared" si="94"/>
        <v>1.1100000000000001</v>
      </c>
      <c r="G411" s="98">
        <f t="shared" ca="1" si="87"/>
        <v>1</v>
      </c>
      <c r="H411" s="95">
        <f ca="1">TRUNC(PRODUCT(G$10:G410),15)</f>
        <v>1.0760289365724001</v>
      </c>
      <c r="I411" s="95">
        <f t="shared" si="95"/>
        <v>1</v>
      </c>
      <c r="J411" s="95">
        <f t="shared" ca="1" si="88"/>
        <v>1.07602894</v>
      </c>
      <c r="K411" s="95">
        <f t="shared" ca="1" si="89"/>
        <v>380144.7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90"/>
        <v>0</v>
      </c>
      <c r="O411" s="95">
        <f t="shared" ca="1" si="91"/>
        <v>380144.7</v>
      </c>
      <c r="P411" s="101" t="str">
        <f t="shared" si="96"/>
        <v>J=</v>
      </c>
      <c r="Q411" s="102">
        <f t="shared" si="97"/>
        <v>43923</v>
      </c>
      <c r="R411" s="12"/>
      <c r="S411" s="12"/>
      <c r="T411" s="92">
        <v>48638</v>
      </c>
      <c r="U411" s="21" t="s">
        <v>59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</row>
    <row r="412" spans="1:172" x14ac:dyDescent="0.2">
      <c r="A412" s="93">
        <f t="shared" si="92"/>
        <v>43779</v>
      </c>
      <c r="B412" s="94">
        <f t="shared" ca="1" si="98"/>
        <v>5380144.7000000002</v>
      </c>
      <c r="C412" s="95">
        <f t="shared" si="93"/>
        <v>5000000</v>
      </c>
      <c r="D412" s="96">
        <f ca="1">IF(A412&lt;$B$1,VLOOKUP(A412,[1]DI!$A$4:$B$15000,2,FALSE),0)</f>
        <v>0</v>
      </c>
      <c r="E412" s="95">
        <f t="shared" ca="1" si="99"/>
        <v>0</v>
      </c>
      <c r="F412" s="97">
        <f t="shared" si="94"/>
        <v>1.1100000000000001</v>
      </c>
      <c r="G412" s="98">
        <f t="shared" ca="1" si="87"/>
        <v>1</v>
      </c>
      <c r="H412" s="95">
        <f ca="1">TRUNC(PRODUCT(G$10:G411),15)</f>
        <v>1.0760289365724001</v>
      </c>
      <c r="I412" s="95">
        <f t="shared" si="95"/>
        <v>1</v>
      </c>
      <c r="J412" s="95">
        <f t="shared" ca="1" si="88"/>
        <v>1.07602894</v>
      </c>
      <c r="K412" s="95">
        <f t="shared" ca="1" si="89"/>
        <v>380144.7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90"/>
        <v>0</v>
      </c>
      <c r="O412" s="95">
        <f t="shared" ca="1" si="91"/>
        <v>380144.7</v>
      </c>
      <c r="P412" s="101" t="str">
        <f t="shared" si="96"/>
        <v>J=</v>
      </c>
      <c r="Q412" s="102">
        <f t="shared" si="97"/>
        <v>43923</v>
      </c>
      <c r="R412" s="12"/>
      <c r="S412" s="12"/>
      <c r="T412" s="92">
        <v>48639</v>
      </c>
      <c r="U412" s="21" t="s">
        <v>59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</row>
    <row r="413" spans="1:172" x14ac:dyDescent="0.2">
      <c r="A413" s="93">
        <f t="shared" si="92"/>
        <v>43780</v>
      </c>
      <c r="B413" s="94">
        <f t="shared" ca="1" si="98"/>
        <v>5380144.7000000002</v>
      </c>
      <c r="C413" s="95">
        <f t="shared" si="93"/>
        <v>5000000</v>
      </c>
      <c r="D413" s="96">
        <f ca="1">IF(A413&lt;$B$1,VLOOKUP(A413,[1]DI!$A$4:$B$15000,2,FALSE),0)</f>
        <v>4.9000000000000002E-2</v>
      </c>
      <c r="E413" s="95">
        <f t="shared" ca="1" si="99"/>
        <v>1.8985000000000001E-4</v>
      </c>
      <c r="F413" s="97">
        <f t="shared" si="94"/>
        <v>1.1100000000000001</v>
      </c>
      <c r="G413" s="98">
        <f t="shared" ca="1" si="87"/>
        <v>1.0002107334999999</v>
      </c>
      <c r="H413" s="95">
        <f ca="1">TRUNC(PRODUCT(G$10:G412),15)</f>
        <v>1.0760289365724001</v>
      </c>
      <c r="I413" s="95">
        <f t="shared" si="95"/>
        <v>1</v>
      </c>
      <c r="J413" s="95">
        <f t="shared" ca="1" si="88"/>
        <v>1.07602894</v>
      </c>
      <c r="K413" s="95">
        <f t="shared" ca="1" si="89"/>
        <v>380144.7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90"/>
        <v>0</v>
      </c>
      <c r="O413" s="95">
        <f t="shared" ca="1" si="91"/>
        <v>380144.7</v>
      </c>
      <c r="P413" s="101" t="str">
        <f t="shared" si="96"/>
        <v>J=</v>
      </c>
      <c r="Q413" s="102">
        <f t="shared" si="97"/>
        <v>43923</v>
      </c>
      <c r="R413" s="12"/>
      <c r="S413" s="12"/>
      <c r="T413" s="92">
        <v>48684</v>
      </c>
      <c r="U413" s="21" t="s">
        <v>76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</row>
    <row r="414" spans="1:172" x14ac:dyDescent="0.2">
      <c r="A414" s="93">
        <f t="shared" si="92"/>
        <v>43781</v>
      </c>
      <c r="B414" s="94">
        <f t="shared" ca="1" si="98"/>
        <v>5381278.4500000002</v>
      </c>
      <c r="C414" s="95">
        <f t="shared" si="93"/>
        <v>5000000</v>
      </c>
      <c r="D414" s="96">
        <f ca="1">IF(A414&lt;$B$1,VLOOKUP(A414,[1]DI!$A$4:$B$15000,2,FALSE),0)</f>
        <v>4.9000000000000002E-2</v>
      </c>
      <c r="E414" s="95">
        <f t="shared" ca="1" si="99"/>
        <v>1.8985000000000001E-4</v>
      </c>
      <c r="F414" s="97">
        <f t="shared" si="94"/>
        <v>1.1100000000000001</v>
      </c>
      <c r="G414" s="98">
        <f t="shared" ca="1" si="87"/>
        <v>1.0002107334999999</v>
      </c>
      <c r="H414" s="95">
        <f ca="1">TRUNC(PRODUCT(G$10:G413),15)</f>
        <v>1.07625569191631</v>
      </c>
      <c r="I414" s="95">
        <f t="shared" si="95"/>
        <v>1</v>
      </c>
      <c r="J414" s="95">
        <f t="shared" ca="1" si="88"/>
        <v>1.07625569</v>
      </c>
      <c r="K414" s="95">
        <f t="shared" ca="1" si="89"/>
        <v>381278.45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90"/>
        <v>0</v>
      </c>
      <c r="O414" s="95">
        <f t="shared" ca="1" si="91"/>
        <v>381278.45</v>
      </c>
      <c r="P414" s="101" t="str">
        <f t="shared" si="96"/>
        <v>J=</v>
      </c>
      <c r="Q414" s="102">
        <f t="shared" si="97"/>
        <v>43923</v>
      </c>
      <c r="R414" s="12"/>
      <c r="S414" s="12"/>
      <c r="T414" s="92">
        <v>48690</v>
      </c>
      <c r="U414" s="21" t="s">
        <v>61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</row>
    <row r="415" spans="1:172" x14ac:dyDescent="0.2">
      <c r="A415" s="93">
        <f t="shared" si="92"/>
        <v>43782</v>
      </c>
      <c r="B415" s="94">
        <f t="shared" ca="1" si="98"/>
        <v>5382412.5</v>
      </c>
      <c r="C415" s="95">
        <f t="shared" si="93"/>
        <v>5000000</v>
      </c>
      <c r="D415" s="96">
        <f ca="1">IF(A415&lt;$B$1,VLOOKUP(A415,[1]DI!$A$4:$B$15000,2,FALSE),0)</f>
        <v>4.9000000000000002E-2</v>
      </c>
      <c r="E415" s="95">
        <f t="shared" ca="1" si="99"/>
        <v>1.8985000000000001E-4</v>
      </c>
      <c r="F415" s="97">
        <f t="shared" si="94"/>
        <v>1.1100000000000001</v>
      </c>
      <c r="G415" s="98">
        <f t="shared" ca="1" si="87"/>
        <v>1.0002107334999999</v>
      </c>
      <c r="H415" s="95">
        <f ca="1">TRUNC(PRODUCT(G$10:G414),15)</f>
        <v>1.0764824950451599</v>
      </c>
      <c r="I415" s="95">
        <f t="shared" si="95"/>
        <v>1</v>
      </c>
      <c r="J415" s="95">
        <f t="shared" ca="1" si="88"/>
        <v>1.0764825</v>
      </c>
      <c r="K415" s="95">
        <f t="shared" ca="1" si="89"/>
        <v>382412.5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90"/>
        <v>0</v>
      </c>
      <c r="O415" s="95">
        <f t="shared" ca="1" si="91"/>
        <v>382412.5</v>
      </c>
      <c r="P415" s="101" t="str">
        <f t="shared" si="96"/>
        <v>J=</v>
      </c>
      <c r="Q415" s="102">
        <f t="shared" si="97"/>
        <v>43923</v>
      </c>
      <c r="R415" s="12"/>
      <c r="S415" s="12"/>
      <c r="T415" s="92">
        <v>48746</v>
      </c>
      <c r="U415" s="21" t="s">
        <v>77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</row>
    <row r="416" spans="1:172" x14ac:dyDescent="0.2">
      <c r="A416" s="93">
        <f t="shared" si="92"/>
        <v>43783</v>
      </c>
      <c r="B416" s="94">
        <f t="shared" ca="1" si="98"/>
        <v>5383546.75</v>
      </c>
      <c r="C416" s="95">
        <f t="shared" si="93"/>
        <v>5000000</v>
      </c>
      <c r="D416" s="96">
        <f ca="1">IF(A416&lt;$B$1,VLOOKUP(A416,[1]DI!$A$4:$B$15000,2,FALSE),0)</f>
        <v>4.9000000000000002E-2</v>
      </c>
      <c r="E416" s="95">
        <f t="shared" ca="1" si="99"/>
        <v>1.8985000000000001E-4</v>
      </c>
      <c r="F416" s="97">
        <f t="shared" si="94"/>
        <v>1.1100000000000001</v>
      </c>
      <c r="G416" s="98">
        <f t="shared" ca="1" si="87"/>
        <v>1.0002107334999999</v>
      </c>
      <c r="H416" s="95">
        <f ca="1">TRUNC(PRODUCT(G$10:G415),15)</f>
        <v>1.07670934596903</v>
      </c>
      <c r="I416" s="95">
        <f t="shared" si="95"/>
        <v>1</v>
      </c>
      <c r="J416" s="95">
        <f t="shared" ca="1" si="88"/>
        <v>1.07670935</v>
      </c>
      <c r="K416" s="95">
        <f t="shared" ca="1" si="89"/>
        <v>383546.75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90"/>
        <v>0</v>
      </c>
      <c r="O416" s="95">
        <f t="shared" ca="1" si="91"/>
        <v>383546.75</v>
      </c>
      <c r="P416" s="101" t="str">
        <f t="shared" si="96"/>
        <v>J=</v>
      </c>
      <c r="Q416" s="102">
        <f t="shared" si="97"/>
        <v>43923</v>
      </c>
      <c r="R416" s="12"/>
      <c r="S416" s="12"/>
      <c r="T416" s="92">
        <v>48829</v>
      </c>
      <c r="U416" s="21" t="s">
        <v>79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</row>
    <row r="417" spans="1:175" x14ac:dyDescent="0.2">
      <c r="A417" s="93">
        <f t="shared" si="92"/>
        <v>43784</v>
      </c>
      <c r="B417" s="94">
        <f t="shared" ca="1" si="98"/>
        <v>5384681.2000000002</v>
      </c>
      <c r="C417" s="95">
        <f t="shared" si="93"/>
        <v>5000000</v>
      </c>
      <c r="D417" s="96">
        <f ca="1">IF(A417&lt;$B$1,VLOOKUP(A417,[1]DI!$A$4:$B$15000,2,FALSE),0)</f>
        <v>0</v>
      </c>
      <c r="E417" s="95">
        <f t="shared" ca="1" si="99"/>
        <v>0</v>
      </c>
      <c r="F417" s="97">
        <f t="shared" si="94"/>
        <v>1.1100000000000001</v>
      </c>
      <c r="G417" s="98">
        <f t="shared" ca="1" si="87"/>
        <v>1</v>
      </c>
      <c r="H417" s="95">
        <f ca="1">TRUNC(PRODUCT(G$10:G416),15)</f>
        <v>1.07693624469799</v>
      </c>
      <c r="I417" s="95">
        <f t="shared" si="95"/>
        <v>1</v>
      </c>
      <c r="J417" s="95">
        <f t="shared" ca="1" si="88"/>
        <v>1.07693624</v>
      </c>
      <c r="K417" s="95">
        <f t="shared" ca="1" si="89"/>
        <v>384681.2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90"/>
        <v>0</v>
      </c>
      <c r="O417" s="95">
        <f t="shared" ca="1" si="91"/>
        <v>384681.2</v>
      </c>
      <c r="P417" s="101" t="str">
        <f t="shared" si="96"/>
        <v>J=</v>
      </c>
      <c r="Q417" s="102">
        <f t="shared" si="97"/>
        <v>43923</v>
      </c>
      <c r="R417" s="12"/>
      <c r="S417" s="12"/>
      <c r="T417" s="92">
        <v>48864</v>
      </c>
      <c r="U417" s="26" t="s">
        <v>65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</row>
    <row r="418" spans="1:175" x14ac:dyDescent="0.2">
      <c r="A418" s="93">
        <f t="shared" si="92"/>
        <v>43785</v>
      </c>
      <c r="B418" s="94">
        <f t="shared" ca="1" si="98"/>
        <v>5384681.2000000002</v>
      </c>
      <c r="C418" s="95">
        <f t="shared" si="93"/>
        <v>5000000</v>
      </c>
      <c r="D418" s="96">
        <f ca="1">IF(A418&lt;$B$1,VLOOKUP(A418,[1]DI!$A$4:$B$15000,2,FALSE),0)</f>
        <v>0</v>
      </c>
      <c r="E418" s="95">
        <f t="shared" ca="1" si="99"/>
        <v>0</v>
      </c>
      <c r="F418" s="97">
        <f t="shared" si="94"/>
        <v>1.1100000000000001</v>
      </c>
      <c r="G418" s="98">
        <f t="shared" ca="1" si="87"/>
        <v>1</v>
      </c>
      <c r="H418" s="95">
        <f ca="1">TRUNC(PRODUCT(G$10:G417),15)</f>
        <v>1.07693624469799</v>
      </c>
      <c r="I418" s="95">
        <f t="shared" si="95"/>
        <v>1</v>
      </c>
      <c r="J418" s="95">
        <f t="shared" ca="1" si="88"/>
        <v>1.07693624</v>
      </c>
      <c r="K418" s="95">
        <f t="shared" ca="1" si="89"/>
        <v>384681.2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90"/>
        <v>0</v>
      </c>
      <c r="O418" s="95">
        <f t="shared" ca="1" si="91"/>
        <v>384681.2</v>
      </c>
      <c r="P418" s="101" t="str">
        <f t="shared" si="96"/>
        <v>J=</v>
      </c>
      <c r="Q418" s="102">
        <f t="shared" si="97"/>
        <v>43923</v>
      </c>
      <c r="R418" s="12"/>
      <c r="S418" s="12"/>
      <c r="T418" s="92">
        <v>48885</v>
      </c>
      <c r="U418" s="21" t="s">
        <v>71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</row>
    <row r="419" spans="1:175" x14ac:dyDescent="0.2">
      <c r="A419" s="93">
        <f t="shared" si="92"/>
        <v>43786</v>
      </c>
      <c r="B419" s="94">
        <f t="shared" ca="1" si="98"/>
        <v>5384681.2000000002</v>
      </c>
      <c r="C419" s="95">
        <f t="shared" si="93"/>
        <v>5000000</v>
      </c>
      <c r="D419" s="96">
        <f ca="1">IF(A419&lt;$B$1,VLOOKUP(A419,[1]DI!$A$4:$B$15000,2,FALSE),0)</f>
        <v>0</v>
      </c>
      <c r="E419" s="95">
        <f t="shared" ca="1" si="99"/>
        <v>0</v>
      </c>
      <c r="F419" s="97">
        <f t="shared" si="94"/>
        <v>1.1100000000000001</v>
      </c>
      <c r="G419" s="98">
        <f t="shared" ca="1" si="87"/>
        <v>1</v>
      </c>
      <c r="H419" s="95">
        <f ca="1">TRUNC(PRODUCT(G$10:G418),15)</f>
        <v>1.07693624469799</v>
      </c>
      <c r="I419" s="95">
        <f t="shared" si="95"/>
        <v>1</v>
      </c>
      <c r="J419" s="95">
        <f t="shared" ca="1" si="88"/>
        <v>1.07693624</v>
      </c>
      <c r="K419" s="95">
        <f t="shared" ca="1" si="89"/>
        <v>384681.2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90"/>
        <v>0</v>
      </c>
      <c r="O419" s="95">
        <f t="shared" ca="1" si="91"/>
        <v>384681.2</v>
      </c>
      <c r="P419" s="101" t="str">
        <f t="shared" si="96"/>
        <v>J=</v>
      </c>
      <c r="Q419" s="102">
        <f t="shared" si="97"/>
        <v>43923</v>
      </c>
      <c r="R419" s="12"/>
      <c r="S419" s="12"/>
      <c r="T419" s="92">
        <v>48898</v>
      </c>
      <c r="U419" s="21" t="s">
        <v>72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</row>
    <row r="420" spans="1:175" x14ac:dyDescent="0.2">
      <c r="A420" s="93">
        <f t="shared" si="92"/>
        <v>43787</v>
      </c>
      <c r="B420" s="94">
        <f t="shared" ca="1" si="98"/>
        <v>5384681.2000000002</v>
      </c>
      <c r="C420" s="95">
        <f t="shared" si="93"/>
        <v>5000000</v>
      </c>
      <c r="D420" s="96">
        <f ca="1">IF(A420&lt;$B$1,VLOOKUP(A420,[1]DI!$A$4:$B$15000,2,FALSE),0)</f>
        <v>4.9000000000000002E-2</v>
      </c>
      <c r="E420" s="95">
        <f t="shared" ca="1" si="99"/>
        <v>1.8985000000000001E-4</v>
      </c>
      <c r="F420" s="97">
        <f t="shared" si="94"/>
        <v>1.1100000000000001</v>
      </c>
      <c r="G420" s="98">
        <f t="shared" ca="1" si="87"/>
        <v>1.0002107334999999</v>
      </c>
      <c r="H420" s="95">
        <f ca="1">TRUNC(PRODUCT(G$10:G419),15)</f>
        <v>1.07693624469799</v>
      </c>
      <c r="I420" s="95">
        <f t="shared" si="95"/>
        <v>1</v>
      </c>
      <c r="J420" s="95">
        <f t="shared" ca="1" si="88"/>
        <v>1.07693624</v>
      </c>
      <c r="K420" s="95">
        <f t="shared" ca="1" si="89"/>
        <v>384681.2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90"/>
        <v>0</v>
      </c>
      <c r="O420" s="95">
        <f t="shared" ca="1" si="91"/>
        <v>384681.2</v>
      </c>
      <c r="P420" s="101" t="str">
        <f t="shared" si="96"/>
        <v>J=</v>
      </c>
      <c r="Q420" s="102">
        <f t="shared" si="97"/>
        <v>43923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</row>
    <row r="421" spans="1:175" x14ac:dyDescent="0.2">
      <c r="A421" s="93">
        <f t="shared" si="92"/>
        <v>43788</v>
      </c>
      <c r="B421" s="94">
        <f t="shared" ca="1" si="98"/>
        <v>5385815.9500000002</v>
      </c>
      <c r="C421" s="95">
        <f t="shared" si="93"/>
        <v>5000000</v>
      </c>
      <c r="D421" s="96">
        <f ca="1">IF(A421&lt;$B$1,VLOOKUP(A421,[1]DI!$A$4:$B$15000,2,FALSE),0)</f>
        <v>4.9000000000000002E-2</v>
      </c>
      <c r="E421" s="95">
        <f t="shared" ca="1" si="99"/>
        <v>1.8985000000000001E-4</v>
      </c>
      <c r="F421" s="97">
        <f t="shared" si="94"/>
        <v>1.1100000000000001</v>
      </c>
      <c r="G421" s="98">
        <f t="shared" ca="1" si="87"/>
        <v>1.0002107334999999</v>
      </c>
      <c r="H421" s="95">
        <f ca="1">TRUNC(PRODUCT(G$10:G420),15)</f>
        <v>1.07716319124211</v>
      </c>
      <c r="I421" s="95">
        <f t="shared" si="95"/>
        <v>1</v>
      </c>
      <c r="J421" s="95">
        <f t="shared" ca="1" si="88"/>
        <v>1.07716319</v>
      </c>
      <c r="K421" s="95">
        <f t="shared" ca="1" si="89"/>
        <v>385815.95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90"/>
        <v>0</v>
      </c>
      <c r="O421" s="95">
        <f t="shared" ca="1" si="91"/>
        <v>385815.95</v>
      </c>
      <c r="P421" s="101" t="str">
        <f t="shared" si="96"/>
        <v>J=</v>
      </c>
      <c r="Q421" s="102">
        <f t="shared" si="97"/>
        <v>43923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</row>
    <row r="422" spans="1:175" x14ac:dyDescent="0.2">
      <c r="A422" s="93">
        <f t="shared" si="92"/>
        <v>43789</v>
      </c>
      <c r="B422" s="94">
        <f t="shared" ca="1" si="98"/>
        <v>5386950.9500000002</v>
      </c>
      <c r="C422" s="95">
        <f t="shared" si="93"/>
        <v>5000000</v>
      </c>
      <c r="D422" s="96">
        <f ca="1">IF(A422&lt;$B$1,VLOOKUP(A422,[1]DI!$A$4:$B$15000,2,FALSE),0)</f>
        <v>4.9000000000000002E-2</v>
      </c>
      <c r="E422" s="95">
        <f t="shared" ca="1" si="99"/>
        <v>1.8985000000000001E-4</v>
      </c>
      <c r="F422" s="97">
        <f t="shared" si="94"/>
        <v>1.1100000000000001</v>
      </c>
      <c r="G422" s="98">
        <f t="shared" ca="1" si="87"/>
        <v>1.0002107334999999</v>
      </c>
      <c r="H422" s="95">
        <f ca="1">TRUNC(PRODUCT(G$10:G421),15)</f>
        <v>1.07739018561147</v>
      </c>
      <c r="I422" s="95">
        <f t="shared" si="95"/>
        <v>1</v>
      </c>
      <c r="J422" s="95">
        <f t="shared" ca="1" si="88"/>
        <v>1.07739019</v>
      </c>
      <c r="K422" s="95">
        <f t="shared" ca="1" si="89"/>
        <v>386950.95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90"/>
        <v>0</v>
      </c>
      <c r="O422" s="95">
        <f t="shared" ca="1" si="91"/>
        <v>386950.95</v>
      </c>
      <c r="P422" s="101" t="str">
        <f t="shared" si="96"/>
        <v>J=</v>
      </c>
      <c r="Q422" s="102">
        <f t="shared" si="97"/>
        <v>43923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</row>
    <row r="423" spans="1:175" x14ac:dyDescent="0.2">
      <c r="A423" s="93">
        <f t="shared" si="92"/>
        <v>43790</v>
      </c>
      <c r="B423" s="94">
        <f t="shared" ca="1" si="98"/>
        <v>5388086.1500000004</v>
      </c>
      <c r="C423" s="95">
        <f t="shared" si="93"/>
        <v>5000000</v>
      </c>
      <c r="D423" s="96">
        <f ca="1">IF(A423&lt;$B$1,VLOOKUP(A423,[1]DI!$A$4:$B$15000,2,FALSE),0)</f>
        <v>4.9000000000000002E-2</v>
      </c>
      <c r="E423" s="95">
        <f t="shared" ca="1" si="99"/>
        <v>1.8985000000000001E-4</v>
      </c>
      <c r="F423" s="97">
        <f t="shared" si="94"/>
        <v>1.1100000000000001</v>
      </c>
      <c r="G423" s="98">
        <f t="shared" ca="1" si="87"/>
        <v>1.0002107334999999</v>
      </c>
      <c r="H423" s="95">
        <f ca="1">TRUNC(PRODUCT(G$10:G422),15)</f>
        <v>1.07761722781615</v>
      </c>
      <c r="I423" s="95">
        <f t="shared" si="95"/>
        <v>1</v>
      </c>
      <c r="J423" s="95">
        <f t="shared" ca="1" si="88"/>
        <v>1.07761723</v>
      </c>
      <c r="K423" s="95">
        <f t="shared" ca="1" si="89"/>
        <v>388086.15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90"/>
        <v>0</v>
      </c>
      <c r="O423" s="95">
        <f t="shared" ca="1" si="91"/>
        <v>388086.15</v>
      </c>
      <c r="P423" s="101" t="str">
        <f t="shared" si="96"/>
        <v>J=</v>
      </c>
      <c r="Q423" s="102">
        <f t="shared" si="97"/>
        <v>43923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</row>
    <row r="424" spans="1:175" x14ac:dyDescent="0.2">
      <c r="A424" s="93">
        <f t="shared" si="92"/>
        <v>43791</v>
      </c>
      <c r="B424" s="94">
        <f t="shared" ca="1" si="98"/>
        <v>5389221.5999999996</v>
      </c>
      <c r="C424" s="95">
        <f t="shared" si="93"/>
        <v>5000000</v>
      </c>
      <c r="D424" s="96">
        <f ca="1">IF(A424&lt;$B$1,VLOOKUP(A424,[1]DI!$A$4:$B$15000,2,FALSE),0)</f>
        <v>4.9000000000000002E-2</v>
      </c>
      <c r="E424" s="95">
        <f t="shared" ca="1" si="99"/>
        <v>1.8985000000000001E-4</v>
      </c>
      <c r="F424" s="97">
        <f t="shared" si="94"/>
        <v>1.1100000000000001</v>
      </c>
      <c r="G424" s="98">
        <f t="shared" ca="1" si="87"/>
        <v>1.0002107334999999</v>
      </c>
      <c r="H424" s="95">
        <f ca="1">TRUNC(PRODUCT(G$10:G423),15)</f>
        <v>1.07784431786623</v>
      </c>
      <c r="I424" s="95">
        <f t="shared" si="95"/>
        <v>1</v>
      </c>
      <c r="J424" s="95">
        <f t="shared" ca="1" si="88"/>
        <v>1.0778443200000001</v>
      </c>
      <c r="K424" s="95">
        <f t="shared" ca="1" si="89"/>
        <v>389221.6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90"/>
        <v>0</v>
      </c>
      <c r="O424" s="95">
        <f t="shared" ca="1" si="91"/>
        <v>389221.6</v>
      </c>
      <c r="P424" s="101" t="str">
        <f t="shared" si="96"/>
        <v>J=</v>
      </c>
      <c r="Q424" s="102">
        <f t="shared" si="97"/>
        <v>43923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</row>
    <row r="425" spans="1:175" x14ac:dyDescent="0.2">
      <c r="A425" s="93">
        <f t="shared" si="92"/>
        <v>43792</v>
      </c>
      <c r="B425" s="94">
        <f t="shared" ca="1" si="98"/>
        <v>5390357.2999999998</v>
      </c>
      <c r="C425" s="95">
        <f t="shared" si="93"/>
        <v>5000000</v>
      </c>
      <c r="D425" s="96">
        <f ca="1">IF(A425&lt;$B$1,VLOOKUP(A425,[1]DI!$A$4:$B$15000,2,FALSE),0)</f>
        <v>0</v>
      </c>
      <c r="E425" s="95">
        <f t="shared" ca="1" si="99"/>
        <v>0</v>
      </c>
      <c r="F425" s="97">
        <f t="shared" si="94"/>
        <v>1.1100000000000001</v>
      </c>
      <c r="G425" s="98">
        <f t="shared" ca="1" si="87"/>
        <v>1</v>
      </c>
      <c r="H425" s="95">
        <f ca="1">TRUNC(PRODUCT(G$10:G424),15)</f>
        <v>1.0780714557717901</v>
      </c>
      <c r="I425" s="95">
        <f t="shared" si="95"/>
        <v>1</v>
      </c>
      <c r="J425" s="95">
        <f t="shared" ca="1" si="88"/>
        <v>1.0780714600000001</v>
      </c>
      <c r="K425" s="95">
        <f t="shared" ca="1" si="89"/>
        <v>390357.3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90"/>
        <v>0</v>
      </c>
      <c r="O425" s="95">
        <f t="shared" ca="1" si="91"/>
        <v>390357.3</v>
      </c>
      <c r="P425" s="101" t="str">
        <f t="shared" si="96"/>
        <v>J=</v>
      </c>
      <c r="Q425" s="102">
        <f t="shared" si="97"/>
        <v>43923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</row>
    <row r="426" spans="1:175" x14ac:dyDescent="0.2">
      <c r="A426" s="93">
        <f t="shared" si="92"/>
        <v>43793</v>
      </c>
      <c r="B426" s="94">
        <f t="shared" ca="1" si="98"/>
        <v>5390357.2999999998</v>
      </c>
      <c r="C426" s="95">
        <f t="shared" si="93"/>
        <v>5000000</v>
      </c>
      <c r="D426" s="96">
        <f ca="1">IF(A426&lt;$B$1,VLOOKUP(A426,[1]DI!$A$4:$B$15000,2,FALSE),0)</f>
        <v>0</v>
      </c>
      <c r="E426" s="95">
        <f t="shared" ca="1" si="99"/>
        <v>0</v>
      </c>
      <c r="F426" s="97">
        <f t="shared" si="94"/>
        <v>1.1100000000000001</v>
      </c>
      <c r="G426" s="98">
        <f t="shared" ca="1" si="87"/>
        <v>1</v>
      </c>
      <c r="H426" s="95">
        <f ca="1">TRUNC(PRODUCT(G$10:G425),15)</f>
        <v>1.0780714557717901</v>
      </c>
      <c r="I426" s="95">
        <f t="shared" si="95"/>
        <v>1</v>
      </c>
      <c r="J426" s="95">
        <f t="shared" ca="1" si="88"/>
        <v>1.0780714600000001</v>
      </c>
      <c r="K426" s="95">
        <f t="shared" ca="1" si="89"/>
        <v>390357.3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90"/>
        <v>0</v>
      </c>
      <c r="O426" s="95">
        <f t="shared" ca="1" si="91"/>
        <v>390357.3</v>
      </c>
      <c r="P426" s="101" t="str">
        <f t="shared" si="96"/>
        <v>J=</v>
      </c>
      <c r="Q426" s="102">
        <f t="shared" si="97"/>
        <v>43923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</row>
    <row r="427" spans="1:175" x14ac:dyDescent="0.2">
      <c r="A427" s="93">
        <f t="shared" si="92"/>
        <v>43794</v>
      </c>
      <c r="B427" s="94">
        <f t="shared" ca="1" si="98"/>
        <v>5390357.2999999998</v>
      </c>
      <c r="C427" s="95">
        <f t="shared" si="93"/>
        <v>5000000</v>
      </c>
      <c r="D427" s="96">
        <f ca="1">IF(A427&lt;$B$1,VLOOKUP(A427,[1]DI!$A$4:$B$15000,2,FALSE),0)</f>
        <v>4.9000000000000002E-2</v>
      </c>
      <c r="E427" s="95">
        <f t="shared" ca="1" si="99"/>
        <v>1.8985000000000001E-4</v>
      </c>
      <c r="F427" s="97">
        <f t="shared" si="94"/>
        <v>1.1100000000000001</v>
      </c>
      <c r="G427" s="98">
        <f t="shared" ca="1" si="87"/>
        <v>1.0002107334999999</v>
      </c>
      <c r="H427" s="95">
        <f ca="1">TRUNC(PRODUCT(G$10:G426),15)</f>
        <v>1.0780714557717901</v>
      </c>
      <c r="I427" s="95">
        <f t="shared" si="95"/>
        <v>1</v>
      </c>
      <c r="J427" s="95">
        <f t="shared" ca="1" si="88"/>
        <v>1.0780714600000001</v>
      </c>
      <c r="K427" s="95">
        <f t="shared" ca="1" si="89"/>
        <v>390357.3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90"/>
        <v>0</v>
      </c>
      <c r="O427" s="95">
        <f t="shared" ca="1" si="91"/>
        <v>390357.3</v>
      </c>
      <c r="P427" s="101" t="str">
        <f t="shared" si="96"/>
        <v>J=</v>
      </c>
      <c r="Q427" s="102">
        <f t="shared" si="97"/>
        <v>43923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</row>
    <row r="428" spans="1:175" x14ac:dyDescent="0.2">
      <c r="A428" s="93">
        <f t="shared" si="92"/>
        <v>43795</v>
      </c>
      <c r="B428" s="94">
        <f t="shared" ca="1" si="98"/>
        <v>5391493.2000000002</v>
      </c>
      <c r="C428" s="95">
        <f t="shared" si="93"/>
        <v>5000000</v>
      </c>
      <c r="D428" s="96">
        <f ca="1">IF(A428&lt;$B$1,VLOOKUP(A428,[1]DI!$A$4:$B$15000,2,FALSE),0)</f>
        <v>4.9000000000000002E-2</v>
      </c>
      <c r="E428" s="95">
        <f t="shared" ca="1" si="99"/>
        <v>1.8985000000000001E-4</v>
      </c>
      <c r="F428" s="97">
        <f t="shared" si="94"/>
        <v>1.1100000000000001</v>
      </c>
      <c r="G428" s="98">
        <f t="shared" ca="1" si="87"/>
        <v>1.0002107334999999</v>
      </c>
      <c r="H428" s="95">
        <f ca="1">TRUNC(PRODUCT(G$10:G427),15)</f>
        <v>1.0782986415429101</v>
      </c>
      <c r="I428" s="95">
        <f t="shared" si="95"/>
        <v>1</v>
      </c>
      <c r="J428" s="95">
        <f t="shared" ca="1" si="88"/>
        <v>1.0782986400000001</v>
      </c>
      <c r="K428" s="95">
        <f t="shared" ca="1" si="89"/>
        <v>391493.2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90"/>
        <v>0</v>
      </c>
      <c r="O428" s="95">
        <f t="shared" ca="1" si="91"/>
        <v>391493.2</v>
      </c>
      <c r="P428" s="101" t="str">
        <f t="shared" si="96"/>
        <v>J=</v>
      </c>
      <c r="Q428" s="102">
        <f t="shared" si="97"/>
        <v>43923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</row>
    <row r="429" spans="1:175" x14ac:dyDescent="0.2">
      <c r="A429" s="93">
        <f t="shared" si="92"/>
        <v>43796</v>
      </c>
      <c r="B429" s="94">
        <f t="shared" ca="1" si="98"/>
        <v>5392629.4000000004</v>
      </c>
      <c r="C429" s="95">
        <f t="shared" si="93"/>
        <v>5000000</v>
      </c>
      <c r="D429" s="96">
        <f ca="1">IF(A429&lt;$B$1,VLOOKUP(A429,[1]DI!$A$4:$B$15000,2,FALSE),0)</f>
        <v>4.9000000000000002E-2</v>
      </c>
      <c r="E429" s="95">
        <f t="shared" ca="1" si="99"/>
        <v>1.8985000000000001E-4</v>
      </c>
      <c r="F429" s="97">
        <f t="shared" si="94"/>
        <v>1.1100000000000001</v>
      </c>
      <c r="G429" s="98">
        <f t="shared" ca="1" si="87"/>
        <v>1.0002107334999999</v>
      </c>
      <c r="H429" s="95">
        <f ca="1">TRUNC(PRODUCT(G$10:G428),15)</f>
        <v>1.07852587518969</v>
      </c>
      <c r="I429" s="95">
        <f t="shared" si="95"/>
        <v>1</v>
      </c>
      <c r="J429" s="95">
        <f t="shared" ca="1" si="88"/>
        <v>1.0785258799999999</v>
      </c>
      <c r="K429" s="95">
        <f t="shared" ca="1" si="89"/>
        <v>392629.4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90"/>
        <v>0</v>
      </c>
      <c r="O429" s="95">
        <f t="shared" ca="1" si="91"/>
        <v>392629.4</v>
      </c>
      <c r="P429" s="101" t="str">
        <f t="shared" si="96"/>
        <v>J=</v>
      </c>
      <c r="Q429" s="102">
        <f t="shared" si="97"/>
        <v>43923</v>
      </c>
      <c r="R429" s="12"/>
      <c r="S429" s="37"/>
      <c r="V429" s="37"/>
      <c r="W429" s="37"/>
      <c r="X429" s="37"/>
      <c r="Y429" s="37"/>
      <c r="Z429" s="12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92"/>
        <v>43797</v>
      </c>
      <c r="B430" s="94">
        <f t="shared" ca="1" si="98"/>
        <v>5393765.7999999998</v>
      </c>
      <c r="C430" s="95">
        <f t="shared" si="93"/>
        <v>5000000</v>
      </c>
      <c r="D430" s="96">
        <f ca="1">IF(A430&lt;$B$1,VLOOKUP(A430,[1]DI!$A$4:$B$15000,2,FALSE),0)</f>
        <v>4.9000000000000002E-2</v>
      </c>
      <c r="E430" s="95">
        <f t="shared" ca="1" si="99"/>
        <v>1.8985000000000001E-4</v>
      </c>
      <c r="F430" s="97">
        <f t="shared" si="94"/>
        <v>1.1100000000000001</v>
      </c>
      <c r="G430" s="98">
        <f t="shared" ca="1" si="87"/>
        <v>1.0002107334999999</v>
      </c>
      <c r="H430" s="95">
        <f ca="1">TRUNC(PRODUCT(G$10:G429),15)</f>
        <v>1.0787531567222099</v>
      </c>
      <c r="I430" s="95">
        <f t="shared" si="95"/>
        <v>1</v>
      </c>
      <c r="J430" s="95">
        <f t="shared" ca="1" si="88"/>
        <v>1.07875316</v>
      </c>
      <c r="K430" s="95">
        <f t="shared" ca="1" si="89"/>
        <v>393765.8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90"/>
        <v>0</v>
      </c>
      <c r="O430" s="95">
        <f t="shared" ca="1" si="91"/>
        <v>393765.8</v>
      </c>
      <c r="P430" s="101" t="str">
        <f t="shared" si="96"/>
        <v>J=</v>
      </c>
      <c r="Q430" s="102">
        <f t="shared" si="97"/>
        <v>43923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</row>
    <row r="431" spans="1:175" x14ac:dyDescent="0.2">
      <c r="A431" s="93">
        <f t="shared" si="92"/>
        <v>43798</v>
      </c>
      <c r="B431" s="94">
        <f t="shared" ca="1" si="98"/>
        <v>5394902.4500000002</v>
      </c>
      <c r="C431" s="95">
        <f t="shared" si="93"/>
        <v>5000000</v>
      </c>
      <c r="D431" s="96">
        <f ca="1">IF(A431&lt;$B$1,VLOOKUP(A431,[1]DI!$A$4:$B$15000,2,FALSE),0)</f>
        <v>4.9000000000000002E-2</v>
      </c>
      <c r="E431" s="95">
        <f t="shared" ca="1" si="99"/>
        <v>1.8985000000000001E-4</v>
      </c>
      <c r="F431" s="97">
        <f t="shared" si="94"/>
        <v>1.1100000000000001</v>
      </c>
      <c r="G431" s="98">
        <f t="shared" ca="1" si="87"/>
        <v>1.0002107334999999</v>
      </c>
      <c r="H431" s="95">
        <f ca="1">TRUNC(PRODUCT(G$10:G430),15)</f>
        <v>1.0789804861505601</v>
      </c>
      <c r="I431" s="95">
        <f t="shared" si="95"/>
        <v>1</v>
      </c>
      <c r="J431" s="95">
        <f t="shared" ca="1" si="88"/>
        <v>1.07898049</v>
      </c>
      <c r="K431" s="95">
        <f t="shared" ca="1" si="89"/>
        <v>394902.45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90"/>
        <v>0</v>
      </c>
      <c r="O431" s="95">
        <f t="shared" ca="1" si="91"/>
        <v>394902.45</v>
      </c>
      <c r="P431" s="101" t="str">
        <f t="shared" si="96"/>
        <v>J=</v>
      </c>
      <c r="Q431" s="102">
        <f t="shared" si="97"/>
        <v>43923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</row>
    <row r="432" spans="1:175" x14ac:dyDescent="0.2">
      <c r="A432" s="93">
        <f t="shared" si="92"/>
        <v>43799</v>
      </c>
      <c r="B432" s="94">
        <f t="shared" ca="1" si="98"/>
        <v>5396039.2999999998</v>
      </c>
      <c r="C432" s="95">
        <f t="shared" si="93"/>
        <v>5000000</v>
      </c>
      <c r="D432" s="96">
        <f ca="1">IF(A432&lt;$B$1,VLOOKUP(A432,[1]DI!$A$4:$B$15000,2,FALSE),0)</f>
        <v>0</v>
      </c>
      <c r="E432" s="95">
        <f t="shared" ca="1" si="99"/>
        <v>0</v>
      </c>
      <c r="F432" s="97">
        <f t="shared" si="94"/>
        <v>1.1100000000000001</v>
      </c>
      <c r="G432" s="98">
        <f t="shared" ca="1" si="87"/>
        <v>1</v>
      </c>
      <c r="H432" s="95">
        <f ca="1">TRUNC(PRODUCT(G$10:G431),15)</f>
        <v>1.0792078634848401</v>
      </c>
      <c r="I432" s="95">
        <f t="shared" si="95"/>
        <v>1</v>
      </c>
      <c r="J432" s="95">
        <f t="shared" ca="1" si="88"/>
        <v>1.0792078599999999</v>
      </c>
      <c r="K432" s="95">
        <f t="shared" ca="1" si="89"/>
        <v>396039.3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90"/>
        <v>0</v>
      </c>
      <c r="O432" s="95">
        <f t="shared" ca="1" si="91"/>
        <v>396039.3</v>
      </c>
      <c r="P432" s="101" t="str">
        <f t="shared" si="96"/>
        <v>J=</v>
      </c>
      <c r="Q432" s="102">
        <f t="shared" si="97"/>
        <v>43923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</row>
    <row r="433" spans="1:172" x14ac:dyDescent="0.2">
      <c r="A433" s="93">
        <f t="shared" si="92"/>
        <v>43800</v>
      </c>
      <c r="B433" s="94">
        <f t="shared" ca="1" si="98"/>
        <v>5396039.2999999998</v>
      </c>
      <c r="C433" s="95">
        <f t="shared" si="93"/>
        <v>5000000</v>
      </c>
      <c r="D433" s="96">
        <f ca="1">IF(A433&lt;$B$1,VLOOKUP(A433,[1]DI!$A$4:$B$15000,2,FALSE),0)</f>
        <v>0</v>
      </c>
      <c r="E433" s="95">
        <f t="shared" ca="1" si="99"/>
        <v>0</v>
      </c>
      <c r="F433" s="97">
        <f t="shared" si="94"/>
        <v>1.1100000000000001</v>
      </c>
      <c r="G433" s="98">
        <f t="shared" ca="1" si="87"/>
        <v>1</v>
      </c>
      <c r="H433" s="95">
        <f ca="1">TRUNC(PRODUCT(G$10:G432),15)</f>
        <v>1.0792078634848401</v>
      </c>
      <c r="I433" s="95">
        <f t="shared" si="95"/>
        <v>1</v>
      </c>
      <c r="J433" s="95">
        <f t="shared" ca="1" si="88"/>
        <v>1.0792078599999999</v>
      </c>
      <c r="K433" s="95">
        <f t="shared" ca="1" si="89"/>
        <v>396039.3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90"/>
        <v>0</v>
      </c>
      <c r="O433" s="95">
        <f t="shared" ca="1" si="91"/>
        <v>396039.3</v>
      </c>
      <c r="P433" s="101" t="str">
        <f t="shared" si="96"/>
        <v>J=</v>
      </c>
      <c r="Q433" s="102">
        <f t="shared" si="97"/>
        <v>43923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</row>
    <row r="434" spans="1:172" x14ac:dyDescent="0.2">
      <c r="A434" s="93">
        <f t="shared" si="92"/>
        <v>43801</v>
      </c>
      <c r="B434" s="94">
        <f t="shared" ca="1" si="98"/>
        <v>5396039.2999999998</v>
      </c>
      <c r="C434" s="95">
        <f t="shared" si="93"/>
        <v>5000000</v>
      </c>
      <c r="D434" s="96">
        <f ca="1">IF(A434&lt;$B$1,VLOOKUP(A434,[1]DI!$A$4:$B$15000,2,FALSE),0)</f>
        <v>4.9000000000000002E-2</v>
      </c>
      <c r="E434" s="95">
        <f t="shared" ca="1" si="99"/>
        <v>1.8985000000000001E-4</v>
      </c>
      <c r="F434" s="97">
        <f t="shared" si="94"/>
        <v>1.1100000000000001</v>
      </c>
      <c r="G434" s="98">
        <f t="shared" ca="1" si="87"/>
        <v>1.0002107334999999</v>
      </c>
      <c r="H434" s="95">
        <f ca="1">TRUNC(PRODUCT(G$10:G433),15)</f>
        <v>1.0792078634848401</v>
      </c>
      <c r="I434" s="95">
        <f t="shared" si="95"/>
        <v>1</v>
      </c>
      <c r="J434" s="95">
        <f t="shared" ca="1" si="88"/>
        <v>1.0792078599999999</v>
      </c>
      <c r="K434" s="95">
        <f t="shared" ca="1" si="89"/>
        <v>396039.3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90"/>
        <v>0</v>
      </c>
      <c r="O434" s="95">
        <f t="shared" ca="1" si="91"/>
        <v>396039.3</v>
      </c>
      <c r="P434" s="101" t="str">
        <f t="shared" si="96"/>
        <v>J=</v>
      </c>
      <c r="Q434" s="102">
        <f t="shared" si="97"/>
        <v>43923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</row>
    <row r="435" spans="1:172" x14ac:dyDescent="0.2">
      <c r="A435" s="93">
        <f t="shared" si="92"/>
        <v>43802</v>
      </c>
      <c r="B435" s="94">
        <f t="shared" ca="1" si="98"/>
        <v>5397176.4500000002</v>
      </c>
      <c r="C435" s="95">
        <f t="shared" si="93"/>
        <v>5000000</v>
      </c>
      <c r="D435" s="96">
        <f ca="1">IF(A435&lt;$B$1,VLOOKUP(A435,[1]DI!$A$4:$B$15000,2,FALSE),0)</f>
        <v>4.9000000000000002E-2</v>
      </c>
      <c r="E435" s="95">
        <f t="shared" ca="1" si="99"/>
        <v>1.8985000000000001E-4</v>
      </c>
      <c r="F435" s="97">
        <f t="shared" si="94"/>
        <v>1.1100000000000001</v>
      </c>
      <c r="G435" s="98">
        <f t="shared" ca="1" si="87"/>
        <v>1.0002107334999999</v>
      </c>
      <c r="H435" s="95">
        <f ca="1">TRUNC(PRODUCT(G$10:G434),15)</f>
        <v>1.0794352887351399</v>
      </c>
      <c r="I435" s="95">
        <f t="shared" si="95"/>
        <v>1</v>
      </c>
      <c r="J435" s="95">
        <f t="shared" ca="1" si="88"/>
        <v>1.0794352899999999</v>
      </c>
      <c r="K435" s="95">
        <f t="shared" ca="1" si="89"/>
        <v>397176.45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90"/>
        <v>0</v>
      </c>
      <c r="O435" s="95">
        <f t="shared" ca="1" si="91"/>
        <v>397176.45</v>
      </c>
      <c r="P435" s="101" t="str">
        <f t="shared" si="96"/>
        <v>J=</v>
      </c>
      <c r="Q435" s="102">
        <f t="shared" si="97"/>
        <v>43923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</row>
    <row r="436" spans="1:172" x14ac:dyDescent="0.2">
      <c r="A436" s="93">
        <f t="shared" si="92"/>
        <v>43803</v>
      </c>
      <c r="B436" s="94">
        <f t="shared" ca="1" si="98"/>
        <v>5398313.7999999998</v>
      </c>
      <c r="C436" s="95">
        <f t="shared" si="93"/>
        <v>5000000</v>
      </c>
      <c r="D436" s="96">
        <f ca="1">IF(A436&lt;$B$1,VLOOKUP(A436,[1]DI!$A$4:$B$15000,2,FALSE),0)</f>
        <v>4.9000000000000002E-2</v>
      </c>
      <c r="E436" s="95">
        <f t="shared" ca="1" si="99"/>
        <v>1.8985000000000001E-4</v>
      </c>
      <c r="F436" s="97">
        <f t="shared" si="94"/>
        <v>1.1100000000000001</v>
      </c>
      <c r="G436" s="98">
        <f t="shared" ca="1" si="87"/>
        <v>1.0002107334999999</v>
      </c>
      <c r="H436" s="95">
        <f ca="1">TRUNC(PRODUCT(G$10:G435),15)</f>
        <v>1.07966276191156</v>
      </c>
      <c r="I436" s="95">
        <f t="shared" si="95"/>
        <v>1</v>
      </c>
      <c r="J436" s="95">
        <f t="shared" ca="1" si="88"/>
        <v>1.0796627599999999</v>
      </c>
      <c r="K436" s="95">
        <f t="shared" ca="1" si="89"/>
        <v>398313.8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90"/>
        <v>0</v>
      </c>
      <c r="O436" s="95">
        <f t="shared" ca="1" si="91"/>
        <v>398313.8</v>
      </c>
      <c r="P436" s="101" t="str">
        <f t="shared" si="96"/>
        <v>J=</v>
      </c>
      <c r="Q436" s="102">
        <f t="shared" si="97"/>
        <v>43923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</row>
    <row r="437" spans="1:172" x14ac:dyDescent="0.2">
      <c r="A437" s="93">
        <f t="shared" si="92"/>
        <v>43804</v>
      </c>
      <c r="B437" s="94">
        <f t="shared" ca="1" si="98"/>
        <v>5399451.4000000004</v>
      </c>
      <c r="C437" s="95">
        <f t="shared" si="93"/>
        <v>5000000</v>
      </c>
      <c r="D437" s="96">
        <f ca="1">IF(A437&lt;$B$1,VLOOKUP(A437,[1]DI!$A$4:$B$15000,2,FALSE),0)</f>
        <v>4.9000000000000002E-2</v>
      </c>
      <c r="E437" s="95">
        <f t="shared" ca="1" si="99"/>
        <v>1.8985000000000001E-4</v>
      </c>
      <c r="F437" s="97">
        <f t="shared" si="94"/>
        <v>1.1100000000000001</v>
      </c>
      <c r="G437" s="98">
        <f t="shared" ca="1" si="87"/>
        <v>1.0002107334999999</v>
      </c>
      <c r="H437" s="95">
        <f ca="1">TRUNC(PRODUCT(G$10:G436),15)</f>
        <v>1.0798902830242001</v>
      </c>
      <c r="I437" s="95">
        <f t="shared" si="95"/>
        <v>1</v>
      </c>
      <c r="J437" s="95">
        <f t="shared" ca="1" si="88"/>
        <v>1.0798902800000001</v>
      </c>
      <c r="K437" s="95">
        <f t="shared" ca="1" si="89"/>
        <v>399451.4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90"/>
        <v>0</v>
      </c>
      <c r="O437" s="95">
        <f t="shared" ca="1" si="91"/>
        <v>399451.4</v>
      </c>
      <c r="P437" s="101" t="str">
        <f t="shared" si="96"/>
        <v>J=</v>
      </c>
      <c r="Q437" s="102">
        <f t="shared" si="97"/>
        <v>43923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</row>
    <row r="438" spans="1:172" x14ac:dyDescent="0.2">
      <c r="A438" s="93">
        <f t="shared" si="92"/>
        <v>43805</v>
      </c>
      <c r="B438" s="94">
        <f t="shared" ca="1" si="98"/>
        <v>5400589.25</v>
      </c>
      <c r="C438" s="95">
        <f t="shared" si="93"/>
        <v>5000000</v>
      </c>
      <c r="D438" s="96">
        <f ca="1">IF(A438&lt;$B$1,VLOOKUP(A438,[1]DI!$A$4:$B$15000,2,FALSE),0)</f>
        <v>4.9000000000000002E-2</v>
      </c>
      <c r="E438" s="95">
        <f t="shared" ca="1" si="99"/>
        <v>1.8985000000000001E-4</v>
      </c>
      <c r="F438" s="97">
        <f t="shared" si="94"/>
        <v>1.1100000000000001</v>
      </c>
      <c r="G438" s="98">
        <f t="shared" ca="1" si="87"/>
        <v>1.0002107334999999</v>
      </c>
      <c r="H438" s="95">
        <f ca="1">TRUNC(PRODUCT(G$10:G437),15)</f>
        <v>1.08011785208315</v>
      </c>
      <c r="I438" s="95">
        <f t="shared" si="95"/>
        <v>1</v>
      </c>
      <c r="J438" s="95">
        <f t="shared" ca="1" si="88"/>
        <v>1.0801178499999999</v>
      </c>
      <c r="K438" s="95">
        <f t="shared" ca="1" si="89"/>
        <v>400589.25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90"/>
        <v>0</v>
      </c>
      <c r="O438" s="95">
        <f t="shared" ca="1" si="91"/>
        <v>400589.25</v>
      </c>
      <c r="P438" s="101" t="str">
        <f t="shared" si="96"/>
        <v>J=</v>
      </c>
      <c r="Q438" s="102">
        <f t="shared" si="97"/>
        <v>43923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</row>
    <row r="439" spans="1:172" x14ac:dyDescent="0.2">
      <c r="A439" s="93">
        <f t="shared" si="92"/>
        <v>43806</v>
      </c>
      <c r="B439" s="94">
        <f t="shared" ca="1" si="98"/>
        <v>5401727.3499999996</v>
      </c>
      <c r="C439" s="95">
        <f t="shared" si="93"/>
        <v>5000000</v>
      </c>
      <c r="D439" s="96">
        <f ca="1">IF(A439&lt;$B$1,VLOOKUP(A439,[1]DI!$A$4:$B$15000,2,FALSE),0)</f>
        <v>0</v>
      </c>
      <c r="E439" s="95">
        <f t="shared" ca="1" si="99"/>
        <v>0</v>
      </c>
      <c r="F439" s="97">
        <f t="shared" si="94"/>
        <v>1.1100000000000001</v>
      </c>
      <c r="G439" s="98">
        <f t="shared" ca="1" si="87"/>
        <v>1</v>
      </c>
      <c r="H439" s="95">
        <f ca="1">TRUNC(PRODUCT(G$10:G438),15)</f>
        <v>1.0803454690985299</v>
      </c>
      <c r="I439" s="95">
        <f t="shared" si="95"/>
        <v>1</v>
      </c>
      <c r="J439" s="95">
        <f t="shared" ca="1" si="88"/>
        <v>1.0803454699999999</v>
      </c>
      <c r="K439" s="95">
        <f t="shared" ca="1" si="89"/>
        <v>401727.35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90"/>
        <v>0</v>
      </c>
      <c r="O439" s="95">
        <f t="shared" ca="1" si="91"/>
        <v>401727.35</v>
      </c>
      <c r="P439" s="101" t="str">
        <f t="shared" si="96"/>
        <v>J=</v>
      </c>
      <c r="Q439" s="102">
        <f t="shared" si="97"/>
        <v>43923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</row>
    <row r="440" spans="1:172" x14ac:dyDescent="0.2">
      <c r="A440" s="93">
        <f t="shared" si="92"/>
        <v>43807</v>
      </c>
      <c r="B440" s="94">
        <f t="shared" ca="1" si="98"/>
        <v>5401727.3499999996</v>
      </c>
      <c r="C440" s="95">
        <f t="shared" si="93"/>
        <v>5000000</v>
      </c>
      <c r="D440" s="96">
        <f ca="1">IF(A440&lt;$B$1,VLOOKUP(A440,[1]DI!$A$4:$B$15000,2,FALSE),0)</f>
        <v>0</v>
      </c>
      <c r="E440" s="95">
        <f t="shared" ca="1" si="99"/>
        <v>0</v>
      </c>
      <c r="F440" s="97">
        <f t="shared" si="94"/>
        <v>1.1100000000000001</v>
      </c>
      <c r="G440" s="98">
        <f t="shared" ca="1" si="87"/>
        <v>1</v>
      </c>
      <c r="H440" s="95">
        <f ca="1">TRUNC(PRODUCT(G$10:G439),15)</f>
        <v>1.0803454690985299</v>
      </c>
      <c r="I440" s="95">
        <f t="shared" si="95"/>
        <v>1</v>
      </c>
      <c r="J440" s="95">
        <f t="shared" ca="1" si="88"/>
        <v>1.0803454699999999</v>
      </c>
      <c r="K440" s="95">
        <f t="shared" ca="1" si="89"/>
        <v>401727.35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90"/>
        <v>0</v>
      </c>
      <c r="O440" s="95">
        <f t="shared" ca="1" si="91"/>
        <v>401727.35</v>
      </c>
      <c r="P440" s="101" t="str">
        <f t="shared" si="96"/>
        <v>J=</v>
      </c>
      <c r="Q440" s="102">
        <f t="shared" si="97"/>
        <v>43923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</row>
    <row r="441" spans="1:172" x14ac:dyDescent="0.2">
      <c r="A441" s="93">
        <f t="shared" si="92"/>
        <v>43808</v>
      </c>
      <c r="B441" s="94">
        <f t="shared" ca="1" si="98"/>
        <v>5401727.3499999996</v>
      </c>
      <c r="C441" s="95">
        <f t="shared" si="93"/>
        <v>5000000</v>
      </c>
      <c r="D441" s="96">
        <f ca="1">IF(A441&lt;$B$1,VLOOKUP(A441,[1]DI!$A$4:$B$15000,2,FALSE),0)</f>
        <v>4.9000000000000002E-2</v>
      </c>
      <c r="E441" s="95">
        <f t="shared" ca="1" si="99"/>
        <v>1.8985000000000001E-4</v>
      </c>
      <c r="F441" s="97">
        <f t="shared" si="94"/>
        <v>1.1100000000000001</v>
      </c>
      <c r="G441" s="98">
        <f t="shared" ca="1" si="87"/>
        <v>1.0002107334999999</v>
      </c>
      <c r="H441" s="95">
        <f ca="1">TRUNC(PRODUCT(G$10:G440),15)</f>
        <v>1.0803454690985299</v>
      </c>
      <c r="I441" s="95">
        <f t="shared" si="95"/>
        <v>1</v>
      </c>
      <c r="J441" s="95">
        <f t="shared" ca="1" si="88"/>
        <v>1.0803454699999999</v>
      </c>
      <c r="K441" s="95">
        <f t="shared" ca="1" si="89"/>
        <v>401727.35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90"/>
        <v>0</v>
      </c>
      <c r="O441" s="95">
        <f t="shared" ca="1" si="91"/>
        <v>401727.35</v>
      </c>
      <c r="P441" s="101" t="str">
        <f t="shared" si="96"/>
        <v>J=</v>
      </c>
      <c r="Q441" s="102">
        <f t="shared" si="97"/>
        <v>43923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</row>
    <row r="442" spans="1:172" x14ac:dyDescent="0.2">
      <c r="A442" s="93">
        <f t="shared" si="92"/>
        <v>43809</v>
      </c>
      <c r="B442" s="94">
        <f t="shared" ca="1" si="98"/>
        <v>5402865.6500000004</v>
      </c>
      <c r="C442" s="95">
        <f t="shared" si="93"/>
        <v>5000000</v>
      </c>
      <c r="D442" s="96">
        <f ca="1">IF(A442&lt;$B$1,VLOOKUP(A442,[1]DI!$A$4:$B$15000,2,FALSE),0)</f>
        <v>4.9000000000000002E-2</v>
      </c>
      <c r="E442" s="95">
        <f t="shared" ca="1" si="99"/>
        <v>1.8985000000000001E-4</v>
      </c>
      <c r="F442" s="97">
        <f t="shared" si="94"/>
        <v>1.1100000000000001</v>
      </c>
      <c r="G442" s="98">
        <f t="shared" ca="1" si="87"/>
        <v>1.0002107334999999</v>
      </c>
      <c r="H442" s="95">
        <f ca="1">TRUNC(PRODUCT(G$10:G441),15)</f>
        <v>1.0805731340804501</v>
      </c>
      <c r="I442" s="95">
        <f t="shared" si="95"/>
        <v>1</v>
      </c>
      <c r="J442" s="95">
        <f t="shared" ca="1" si="88"/>
        <v>1.0805731300000001</v>
      </c>
      <c r="K442" s="95">
        <f t="shared" ca="1" si="89"/>
        <v>402865.65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90"/>
        <v>0</v>
      </c>
      <c r="O442" s="95">
        <f t="shared" ca="1" si="91"/>
        <v>402865.65</v>
      </c>
      <c r="P442" s="101" t="str">
        <f t="shared" si="96"/>
        <v>J=</v>
      </c>
      <c r="Q442" s="102">
        <f t="shared" si="97"/>
        <v>43923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</row>
    <row r="443" spans="1:172" x14ac:dyDescent="0.2">
      <c r="A443" s="93">
        <f t="shared" si="92"/>
        <v>43810</v>
      </c>
      <c r="B443" s="94">
        <f t="shared" ca="1" si="98"/>
        <v>5404004.25</v>
      </c>
      <c r="C443" s="95">
        <f t="shared" si="93"/>
        <v>5000000</v>
      </c>
      <c r="D443" s="96">
        <f ca="1">IF(A443&lt;$B$1,VLOOKUP(A443,[1]DI!$A$4:$B$15000,2,FALSE),0)</f>
        <v>4.9000000000000002E-2</v>
      </c>
      <c r="E443" s="95">
        <f t="shared" ca="1" si="99"/>
        <v>1.8985000000000001E-4</v>
      </c>
      <c r="F443" s="97">
        <f t="shared" si="94"/>
        <v>1.1100000000000001</v>
      </c>
      <c r="G443" s="98">
        <f t="shared" ca="1" si="87"/>
        <v>1.0002107334999999</v>
      </c>
      <c r="H443" s="95">
        <f ca="1">TRUNC(PRODUCT(G$10:G442),15)</f>
        <v>1.080800847039</v>
      </c>
      <c r="I443" s="95">
        <f t="shared" si="95"/>
        <v>1</v>
      </c>
      <c r="J443" s="95">
        <f t="shared" ca="1" si="88"/>
        <v>1.0808008499999999</v>
      </c>
      <c r="K443" s="95">
        <f t="shared" ca="1" si="89"/>
        <v>404004.25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90"/>
        <v>0</v>
      </c>
      <c r="O443" s="95">
        <f t="shared" ca="1" si="91"/>
        <v>404004.25</v>
      </c>
      <c r="P443" s="101" t="str">
        <f t="shared" si="96"/>
        <v>J=</v>
      </c>
      <c r="Q443" s="102">
        <f t="shared" si="97"/>
        <v>43923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</row>
    <row r="444" spans="1:172" x14ac:dyDescent="0.2">
      <c r="A444" s="93">
        <f t="shared" si="92"/>
        <v>43811</v>
      </c>
      <c r="B444" s="94">
        <f t="shared" ca="1" si="98"/>
        <v>5405143.0499999998</v>
      </c>
      <c r="C444" s="95">
        <f t="shared" si="93"/>
        <v>5000000</v>
      </c>
      <c r="D444" s="96">
        <f ca="1">IF(A444&lt;$B$1,VLOOKUP(A444,[1]DI!$A$4:$B$15000,2,FALSE),0)</f>
        <v>4.4000000000000004E-2</v>
      </c>
      <c r="E444" s="95">
        <f t="shared" ca="1" si="99"/>
        <v>1.7089000000000001E-4</v>
      </c>
      <c r="F444" s="97">
        <f t="shared" si="94"/>
        <v>1.1100000000000001</v>
      </c>
      <c r="G444" s="98">
        <f t="shared" ca="1" si="87"/>
        <v>1.0001896879000001</v>
      </c>
      <c r="H444" s="95">
        <f ca="1">TRUNC(PRODUCT(G$10:G443),15)</f>
        <v>1.0810286079842999</v>
      </c>
      <c r="I444" s="95">
        <f t="shared" si="95"/>
        <v>1</v>
      </c>
      <c r="J444" s="95">
        <f t="shared" ca="1" si="88"/>
        <v>1.0810286099999999</v>
      </c>
      <c r="K444" s="95">
        <f t="shared" ca="1" si="89"/>
        <v>405143.05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90"/>
        <v>0</v>
      </c>
      <c r="O444" s="95">
        <f t="shared" ca="1" si="91"/>
        <v>405143.05</v>
      </c>
      <c r="P444" s="101" t="str">
        <f t="shared" si="96"/>
        <v>J=</v>
      </c>
      <c r="Q444" s="102">
        <f t="shared" si="97"/>
        <v>43923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</row>
    <row r="445" spans="1:172" x14ac:dyDescent="0.2">
      <c r="A445" s="93">
        <f t="shared" si="92"/>
        <v>43812</v>
      </c>
      <c r="B445" s="94">
        <f t="shared" ca="1" si="98"/>
        <v>5406168.3499999996</v>
      </c>
      <c r="C445" s="95">
        <f t="shared" si="93"/>
        <v>5000000</v>
      </c>
      <c r="D445" s="96">
        <f ca="1">IF(A445&lt;$B$1,VLOOKUP(A445,[1]DI!$A$4:$B$15000,2,FALSE),0)</f>
        <v>4.4000000000000004E-2</v>
      </c>
      <c r="E445" s="95">
        <f t="shared" ca="1" si="99"/>
        <v>1.7089000000000001E-4</v>
      </c>
      <c r="F445" s="97">
        <f t="shared" si="94"/>
        <v>1.1100000000000001</v>
      </c>
      <c r="G445" s="98">
        <f t="shared" ca="1" si="87"/>
        <v>1.0001896879000001</v>
      </c>
      <c r="H445" s="95">
        <f ca="1">TRUNC(PRODUCT(G$10:G444),15)</f>
        <v>1.08123366603079</v>
      </c>
      <c r="I445" s="95">
        <f t="shared" si="95"/>
        <v>1</v>
      </c>
      <c r="J445" s="95">
        <f t="shared" ca="1" si="88"/>
        <v>1.08123367</v>
      </c>
      <c r="K445" s="95">
        <f t="shared" ca="1" si="89"/>
        <v>406168.35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90"/>
        <v>0</v>
      </c>
      <c r="O445" s="95">
        <f t="shared" ca="1" si="91"/>
        <v>406168.35</v>
      </c>
      <c r="P445" s="101" t="str">
        <f t="shared" si="96"/>
        <v>J=</v>
      </c>
      <c r="Q445" s="102">
        <f t="shared" si="97"/>
        <v>43923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</row>
    <row r="446" spans="1:172" x14ac:dyDescent="0.2">
      <c r="A446" s="93">
        <f t="shared" si="92"/>
        <v>43813</v>
      </c>
      <c r="B446" s="94">
        <f t="shared" ca="1" si="98"/>
        <v>5407193.7999999998</v>
      </c>
      <c r="C446" s="95">
        <f t="shared" si="93"/>
        <v>5000000</v>
      </c>
      <c r="D446" s="96">
        <f ca="1">IF(A446&lt;$B$1,VLOOKUP(A446,[1]DI!$A$4:$B$15000,2,FALSE),0)</f>
        <v>0</v>
      </c>
      <c r="E446" s="95">
        <f t="shared" ca="1" si="99"/>
        <v>0</v>
      </c>
      <c r="F446" s="97">
        <f t="shared" si="94"/>
        <v>1.1100000000000001</v>
      </c>
      <c r="G446" s="98">
        <f t="shared" ca="1" si="87"/>
        <v>1</v>
      </c>
      <c r="H446" s="95">
        <f ca="1">TRUNC(PRODUCT(G$10:G445),15)</f>
        <v>1.0814387629743001</v>
      </c>
      <c r="I446" s="95">
        <f t="shared" si="95"/>
        <v>1</v>
      </c>
      <c r="J446" s="95">
        <f t="shared" ca="1" si="88"/>
        <v>1.0814387599999999</v>
      </c>
      <c r="K446" s="95">
        <f t="shared" ca="1" si="89"/>
        <v>407193.8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90"/>
        <v>0</v>
      </c>
      <c r="O446" s="95">
        <f t="shared" ca="1" si="91"/>
        <v>407193.8</v>
      </c>
      <c r="P446" s="101" t="str">
        <f t="shared" si="96"/>
        <v>J=</v>
      </c>
      <c r="Q446" s="102">
        <f t="shared" si="97"/>
        <v>43923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</row>
    <row r="447" spans="1:172" x14ac:dyDescent="0.2">
      <c r="A447" s="93">
        <f t="shared" si="92"/>
        <v>43814</v>
      </c>
      <c r="B447" s="94">
        <f t="shared" ca="1" si="98"/>
        <v>5407193.7999999998</v>
      </c>
      <c r="C447" s="95">
        <f t="shared" si="93"/>
        <v>5000000</v>
      </c>
      <c r="D447" s="96">
        <f ca="1">IF(A447&lt;$B$1,VLOOKUP(A447,[1]DI!$A$4:$B$15000,2,FALSE),0)</f>
        <v>0</v>
      </c>
      <c r="E447" s="95">
        <f t="shared" ca="1" si="99"/>
        <v>0</v>
      </c>
      <c r="F447" s="97">
        <f t="shared" si="94"/>
        <v>1.1100000000000001</v>
      </c>
      <c r="G447" s="98">
        <f t="shared" ca="1" si="87"/>
        <v>1</v>
      </c>
      <c r="H447" s="95">
        <f ca="1">TRUNC(PRODUCT(G$10:G446),15)</f>
        <v>1.0814387629743001</v>
      </c>
      <c r="I447" s="95">
        <f t="shared" si="95"/>
        <v>1</v>
      </c>
      <c r="J447" s="95">
        <f t="shared" ca="1" si="88"/>
        <v>1.0814387599999999</v>
      </c>
      <c r="K447" s="95">
        <f t="shared" ca="1" si="89"/>
        <v>407193.8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90"/>
        <v>0</v>
      </c>
      <c r="O447" s="95">
        <f t="shared" ca="1" si="91"/>
        <v>407193.8</v>
      </c>
      <c r="P447" s="101" t="str">
        <f t="shared" si="96"/>
        <v>J=</v>
      </c>
      <c r="Q447" s="102">
        <f t="shared" si="97"/>
        <v>43923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</row>
    <row r="448" spans="1:172" x14ac:dyDescent="0.2">
      <c r="A448" s="93">
        <f t="shared" si="92"/>
        <v>43815</v>
      </c>
      <c r="B448" s="94">
        <f t="shared" ca="1" si="98"/>
        <v>5407193.7999999998</v>
      </c>
      <c r="C448" s="95">
        <f t="shared" si="93"/>
        <v>5000000</v>
      </c>
      <c r="D448" s="96">
        <f ca="1">IF(A448&lt;$B$1,VLOOKUP(A448,[1]DI!$A$4:$B$15000,2,FALSE),0)</f>
        <v>4.4000000000000004E-2</v>
      </c>
      <c r="E448" s="95">
        <f t="shared" ca="1" si="99"/>
        <v>1.7089000000000001E-4</v>
      </c>
      <c r="F448" s="97">
        <f t="shared" si="94"/>
        <v>1.1100000000000001</v>
      </c>
      <c r="G448" s="98">
        <f t="shared" ca="1" si="87"/>
        <v>1.0001896879000001</v>
      </c>
      <c r="H448" s="95">
        <f ca="1">TRUNC(PRODUCT(G$10:G447),15)</f>
        <v>1.0814387629743001</v>
      </c>
      <c r="I448" s="95">
        <f t="shared" si="95"/>
        <v>1</v>
      </c>
      <c r="J448" s="95">
        <f t="shared" ca="1" si="88"/>
        <v>1.0814387599999999</v>
      </c>
      <c r="K448" s="95">
        <f t="shared" ca="1" si="89"/>
        <v>407193.8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90"/>
        <v>0</v>
      </c>
      <c r="O448" s="95">
        <f t="shared" ca="1" si="91"/>
        <v>407193.8</v>
      </c>
      <c r="P448" s="101" t="str">
        <f t="shared" si="96"/>
        <v>J=</v>
      </c>
      <c r="Q448" s="102">
        <f t="shared" si="97"/>
        <v>43923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</row>
    <row r="449" spans="1:172" x14ac:dyDescent="0.2">
      <c r="A449" s="93">
        <f t="shared" si="92"/>
        <v>43816</v>
      </c>
      <c r="B449" s="94">
        <f t="shared" ca="1" si="98"/>
        <v>5408219.5</v>
      </c>
      <c r="C449" s="95">
        <f t="shared" si="93"/>
        <v>5000000</v>
      </c>
      <c r="D449" s="96">
        <f ca="1">IF(A449&lt;$B$1,VLOOKUP(A449,[1]DI!$A$4:$B$15000,2,FALSE),0)</f>
        <v>4.4000000000000004E-2</v>
      </c>
      <c r="E449" s="95">
        <f t="shared" ca="1" si="99"/>
        <v>1.7089000000000001E-4</v>
      </c>
      <c r="F449" s="97">
        <f t="shared" si="94"/>
        <v>1.1100000000000001</v>
      </c>
      <c r="G449" s="98">
        <f t="shared" ca="1" si="87"/>
        <v>1.0001896879000001</v>
      </c>
      <c r="H449" s="95">
        <f ca="1">TRUNC(PRODUCT(G$10:G448),15)</f>
        <v>1.0816438988222301</v>
      </c>
      <c r="I449" s="95">
        <f t="shared" si="95"/>
        <v>1</v>
      </c>
      <c r="J449" s="95">
        <f t="shared" ca="1" si="88"/>
        <v>1.0816439</v>
      </c>
      <c r="K449" s="95">
        <f t="shared" ca="1" si="89"/>
        <v>408219.5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90"/>
        <v>0</v>
      </c>
      <c r="O449" s="95">
        <f t="shared" ca="1" si="91"/>
        <v>408219.5</v>
      </c>
      <c r="P449" s="101" t="str">
        <f t="shared" si="96"/>
        <v>J=</v>
      </c>
      <c r="Q449" s="102">
        <f t="shared" si="97"/>
        <v>43923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</row>
    <row r="450" spans="1:172" x14ac:dyDescent="0.2">
      <c r="A450" s="93">
        <f t="shared" si="92"/>
        <v>43817</v>
      </c>
      <c r="B450" s="94">
        <f t="shared" ca="1" si="98"/>
        <v>5409245.3499999996</v>
      </c>
      <c r="C450" s="95">
        <f t="shared" si="93"/>
        <v>5000000</v>
      </c>
      <c r="D450" s="96">
        <f ca="1">IF(A450&lt;$B$1,VLOOKUP(A450,[1]DI!$A$4:$B$15000,2,FALSE),0)</f>
        <v>4.4000000000000004E-2</v>
      </c>
      <c r="E450" s="95">
        <f t="shared" ca="1" si="99"/>
        <v>1.7089000000000001E-4</v>
      </c>
      <c r="F450" s="97">
        <f t="shared" si="94"/>
        <v>1.1100000000000001</v>
      </c>
      <c r="G450" s="98">
        <f t="shared" ca="1" si="87"/>
        <v>1.0001896879000001</v>
      </c>
      <c r="H450" s="95">
        <f ca="1">TRUNC(PRODUCT(G$10:G449),15)</f>
        <v>1.0818490735819499</v>
      </c>
      <c r="I450" s="95">
        <f t="shared" si="95"/>
        <v>1</v>
      </c>
      <c r="J450" s="95">
        <f t="shared" ca="1" si="88"/>
        <v>1.0818490700000001</v>
      </c>
      <c r="K450" s="95">
        <f t="shared" ca="1" si="89"/>
        <v>409245.35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90"/>
        <v>0</v>
      </c>
      <c r="O450" s="95">
        <f t="shared" ca="1" si="91"/>
        <v>409245.35</v>
      </c>
      <c r="P450" s="101" t="str">
        <f t="shared" si="96"/>
        <v>J=</v>
      </c>
      <c r="Q450" s="102">
        <f t="shared" si="97"/>
        <v>43923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</row>
    <row r="451" spans="1:172" x14ac:dyDescent="0.2">
      <c r="A451" s="93">
        <f t="shared" si="92"/>
        <v>43818</v>
      </c>
      <c r="B451" s="94">
        <f t="shared" ca="1" si="98"/>
        <v>5410271.4500000002</v>
      </c>
      <c r="C451" s="95">
        <f t="shared" si="93"/>
        <v>5000000</v>
      </c>
      <c r="D451" s="96">
        <f ca="1">IF(A451&lt;$B$1,VLOOKUP(A451,[1]DI!$A$4:$B$15000,2,FALSE),0)</f>
        <v>4.4000000000000004E-2</v>
      </c>
      <c r="E451" s="95">
        <f t="shared" ca="1" si="99"/>
        <v>1.7089000000000001E-4</v>
      </c>
      <c r="F451" s="97">
        <f t="shared" si="94"/>
        <v>1.1100000000000001</v>
      </c>
      <c r="G451" s="98">
        <f t="shared" ca="1" si="87"/>
        <v>1.0001896879000001</v>
      </c>
      <c r="H451" s="95">
        <f ca="1">TRUNC(PRODUCT(G$10:G450),15)</f>
        <v>1.0820542872608301</v>
      </c>
      <c r="I451" s="95">
        <f t="shared" si="95"/>
        <v>1</v>
      </c>
      <c r="J451" s="95">
        <f t="shared" ca="1" si="88"/>
        <v>1.0820542900000001</v>
      </c>
      <c r="K451" s="95">
        <f t="shared" ca="1" si="89"/>
        <v>410271.45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90"/>
        <v>0</v>
      </c>
      <c r="O451" s="95">
        <f t="shared" ca="1" si="91"/>
        <v>410271.45</v>
      </c>
      <c r="P451" s="101" t="str">
        <f t="shared" si="96"/>
        <v>J=</v>
      </c>
      <c r="Q451" s="102">
        <f t="shared" si="97"/>
        <v>43923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</row>
    <row r="452" spans="1:172" x14ac:dyDescent="0.2">
      <c r="A452" s="93">
        <f t="shared" si="92"/>
        <v>43819</v>
      </c>
      <c r="B452" s="94">
        <f t="shared" ca="1" si="98"/>
        <v>5411297.7000000002</v>
      </c>
      <c r="C452" s="95">
        <f t="shared" si="93"/>
        <v>5000000</v>
      </c>
      <c r="D452" s="96">
        <f ca="1">IF(A452&lt;$B$1,VLOOKUP(A452,[1]DI!$A$4:$B$15000,2,FALSE),0)</f>
        <v>4.4000000000000004E-2</v>
      </c>
      <c r="E452" s="95">
        <f t="shared" ca="1" si="99"/>
        <v>1.7089000000000001E-4</v>
      </c>
      <c r="F452" s="97">
        <f t="shared" si="94"/>
        <v>1.1100000000000001</v>
      </c>
      <c r="G452" s="98">
        <f t="shared" ca="1" si="87"/>
        <v>1.0001896879000001</v>
      </c>
      <c r="H452" s="95">
        <f ca="1">TRUNC(PRODUCT(G$10:G451),15)</f>
        <v>1.08225953986627</v>
      </c>
      <c r="I452" s="95">
        <f t="shared" si="95"/>
        <v>1</v>
      </c>
      <c r="J452" s="95">
        <f t="shared" ca="1" si="88"/>
        <v>1.0822595399999999</v>
      </c>
      <c r="K452" s="95">
        <f t="shared" ca="1" si="89"/>
        <v>411297.7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90"/>
        <v>0</v>
      </c>
      <c r="O452" s="95">
        <f t="shared" ca="1" si="91"/>
        <v>411297.7</v>
      </c>
      <c r="P452" s="101" t="str">
        <f t="shared" si="96"/>
        <v>J=</v>
      </c>
      <c r="Q452" s="102">
        <f t="shared" si="97"/>
        <v>43923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</row>
    <row r="453" spans="1:172" x14ac:dyDescent="0.2">
      <c r="A453" s="93">
        <f t="shared" si="92"/>
        <v>43820</v>
      </c>
      <c r="B453" s="94">
        <f t="shared" ca="1" si="98"/>
        <v>5412324.1500000004</v>
      </c>
      <c r="C453" s="95">
        <f t="shared" si="93"/>
        <v>5000000</v>
      </c>
      <c r="D453" s="96">
        <f ca="1">IF(A453&lt;$B$1,VLOOKUP(A453,[1]DI!$A$4:$B$15000,2,FALSE),0)</f>
        <v>0</v>
      </c>
      <c r="E453" s="95">
        <f t="shared" ca="1" si="99"/>
        <v>0</v>
      </c>
      <c r="F453" s="97">
        <f t="shared" si="94"/>
        <v>1.1100000000000001</v>
      </c>
      <c r="G453" s="98">
        <f t="shared" ca="1" si="87"/>
        <v>1</v>
      </c>
      <c r="H453" s="95">
        <f ca="1">TRUNC(PRODUCT(G$10:G452),15)</f>
        <v>1.08246483140564</v>
      </c>
      <c r="I453" s="95">
        <f t="shared" si="95"/>
        <v>1</v>
      </c>
      <c r="J453" s="95">
        <f t="shared" ca="1" si="88"/>
        <v>1.0824648299999999</v>
      </c>
      <c r="K453" s="95">
        <f t="shared" ca="1" si="89"/>
        <v>412324.15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90"/>
        <v>0</v>
      </c>
      <c r="O453" s="95">
        <f t="shared" ca="1" si="91"/>
        <v>412324.15</v>
      </c>
      <c r="P453" s="101" t="str">
        <f t="shared" si="96"/>
        <v>J=</v>
      </c>
      <c r="Q453" s="102">
        <f t="shared" si="97"/>
        <v>43923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</row>
    <row r="454" spans="1:172" x14ac:dyDescent="0.2">
      <c r="A454" s="93">
        <f t="shared" si="92"/>
        <v>43821</v>
      </c>
      <c r="B454" s="94">
        <f t="shared" ca="1" si="98"/>
        <v>5412324.1500000004</v>
      </c>
      <c r="C454" s="95">
        <f t="shared" si="93"/>
        <v>5000000</v>
      </c>
      <c r="D454" s="96">
        <f ca="1">IF(A454&lt;$B$1,VLOOKUP(A454,[1]DI!$A$4:$B$15000,2,FALSE),0)</f>
        <v>0</v>
      </c>
      <c r="E454" s="95">
        <f t="shared" ca="1" si="99"/>
        <v>0</v>
      </c>
      <c r="F454" s="97">
        <f t="shared" si="94"/>
        <v>1.1100000000000001</v>
      </c>
      <c r="G454" s="98">
        <f t="shared" ca="1" si="87"/>
        <v>1</v>
      </c>
      <c r="H454" s="95">
        <f ca="1">TRUNC(PRODUCT(G$10:G453),15)</f>
        <v>1.08246483140564</v>
      </c>
      <c r="I454" s="95">
        <f t="shared" si="95"/>
        <v>1</v>
      </c>
      <c r="J454" s="95">
        <f t="shared" ca="1" si="88"/>
        <v>1.0824648299999999</v>
      </c>
      <c r="K454" s="95">
        <f t="shared" ca="1" si="89"/>
        <v>412324.15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90"/>
        <v>0</v>
      </c>
      <c r="O454" s="95">
        <f t="shared" ca="1" si="91"/>
        <v>412324.15</v>
      </c>
      <c r="P454" s="101" t="str">
        <f t="shared" si="96"/>
        <v>J=</v>
      </c>
      <c r="Q454" s="102">
        <f t="shared" si="97"/>
        <v>43923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</row>
    <row r="455" spans="1:172" x14ac:dyDescent="0.2">
      <c r="A455" s="93">
        <f t="shared" si="92"/>
        <v>43822</v>
      </c>
      <c r="B455" s="94">
        <f t="shared" ca="1" si="98"/>
        <v>5412324.1500000004</v>
      </c>
      <c r="C455" s="95">
        <f t="shared" si="93"/>
        <v>5000000</v>
      </c>
      <c r="D455" s="96">
        <f ca="1">IF(A455&lt;$B$1,VLOOKUP(A455,[1]DI!$A$4:$B$15000,2,FALSE),0)</f>
        <v>4.4000000000000004E-2</v>
      </c>
      <c r="E455" s="95">
        <f t="shared" ca="1" si="99"/>
        <v>1.7089000000000001E-4</v>
      </c>
      <c r="F455" s="97">
        <f t="shared" si="94"/>
        <v>1.1100000000000001</v>
      </c>
      <c r="G455" s="98">
        <f t="shared" ca="1" si="87"/>
        <v>1.0001896879000001</v>
      </c>
      <c r="H455" s="95">
        <f ca="1">TRUNC(PRODUCT(G$10:G454),15)</f>
        <v>1.08246483140564</v>
      </c>
      <c r="I455" s="95">
        <f t="shared" si="95"/>
        <v>1</v>
      </c>
      <c r="J455" s="95">
        <f t="shared" ca="1" si="88"/>
        <v>1.0824648299999999</v>
      </c>
      <c r="K455" s="95">
        <f t="shared" ca="1" si="89"/>
        <v>412324.15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90"/>
        <v>0</v>
      </c>
      <c r="O455" s="95">
        <f t="shared" ca="1" si="91"/>
        <v>412324.15</v>
      </c>
      <c r="P455" s="101" t="str">
        <f t="shared" si="96"/>
        <v>J=</v>
      </c>
      <c r="Q455" s="102">
        <f t="shared" si="97"/>
        <v>43923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</row>
    <row r="456" spans="1:172" x14ac:dyDescent="0.2">
      <c r="A456" s="93">
        <f t="shared" si="92"/>
        <v>43823</v>
      </c>
      <c r="B456" s="94">
        <f t="shared" ca="1" si="98"/>
        <v>5413350.7999999998</v>
      </c>
      <c r="C456" s="95">
        <f t="shared" si="93"/>
        <v>5000000</v>
      </c>
      <c r="D456" s="96">
        <f ca="1">IF(A456&lt;$B$1,VLOOKUP(A456,[1]DI!$A$4:$B$15000,2,FALSE),0)</f>
        <v>4.4000000000000004E-2</v>
      </c>
      <c r="E456" s="95">
        <f t="shared" ca="1" si="99"/>
        <v>1.7089000000000001E-4</v>
      </c>
      <c r="F456" s="97">
        <f t="shared" si="94"/>
        <v>1.1100000000000001</v>
      </c>
      <c r="G456" s="98">
        <f t="shared" ca="1" si="87"/>
        <v>1.0001896879000001</v>
      </c>
      <c r="H456" s="95">
        <f ca="1">TRUNC(PRODUCT(G$10:G455),15)</f>
        <v>1.0826701618863299</v>
      </c>
      <c r="I456" s="95">
        <f t="shared" si="95"/>
        <v>1</v>
      </c>
      <c r="J456" s="95">
        <f t="shared" ca="1" si="88"/>
        <v>1.0826701599999999</v>
      </c>
      <c r="K456" s="95">
        <f t="shared" ca="1" si="89"/>
        <v>413350.8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90"/>
        <v>0</v>
      </c>
      <c r="O456" s="95">
        <f t="shared" ca="1" si="91"/>
        <v>413350.8</v>
      </c>
      <c r="P456" s="101" t="str">
        <f t="shared" si="96"/>
        <v>J=</v>
      </c>
      <c r="Q456" s="102">
        <f t="shared" si="97"/>
        <v>43923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</row>
    <row r="457" spans="1:172" x14ac:dyDescent="0.2">
      <c r="A457" s="93">
        <f t="shared" si="92"/>
        <v>43824</v>
      </c>
      <c r="B457" s="94">
        <f t="shared" ca="1" si="98"/>
        <v>5414377.6500000004</v>
      </c>
      <c r="C457" s="95">
        <f t="shared" si="93"/>
        <v>5000000</v>
      </c>
      <c r="D457" s="96">
        <f ca="1">IF(A457&lt;$B$1,VLOOKUP(A457,[1]DI!$A$4:$B$15000,2,FALSE),0)</f>
        <v>0</v>
      </c>
      <c r="E457" s="95">
        <f t="shared" ca="1" si="99"/>
        <v>0</v>
      </c>
      <c r="F457" s="97">
        <f t="shared" si="94"/>
        <v>1.1100000000000001</v>
      </c>
      <c r="G457" s="98">
        <f t="shared" ca="1" si="87"/>
        <v>1</v>
      </c>
      <c r="H457" s="95">
        <f ca="1">TRUNC(PRODUCT(G$10:G456),15)</f>
        <v>1.0828755313157301</v>
      </c>
      <c r="I457" s="95">
        <f t="shared" si="95"/>
        <v>1</v>
      </c>
      <c r="J457" s="95">
        <f t="shared" ca="1" si="88"/>
        <v>1.0828755299999999</v>
      </c>
      <c r="K457" s="95">
        <f t="shared" ca="1" si="89"/>
        <v>414377.65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90"/>
        <v>0</v>
      </c>
      <c r="O457" s="95">
        <f t="shared" ca="1" si="91"/>
        <v>414377.65</v>
      </c>
      <c r="P457" s="101" t="str">
        <f t="shared" si="96"/>
        <v>J=</v>
      </c>
      <c r="Q457" s="102">
        <f t="shared" si="97"/>
        <v>43923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</row>
    <row r="458" spans="1:172" x14ac:dyDescent="0.2">
      <c r="A458" s="93">
        <f t="shared" si="92"/>
        <v>43825</v>
      </c>
      <c r="B458" s="94">
        <f t="shared" ca="1" si="98"/>
        <v>5414377.6500000004</v>
      </c>
      <c r="C458" s="95">
        <f t="shared" si="93"/>
        <v>5000000</v>
      </c>
      <c r="D458" s="96">
        <f ca="1">IF(A458&lt;$B$1,VLOOKUP(A458,[1]DI!$A$4:$B$15000,2,FALSE),0)</f>
        <v>4.4000000000000004E-2</v>
      </c>
      <c r="E458" s="95">
        <f t="shared" ca="1" si="99"/>
        <v>1.7089000000000001E-4</v>
      </c>
      <c r="F458" s="97">
        <f t="shared" si="94"/>
        <v>1.1100000000000001</v>
      </c>
      <c r="G458" s="98">
        <f t="shared" ref="G458:G521" ca="1" si="100">TRUNC((1+(E458*F458)),15)</f>
        <v>1.0001896879000001</v>
      </c>
      <c r="H458" s="95">
        <f ca="1">TRUNC(PRODUCT(G$10:G457),15)</f>
        <v>1.0828755313157301</v>
      </c>
      <c r="I458" s="95">
        <f t="shared" si="95"/>
        <v>1</v>
      </c>
      <c r="J458" s="95">
        <f t="shared" ref="J458:J521" ca="1" si="101">ROUND(TRUNC(H458/I458,15),8)</f>
        <v>1.0828755299999999</v>
      </c>
      <c r="K458" s="95">
        <f t="shared" ref="K458:K521" ca="1" si="102">TRUNC((C458*(J458-1)),8)</f>
        <v>414377.65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ref="N458:N521" si="103">IF(M458&gt;0,(C$10*M458),0)</f>
        <v>0</v>
      </c>
      <c r="O458" s="95">
        <f t="shared" ref="O458:O521" ca="1" si="104">(K458+N458)</f>
        <v>414377.65</v>
      </c>
      <c r="P458" s="101" t="str">
        <f t="shared" si="96"/>
        <v>J=</v>
      </c>
      <c r="Q458" s="102">
        <f t="shared" si="97"/>
        <v>43923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</row>
    <row r="459" spans="1:172" x14ac:dyDescent="0.2">
      <c r="A459" s="93">
        <f t="shared" ref="A459:A522" si="105">(A458+1)</f>
        <v>43826</v>
      </c>
      <c r="B459" s="94">
        <f t="shared" ca="1" si="98"/>
        <v>5415404.7000000002</v>
      </c>
      <c r="C459" s="95">
        <f t="shared" ref="C459:C522" si="106">TRUNC(C458-N458,8)</f>
        <v>5000000</v>
      </c>
      <c r="D459" s="96">
        <f ca="1">IF(A459&lt;$B$1,VLOOKUP(A459,[1]DI!$A$4:$B$15000,2,FALSE),0)</f>
        <v>4.4000000000000004E-2</v>
      </c>
      <c r="E459" s="95">
        <f t="shared" ca="1" si="99"/>
        <v>1.7089000000000001E-4</v>
      </c>
      <c r="F459" s="97">
        <f t="shared" ref="F459:F522" si="107">F458</f>
        <v>1.1100000000000001</v>
      </c>
      <c r="G459" s="98">
        <f t="shared" ca="1" si="100"/>
        <v>1.0001896879000001</v>
      </c>
      <c r="H459" s="95">
        <f ca="1">TRUNC(PRODUCT(G$10:G458),15)</f>
        <v>1.08308093970123</v>
      </c>
      <c r="I459" s="95">
        <f t="shared" ref="I459:I522" si="108">IF(OR(L458&gt;0,L458="E"),H458,I458)</f>
        <v>1</v>
      </c>
      <c r="J459" s="95">
        <f t="shared" ca="1" si="101"/>
        <v>1.0830809400000001</v>
      </c>
      <c r="K459" s="95">
        <f t="shared" ca="1" si="102"/>
        <v>415404.7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si="103"/>
        <v>0</v>
      </c>
      <c r="O459" s="95">
        <f t="shared" ca="1" si="104"/>
        <v>415404.7</v>
      </c>
      <c r="P459" s="101" t="str">
        <f t="shared" ref="P459:P522" si="109">IF(L458&gt;0,VLOOKUP(A458,$U$12:$AD$125,9),P458)</f>
        <v>J=</v>
      </c>
      <c r="Q459" s="102">
        <f t="shared" ref="Q459:Q522" si="110">IF(L458&gt;0,VLOOKUP(A458,$U$12:$AD$125,10),Q458)</f>
        <v>43923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</row>
    <row r="460" spans="1:172" x14ac:dyDescent="0.2">
      <c r="A460" s="93">
        <f t="shared" si="105"/>
        <v>43827</v>
      </c>
      <c r="B460" s="94">
        <f t="shared" ref="B460:B523" ca="1" si="111">IF(A460&lt;=TODAY(),C460+K460,IF(AND(A460&gt;TODAY(),A460&lt;=$B$1),IF(VLOOKUP(TODAY(),$A$10:$D$5000,4,FALSE)=0,"n.d",C460+K460),"n.d"))</f>
        <v>5416431.9500000002</v>
      </c>
      <c r="C460" s="95">
        <f t="shared" si="106"/>
        <v>5000000</v>
      </c>
      <c r="D460" s="96">
        <f ca="1">IF(A460&lt;$B$1,VLOOKUP(A460,[1]DI!$A$4:$B$15000,2,FALSE),0)</f>
        <v>0</v>
      </c>
      <c r="E460" s="95">
        <f t="shared" ca="1" si="99"/>
        <v>0</v>
      </c>
      <c r="F460" s="97">
        <f t="shared" si="107"/>
        <v>1.1100000000000001</v>
      </c>
      <c r="G460" s="98">
        <f t="shared" ca="1" si="100"/>
        <v>1</v>
      </c>
      <c r="H460" s="95">
        <f ca="1">TRUNC(PRODUCT(G$10:G459),15)</f>
        <v>1.0832863870502101</v>
      </c>
      <c r="I460" s="95">
        <f t="shared" si="108"/>
        <v>1</v>
      </c>
      <c r="J460" s="95">
        <f t="shared" ca="1" si="101"/>
        <v>1.08328639</v>
      </c>
      <c r="K460" s="95">
        <f t="shared" ca="1" si="102"/>
        <v>416431.95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03"/>
        <v>0</v>
      </c>
      <c r="O460" s="95">
        <f t="shared" ca="1" si="104"/>
        <v>416431.95</v>
      </c>
      <c r="P460" s="101" t="str">
        <f t="shared" si="109"/>
        <v>J=</v>
      </c>
      <c r="Q460" s="102">
        <f t="shared" si="110"/>
        <v>43923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</row>
    <row r="461" spans="1:172" x14ac:dyDescent="0.2">
      <c r="A461" s="93">
        <f t="shared" si="105"/>
        <v>43828</v>
      </c>
      <c r="B461" s="94">
        <f t="shared" ca="1" si="111"/>
        <v>5416431.9500000002</v>
      </c>
      <c r="C461" s="95">
        <f t="shared" si="106"/>
        <v>5000000</v>
      </c>
      <c r="D461" s="96">
        <f ca="1">IF(A461&lt;$B$1,VLOOKUP(A461,[1]DI!$A$4:$B$15000,2,FALSE),0)</f>
        <v>0</v>
      </c>
      <c r="E461" s="95">
        <f t="shared" ref="E461:E524" ca="1" si="112">ROUND((((1+D461)^(1/252)-1)),8)</f>
        <v>0</v>
      </c>
      <c r="F461" s="97">
        <f t="shared" si="107"/>
        <v>1.1100000000000001</v>
      </c>
      <c r="G461" s="98">
        <f t="shared" ca="1" si="100"/>
        <v>1</v>
      </c>
      <c r="H461" s="95">
        <f ca="1">TRUNC(PRODUCT(G$10:G460),15)</f>
        <v>1.0832863870502101</v>
      </c>
      <c r="I461" s="95">
        <f t="shared" si="108"/>
        <v>1</v>
      </c>
      <c r="J461" s="95">
        <f t="shared" ca="1" si="101"/>
        <v>1.08328639</v>
      </c>
      <c r="K461" s="95">
        <f t="shared" ca="1" si="102"/>
        <v>416431.95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03"/>
        <v>0</v>
      </c>
      <c r="O461" s="95">
        <f t="shared" ca="1" si="104"/>
        <v>416431.95</v>
      </c>
      <c r="P461" s="101" t="str">
        <f t="shared" si="109"/>
        <v>J=</v>
      </c>
      <c r="Q461" s="102">
        <f t="shared" si="110"/>
        <v>43923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</row>
    <row r="462" spans="1:172" x14ac:dyDescent="0.2">
      <c r="A462" s="93">
        <f t="shared" si="105"/>
        <v>43829</v>
      </c>
      <c r="B462" s="94">
        <f t="shared" ca="1" si="111"/>
        <v>5416431.9500000002</v>
      </c>
      <c r="C462" s="95">
        <f t="shared" si="106"/>
        <v>5000000</v>
      </c>
      <c r="D462" s="96">
        <f ca="1">IF(A462&lt;$B$1,VLOOKUP(A462,[1]DI!$A$4:$B$15000,2,FALSE),0)</f>
        <v>4.4000000000000004E-2</v>
      </c>
      <c r="E462" s="95">
        <f t="shared" ca="1" si="112"/>
        <v>1.7089000000000001E-4</v>
      </c>
      <c r="F462" s="97">
        <f t="shared" si="107"/>
        <v>1.1100000000000001</v>
      </c>
      <c r="G462" s="98">
        <f t="shared" ca="1" si="100"/>
        <v>1.0001896879000001</v>
      </c>
      <c r="H462" s="95">
        <f ca="1">TRUNC(PRODUCT(G$10:G461),15)</f>
        <v>1.0832863870502101</v>
      </c>
      <c r="I462" s="95">
        <f t="shared" si="108"/>
        <v>1</v>
      </c>
      <c r="J462" s="95">
        <f t="shared" ca="1" si="101"/>
        <v>1.08328639</v>
      </c>
      <c r="K462" s="95">
        <f t="shared" ca="1" si="102"/>
        <v>416431.95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03"/>
        <v>0</v>
      </c>
      <c r="O462" s="95">
        <f t="shared" ca="1" si="104"/>
        <v>416431.95</v>
      </c>
      <c r="P462" s="101" t="str">
        <f t="shared" si="109"/>
        <v>J=</v>
      </c>
      <c r="Q462" s="102">
        <f t="shared" si="110"/>
        <v>43923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</row>
    <row r="463" spans="1:172" x14ac:dyDescent="0.2">
      <c r="A463" s="93">
        <f t="shared" si="105"/>
        <v>43830</v>
      </c>
      <c r="B463" s="94">
        <f t="shared" ca="1" si="111"/>
        <v>5417459.3499999996</v>
      </c>
      <c r="C463" s="95">
        <f t="shared" si="106"/>
        <v>5000000</v>
      </c>
      <c r="D463" s="96">
        <f ca="1">IF(A463&lt;$B$1,VLOOKUP(A463,[1]DI!$A$4:$B$15000,2,FALSE),0)</f>
        <v>4.4000000000000004E-2</v>
      </c>
      <c r="E463" s="95">
        <f t="shared" ca="1" si="112"/>
        <v>1.7089000000000001E-4</v>
      </c>
      <c r="F463" s="97">
        <f t="shared" si="107"/>
        <v>1.1100000000000001</v>
      </c>
      <c r="G463" s="98">
        <f t="shared" ca="1" si="100"/>
        <v>1.0001896879000001</v>
      </c>
      <c r="H463" s="95">
        <f ca="1">TRUNC(PRODUCT(G$10:G462),15)</f>
        <v>1.08349187337007</v>
      </c>
      <c r="I463" s="95">
        <f t="shared" si="108"/>
        <v>1</v>
      </c>
      <c r="J463" s="95">
        <f t="shared" ca="1" si="101"/>
        <v>1.08349187</v>
      </c>
      <c r="K463" s="95">
        <f t="shared" ca="1" si="102"/>
        <v>417459.35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03"/>
        <v>0</v>
      </c>
      <c r="O463" s="95">
        <f t="shared" ca="1" si="104"/>
        <v>417459.35</v>
      </c>
      <c r="P463" s="101" t="str">
        <f t="shared" si="109"/>
        <v>J=</v>
      </c>
      <c r="Q463" s="102">
        <f t="shared" si="110"/>
        <v>43923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</row>
    <row r="464" spans="1:172" x14ac:dyDescent="0.2">
      <c r="A464" s="93">
        <f t="shared" si="105"/>
        <v>43831</v>
      </c>
      <c r="B464" s="94">
        <f t="shared" ca="1" si="111"/>
        <v>5418487</v>
      </c>
      <c r="C464" s="95">
        <f t="shared" si="106"/>
        <v>5000000</v>
      </c>
      <c r="D464" s="96">
        <f ca="1">IF(A464&lt;$B$1,VLOOKUP(A464,[1]DI!$A$4:$B$15000,2,FALSE),0)</f>
        <v>0</v>
      </c>
      <c r="E464" s="95">
        <f t="shared" ca="1" si="112"/>
        <v>0</v>
      </c>
      <c r="F464" s="97">
        <f t="shared" si="107"/>
        <v>1.1100000000000001</v>
      </c>
      <c r="G464" s="98">
        <f t="shared" ca="1" si="100"/>
        <v>1</v>
      </c>
      <c r="H464" s="95">
        <f ca="1">TRUNC(PRODUCT(G$10:G463),15)</f>
        <v>1.0836973986681999</v>
      </c>
      <c r="I464" s="95">
        <f t="shared" si="108"/>
        <v>1</v>
      </c>
      <c r="J464" s="95">
        <f t="shared" ca="1" si="101"/>
        <v>1.0836973999999999</v>
      </c>
      <c r="K464" s="95">
        <f t="shared" ca="1" si="102"/>
        <v>418487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03"/>
        <v>0</v>
      </c>
      <c r="O464" s="95">
        <f t="shared" ca="1" si="104"/>
        <v>418487</v>
      </c>
      <c r="P464" s="101" t="str">
        <f t="shared" si="109"/>
        <v>J=</v>
      </c>
      <c r="Q464" s="102">
        <f t="shared" si="110"/>
        <v>43923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</row>
    <row r="465" spans="1:175" x14ac:dyDescent="0.2">
      <c r="A465" s="93">
        <f t="shared" si="105"/>
        <v>43832</v>
      </c>
      <c r="B465" s="94">
        <f t="shared" ca="1" si="111"/>
        <v>5418487</v>
      </c>
      <c r="C465" s="95">
        <f t="shared" si="106"/>
        <v>5000000</v>
      </c>
      <c r="D465" s="96">
        <f ca="1">IF(A465&lt;$B$1,VLOOKUP(A465,[1]DI!$A$4:$B$15000,2,FALSE),0)</f>
        <v>4.4000000000000004E-2</v>
      </c>
      <c r="E465" s="95">
        <f t="shared" ca="1" si="112"/>
        <v>1.7089000000000001E-4</v>
      </c>
      <c r="F465" s="97">
        <f t="shared" si="107"/>
        <v>1.1100000000000001</v>
      </c>
      <c r="G465" s="98">
        <f t="shared" ca="1" si="100"/>
        <v>1.0001896879000001</v>
      </c>
      <c r="H465" s="95">
        <f ca="1">TRUNC(PRODUCT(G$10:G464),15)</f>
        <v>1.0836973986681999</v>
      </c>
      <c r="I465" s="95">
        <f t="shared" si="108"/>
        <v>1</v>
      </c>
      <c r="J465" s="95">
        <f t="shared" ca="1" si="101"/>
        <v>1.0836973999999999</v>
      </c>
      <c r="K465" s="95">
        <f t="shared" ca="1" si="102"/>
        <v>418487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03"/>
        <v>0</v>
      </c>
      <c r="O465" s="95">
        <f t="shared" ca="1" si="104"/>
        <v>418487</v>
      </c>
      <c r="P465" s="101" t="str">
        <f t="shared" si="109"/>
        <v>J=</v>
      </c>
      <c r="Q465" s="102">
        <f t="shared" si="110"/>
        <v>43923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</row>
    <row r="466" spans="1:175" x14ac:dyDescent="0.2">
      <c r="A466" s="93">
        <f t="shared" si="105"/>
        <v>43833</v>
      </c>
      <c r="B466" s="94">
        <f t="shared" ca="1" si="111"/>
        <v>5419514.7999999998</v>
      </c>
      <c r="C466" s="95">
        <f t="shared" si="106"/>
        <v>5000000</v>
      </c>
      <c r="D466" s="96">
        <f ca="1">IF(A466&lt;$B$1,VLOOKUP(A466,[1]DI!$A$4:$B$15000,2,FALSE),0)</f>
        <v>4.4000000000000004E-2</v>
      </c>
      <c r="E466" s="95">
        <f t="shared" ca="1" si="112"/>
        <v>1.7089000000000001E-4</v>
      </c>
      <c r="F466" s="97">
        <f t="shared" si="107"/>
        <v>1.1100000000000001</v>
      </c>
      <c r="G466" s="98">
        <f t="shared" ca="1" si="100"/>
        <v>1.0001896879000001</v>
      </c>
      <c r="H466" s="95">
        <f ca="1">TRUNC(PRODUCT(G$10:G465),15)</f>
        <v>1.0839029629519901</v>
      </c>
      <c r="I466" s="95">
        <f t="shared" si="108"/>
        <v>1</v>
      </c>
      <c r="J466" s="95">
        <f t="shared" ca="1" si="101"/>
        <v>1.0839029600000001</v>
      </c>
      <c r="K466" s="95">
        <f t="shared" ca="1" si="102"/>
        <v>419514.8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03"/>
        <v>0</v>
      </c>
      <c r="O466" s="95">
        <f t="shared" ca="1" si="104"/>
        <v>419514.8</v>
      </c>
      <c r="P466" s="101" t="str">
        <f t="shared" si="109"/>
        <v>J=</v>
      </c>
      <c r="Q466" s="102">
        <f t="shared" si="110"/>
        <v>43923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</row>
    <row r="467" spans="1:175" x14ac:dyDescent="0.2">
      <c r="A467" s="93">
        <f t="shared" si="105"/>
        <v>43834</v>
      </c>
      <c r="B467" s="94">
        <f t="shared" ca="1" si="111"/>
        <v>5420542.8499999996</v>
      </c>
      <c r="C467" s="95">
        <f t="shared" si="106"/>
        <v>5000000</v>
      </c>
      <c r="D467" s="96">
        <f ca="1">IF(A467&lt;$B$1,VLOOKUP(A467,[1]DI!$A$4:$B$15000,2,FALSE),0)</f>
        <v>0</v>
      </c>
      <c r="E467" s="95">
        <f t="shared" ca="1" si="112"/>
        <v>0</v>
      </c>
      <c r="F467" s="97">
        <f t="shared" si="107"/>
        <v>1.1100000000000001</v>
      </c>
      <c r="G467" s="98">
        <f t="shared" ca="1" si="100"/>
        <v>1</v>
      </c>
      <c r="H467" s="95">
        <f ca="1">TRUNC(PRODUCT(G$10:G466),15)</f>
        <v>1.0841085662288299</v>
      </c>
      <c r="I467" s="95">
        <f t="shared" si="108"/>
        <v>1</v>
      </c>
      <c r="J467" s="95">
        <f t="shared" ca="1" si="101"/>
        <v>1.0841085699999999</v>
      </c>
      <c r="K467" s="95">
        <f t="shared" ca="1" si="102"/>
        <v>420542.85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03"/>
        <v>0</v>
      </c>
      <c r="O467" s="95">
        <f t="shared" ca="1" si="104"/>
        <v>420542.85</v>
      </c>
      <c r="P467" s="101" t="str">
        <f t="shared" si="109"/>
        <v>J=</v>
      </c>
      <c r="Q467" s="102">
        <f t="shared" si="110"/>
        <v>43923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</row>
    <row r="468" spans="1:175" x14ac:dyDescent="0.2">
      <c r="A468" s="93">
        <f t="shared" si="105"/>
        <v>43835</v>
      </c>
      <c r="B468" s="94">
        <f t="shared" ca="1" si="111"/>
        <v>5420542.8499999996</v>
      </c>
      <c r="C468" s="95">
        <f t="shared" si="106"/>
        <v>5000000</v>
      </c>
      <c r="D468" s="96">
        <f ca="1">IF(A468&lt;$B$1,VLOOKUP(A468,[1]DI!$A$4:$B$15000,2,FALSE),0)</f>
        <v>0</v>
      </c>
      <c r="E468" s="95">
        <f t="shared" ca="1" si="112"/>
        <v>0</v>
      </c>
      <c r="F468" s="97">
        <f t="shared" si="107"/>
        <v>1.1100000000000001</v>
      </c>
      <c r="G468" s="98">
        <f t="shared" ca="1" si="100"/>
        <v>1</v>
      </c>
      <c r="H468" s="95">
        <f ca="1">TRUNC(PRODUCT(G$10:G467),15)</f>
        <v>1.0841085662288299</v>
      </c>
      <c r="I468" s="95">
        <f t="shared" si="108"/>
        <v>1</v>
      </c>
      <c r="J468" s="95">
        <f t="shared" ca="1" si="101"/>
        <v>1.0841085699999999</v>
      </c>
      <c r="K468" s="95">
        <f t="shared" ca="1" si="102"/>
        <v>420542.85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03"/>
        <v>0</v>
      </c>
      <c r="O468" s="95">
        <f t="shared" ca="1" si="104"/>
        <v>420542.85</v>
      </c>
      <c r="P468" s="101" t="str">
        <f t="shared" si="109"/>
        <v>J=</v>
      </c>
      <c r="Q468" s="102">
        <f t="shared" si="110"/>
        <v>43923</v>
      </c>
      <c r="R468" s="12"/>
      <c r="S468" s="37"/>
      <c r="V468" s="37"/>
      <c r="W468" s="37"/>
      <c r="X468" s="37"/>
      <c r="Y468" s="37"/>
      <c r="Z468" s="12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05"/>
        <v>43836</v>
      </c>
      <c r="B469" s="94">
        <f t="shared" ca="1" si="111"/>
        <v>5420542.8499999996</v>
      </c>
      <c r="C469" s="95">
        <f t="shared" si="106"/>
        <v>5000000</v>
      </c>
      <c r="D469" s="96">
        <f ca="1">IF(A469&lt;$B$1,VLOOKUP(A469,[1]DI!$A$4:$B$15000,2,FALSE),0)</f>
        <v>4.4000000000000004E-2</v>
      </c>
      <c r="E469" s="95">
        <f t="shared" ca="1" si="112"/>
        <v>1.7089000000000001E-4</v>
      </c>
      <c r="F469" s="97">
        <f t="shared" si="107"/>
        <v>1.1100000000000001</v>
      </c>
      <c r="G469" s="98">
        <f t="shared" ca="1" si="100"/>
        <v>1.0001896879000001</v>
      </c>
      <c r="H469" s="95">
        <f ca="1">TRUNC(PRODUCT(G$10:G468),15)</f>
        <v>1.0841085662288299</v>
      </c>
      <c r="I469" s="95">
        <f t="shared" si="108"/>
        <v>1</v>
      </c>
      <c r="J469" s="95">
        <f t="shared" ca="1" si="101"/>
        <v>1.0841085699999999</v>
      </c>
      <c r="K469" s="95">
        <f t="shared" ca="1" si="102"/>
        <v>420542.85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03"/>
        <v>0</v>
      </c>
      <c r="O469" s="95">
        <f t="shared" ca="1" si="104"/>
        <v>420542.85</v>
      </c>
      <c r="P469" s="101" t="str">
        <f t="shared" si="109"/>
        <v>J=</v>
      </c>
      <c r="Q469" s="102">
        <f t="shared" si="110"/>
        <v>43923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</row>
    <row r="470" spans="1:175" x14ac:dyDescent="0.2">
      <c r="A470" s="93">
        <f t="shared" si="105"/>
        <v>43837</v>
      </c>
      <c r="B470" s="94">
        <f t="shared" ca="1" si="111"/>
        <v>5421571.0499999998</v>
      </c>
      <c r="C470" s="95">
        <f t="shared" si="106"/>
        <v>5000000</v>
      </c>
      <c r="D470" s="96">
        <f ca="1">IF(A470&lt;$B$1,VLOOKUP(A470,[1]DI!$A$4:$B$15000,2,FALSE),0)</f>
        <v>4.4000000000000004E-2</v>
      </c>
      <c r="E470" s="95">
        <f t="shared" ca="1" si="112"/>
        <v>1.7089000000000001E-4</v>
      </c>
      <c r="F470" s="97">
        <f t="shared" si="107"/>
        <v>1.1100000000000001</v>
      </c>
      <c r="G470" s="98">
        <f t="shared" ca="1" si="100"/>
        <v>1.0001896879000001</v>
      </c>
      <c r="H470" s="95">
        <f ca="1">TRUNC(PRODUCT(G$10:G469),15)</f>
        <v>1.0843142085061299</v>
      </c>
      <c r="I470" s="95">
        <f t="shared" si="108"/>
        <v>1</v>
      </c>
      <c r="J470" s="95">
        <f t="shared" ca="1" si="101"/>
        <v>1.0843142100000001</v>
      </c>
      <c r="K470" s="95">
        <f t="shared" ca="1" si="102"/>
        <v>421571.05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03"/>
        <v>0</v>
      </c>
      <c r="O470" s="95">
        <f t="shared" ca="1" si="104"/>
        <v>421571.05</v>
      </c>
      <c r="P470" s="101" t="str">
        <f t="shared" si="109"/>
        <v>J=</v>
      </c>
      <c r="Q470" s="102">
        <f t="shared" si="110"/>
        <v>43923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</row>
    <row r="471" spans="1:175" x14ac:dyDescent="0.2">
      <c r="A471" s="93">
        <f t="shared" si="105"/>
        <v>43838</v>
      </c>
      <c r="B471" s="94">
        <f t="shared" ca="1" si="111"/>
        <v>5422599.4500000002</v>
      </c>
      <c r="C471" s="95">
        <f t="shared" si="106"/>
        <v>5000000</v>
      </c>
      <c r="D471" s="96">
        <f ca="1">IF(A471&lt;$B$1,VLOOKUP(A471,[1]DI!$A$4:$B$15000,2,FALSE),0)</f>
        <v>4.4000000000000004E-2</v>
      </c>
      <c r="E471" s="95">
        <f t="shared" ca="1" si="112"/>
        <v>1.7089000000000001E-4</v>
      </c>
      <c r="F471" s="97">
        <f t="shared" si="107"/>
        <v>1.1100000000000001</v>
      </c>
      <c r="G471" s="98">
        <f t="shared" ca="1" si="100"/>
        <v>1.0001896879000001</v>
      </c>
      <c r="H471" s="95">
        <f ca="1">TRUNC(PRODUCT(G$10:G470),15)</f>
        <v>1.08451988979129</v>
      </c>
      <c r="I471" s="95">
        <f t="shared" si="108"/>
        <v>1</v>
      </c>
      <c r="J471" s="95">
        <f t="shared" ca="1" si="101"/>
        <v>1.0845198899999999</v>
      </c>
      <c r="K471" s="95">
        <f t="shared" ca="1" si="102"/>
        <v>422599.45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03"/>
        <v>0</v>
      </c>
      <c r="O471" s="95">
        <f t="shared" ca="1" si="104"/>
        <v>422599.45</v>
      </c>
      <c r="P471" s="101" t="str">
        <f t="shared" si="109"/>
        <v>J=</v>
      </c>
      <c r="Q471" s="102">
        <f t="shared" si="110"/>
        <v>43923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</row>
    <row r="472" spans="1:175" x14ac:dyDescent="0.2">
      <c r="A472" s="93">
        <f t="shared" si="105"/>
        <v>43839</v>
      </c>
      <c r="B472" s="94">
        <f t="shared" ca="1" si="111"/>
        <v>5423628.0499999998</v>
      </c>
      <c r="C472" s="95">
        <f t="shared" si="106"/>
        <v>5000000</v>
      </c>
      <c r="D472" s="96">
        <f ca="1">IF(A472&lt;$B$1,VLOOKUP(A472,[1]DI!$A$4:$B$15000,2,FALSE),0)</f>
        <v>4.4000000000000004E-2</v>
      </c>
      <c r="E472" s="95">
        <f t="shared" ca="1" si="112"/>
        <v>1.7089000000000001E-4</v>
      </c>
      <c r="F472" s="97">
        <f t="shared" si="107"/>
        <v>1.1100000000000001</v>
      </c>
      <c r="G472" s="98">
        <f t="shared" ca="1" si="100"/>
        <v>1.0001896879000001</v>
      </c>
      <c r="H472" s="95">
        <f ca="1">TRUNC(PRODUCT(G$10:G471),15)</f>
        <v>1.08472561009169</v>
      </c>
      <c r="I472" s="95">
        <f t="shared" si="108"/>
        <v>1</v>
      </c>
      <c r="J472" s="95">
        <f t="shared" ca="1" si="101"/>
        <v>1.08472561</v>
      </c>
      <c r="K472" s="95">
        <f t="shared" ca="1" si="102"/>
        <v>423628.05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03"/>
        <v>0</v>
      </c>
      <c r="O472" s="95">
        <f t="shared" ca="1" si="104"/>
        <v>423628.05</v>
      </c>
      <c r="P472" s="101" t="str">
        <f t="shared" si="109"/>
        <v>J=</v>
      </c>
      <c r="Q472" s="102">
        <f t="shared" si="110"/>
        <v>43923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</row>
    <row r="473" spans="1:175" x14ac:dyDescent="0.2">
      <c r="A473" s="93">
        <f t="shared" si="105"/>
        <v>43840</v>
      </c>
      <c r="B473" s="94">
        <f t="shared" ca="1" si="111"/>
        <v>5424656.8499999996</v>
      </c>
      <c r="C473" s="95">
        <f t="shared" si="106"/>
        <v>5000000</v>
      </c>
      <c r="D473" s="96">
        <f ca="1">IF(A473&lt;$B$1,VLOOKUP(A473,[1]DI!$A$4:$B$15000,2,FALSE),0)</f>
        <v>4.4000000000000004E-2</v>
      </c>
      <c r="E473" s="95">
        <f t="shared" ca="1" si="112"/>
        <v>1.7089000000000001E-4</v>
      </c>
      <c r="F473" s="97">
        <f t="shared" si="107"/>
        <v>1.1100000000000001</v>
      </c>
      <c r="G473" s="98">
        <f t="shared" ca="1" si="100"/>
        <v>1.0001896879000001</v>
      </c>
      <c r="H473" s="95">
        <f ca="1">TRUNC(PRODUCT(G$10:G472),15)</f>
        <v>1.08493136941474</v>
      </c>
      <c r="I473" s="95">
        <f t="shared" si="108"/>
        <v>1</v>
      </c>
      <c r="J473" s="95">
        <f t="shared" ca="1" si="101"/>
        <v>1.0849313700000001</v>
      </c>
      <c r="K473" s="95">
        <f t="shared" ca="1" si="102"/>
        <v>424656.85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03"/>
        <v>0</v>
      </c>
      <c r="O473" s="95">
        <f t="shared" ca="1" si="104"/>
        <v>424656.85</v>
      </c>
      <c r="P473" s="101" t="str">
        <f t="shared" si="109"/>
        <v>J=</v>
      </c>
      <c r="Q473" s="102">
        <f t="shared" si="110"/>
        <v>43923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</row>
    <row r="474" spans="1:175" x14ac:dyDescent="0.2">
      <c r="A474" s="93">
        <f t="shared" si="105"/>
        <v>43841</v>
      </c>
      <c r="B474" s="94">
        <f t="shared" ca="1" si="111"/>
        <v>5425685.8499999996</v>
      </c>
      <c r="C474" s="95">
        <f t="shared" si="106"/>
        <v>5000000</v>
      </c>
      <c r="D474" s="96">
        <f ca="1">IF(A474&lt;$B$1,VLOOKUP(A474,[1]DI!$A$4:$B$15000,2,FALSE),0)</f>
        <v>0</v>
      </c>
      <c r="E474" s="95">
        <f t="shared" ca="1" si="112"/>
        <v>0</v>
      </c>
      <c r="F474" s="97">
        <f t="shared" si="107"/>
        <v>1.1100000000000001</v>
      </c>
      <c r="G474" s="98">
        <f t="shared" ca="1" si="100"/>
        <v>1</v>
      </c>
      <c r="H474" s="95">
        <f ca="1">TRUNC(PRODUCT(G$10:G473),15)</f>
        <v>1.0851371677678501</v>
      </c>
      <c r="I474" s="95">
        <f t="shared" si="108"/>
        <v>1</v>
      </c>
      <c r="J474" s="95">
        <f t="shared" ca="1" si="101"/>
        <v>1.0851371700000001</v>
      </c>
      <c r="K474" s="95">
        <f t="shared" ca="1" si="102"/>
        <v>425685.85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03"/>
        <v>0</v>
      </c>
      <c r="O474" s="95">
        <f t="shared" ca="1" si="104"/>
        <v>425685.85</v>
      </c>
      <c r="P474" s="101" t="str">
        <f t="shared" si="109"/>
        <v>J=</v>
      </c>
      <c r="Q474" s="102">
        <f t="shared" si="110"/>
        <v>43923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</row>
    <row r="475" spans="1:175" x14ac:dyDescent="0.2">
      <c r="A475" s="93">
        <f t="shared" si="105"/>
        <v>43842</v>
      </c>
      <c r="B475" s="94">
        <f t="shared" ca="1" si="111"/>
        <v>5425685.8499999996</v>
      </c>
      <c r="C475" s="95">
        <f t="shared" si="106"/>
        <v>5000000</v>
      </c>
      <c r="D475" s="96">
        <f ca="1">IF(A475&lt;$B$1,VLOOKUP(A475,[1]DI!$A$4:$B$15000,2,FALSE),0)</f>
        <v>0</v>
      </c>
      <c r="E475" s="95">
        <f t="shared" ca="1" si="112"/>
        <v>0</v>
      </c>
      <c r="F475" s="97">
        <f t="shared" si="107"/>
        <v>1.1100000000000001</v>
      </c>
      <c r="G475" s="98">
        <f t="shared" ca="1" si="100"/>
        <v>1</v>
      </c>
      <c r="H475" s="95">
        <f ca="1">TRUNC(PRODUCT(G$10:G474),15)</f>
        <v>1.0851371677678501</v>
      </c>
      <c r="I475" s="95">
        <f t="shared" si="108"/>
        <v>1</v>
      </c>
      <c r="J475" s="95">
        <f t="shared" ca="1" si="101"/>
        <v>1.0851371700000001</v>
      </c>
      <c r="K475" s="95">
        <f t="shared" ca="1" si="102"/>
        <v>425685.85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03"/>
        <v>0</v>
      </c>
      <c r="O475" s="95">
        <f t="shared" ca="1" si="104"/>
        <v>425685.85</v>
      </c>
      <c r="P475" s="101" t="str">
        <f t="shared" si="109"/>
        <v>J=</v>
      </c>
      <c r="Q475" s="102">
        <f t="shared" si="110"/>
        <v>43923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</row>
    <row r="476" spans="1:175" x14ac:dyDescent="0.2">
      <c r="A476" s="93">
        <f t="shared" si="105"/>
        <v>43843</v>
      </c>
      <c r="B476" s="94">
        <f t="shared" ca="1" si="111"/>
        <v>5425685.8499999996</v>
      </c>
      <c r="C476" s="95">
        <f t="shared" si="106"/>
        <v>5000000</v>
      </c>
      <c r="D476" s="96">
        <f ca="1">IF(A476&lt;$B$1,VLOOKUP(A476,[1]DI!$A$4:$B$15000,2,FALSE),0)</f>
        <v>4.4000000000000004E-2</v>
      </c>
      <c r="E476" s="95">
        <f t="shared" ca="1" si="112"/>
        <v>1.7089000000000001E-4</v>
      </c>
      <c r="F476" s="97">
        <f t="shared" si="107"/>
        <v>1.1100000000000001</v>
      </c>
      <c r="G476" s="98">
        <f t="shared" ca="1" si="100"/>
        <v>1.0001896879000001</v>
      </c>
      <c r="H476" s="95">
        <f ca="1">TRUNC(PRODUCT(G$10:G475),15)</f>
        <v>1.0851371677678501</v>
      </c>
      <c r="I476" s="95">
        <f t="shared" si="108"/>
        <v>1</v>
      </c>
      <c r="J476" s="95">
        <f t="shared" ca="1" si="101"/>
        <v>1.0851371700000001</v>
      </c>
      <c r="K476" s="95">
        <f t="shared" ca="1" si="102"/>
        <v>425685.85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03"/>
        <v>0</v>
      </c>
      <c r="O476" s="95">
        <f t="shared" ca="1" si="104"/>
        <v>425685.85</v>
      </c>
      <c r="P476" s="101" t="str">
        <f t="shared" si="109"/>
        <v>J=</v>
      </c>
      <c r="Q476" s="102">
        <f t="shared" si="110"/>
        <v>43923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</row>
    <row r="477" spans="1:175" x14ac:dyDescent="0.2">
      <c r="A477" s="93">
        <f t="shared" si="105"/>
        <v>43844</v>
      </c>
      <c r="B477" s="94">
        <f t="shared" ca="1" si="111"/>
        <v>5426715.0499999998</v>
      </c>
      <c r="C477" s="95">
        <f t="shared" si="106"/>
        <v>5000000</v>
      </c>
      <c r="D477" s="96">
        <f ca="1">IF(A477&lt;$B$1,VLOOKUP(A477,[1]DI!$A$4:$B$15000,2,FALSE),0)</f>
        <v>4.4000000000000004E-2</v>
      </c>
      <c r="E477" s="95">
        <f t="shared" ca="1" si="112"/>
        <v>1.7089000000000001E-4</v>
      </c>
      <c r="F477" s="97">
        <f t="shared" si="107"/>
        <v>1.1100000000000001</v>
      </c>
      <c r="G477" s="98">
        <f t="shared" ca="1" si="100"/>
        <v>1.0001896879000001</v>
      </c>
      <c r="H477" s="95">
        <f ca="1">TRUNC(PRODUCT(G$10:G476),15)</f>
        <v>1.0853430051584201</v>
      </c>
      <c r="I477" s="95">
        <f t="shared" si="108"/>
        <v>1</v>
      </c>
      <c r="J477" s="95">
        <f t="shared" ca="1" si="101"/>
        <v>1.0853430100000001</v>
      </c>
      <c r="K477" s="95">
        <f t="shared" ca="1" si="102"/>
        <v>426715.05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03"/>
        <v>0</v>
      </c>
      <c r="O477" s="95">
        <f t="shared" ca="1" si="104"/>
        <v>426715.05</v>
      </c>
      <c r="P477" s="101" t="str">
        <f t="shared" si="109"/>
        <v>J=</v>
      </c>
      <c r="Q477" s="102">
        <f t="shared" si="110"/>
        <v>43923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</row>
    <row r="478" spans="1:175" x14ac:dyDescent="0.2">
      <c r="A478" s="93">
        <f t="shared" si="105"/>
        <v>43845</v>
      </c>
      <c r="B478" s="94">
        <f t="shared" ca="1" si="111"/>
        <v>5427744.4000000004</v>
      </c>
      <c r="C478" s="95">
        <f t="shared" si="106"/>
        <v>5000000</v>
      </c>
      <c r="D478" s="96">
        <f ca="1">IF(A478&lt;$B$1,VLOOKUP(A478,[1]DI!$A$4:$B$15000,2,FALSE),0)</f>
        <v>4.4000000000000004E-2</v>
      </c>
      <c r="E478" s="95">
        <f t="shared" ca="1" si="112"/>
        <v>1.7089000000000001E-4</v>
      </c>
      <c r="F478" s="97">
        <f t="shared" si="107"/>
        <v>1.1100000000000001</v>
      </c>
      <c r="G478" s="98">
        <f t="shared" ca="1" si="100"/>
        <v>1.0001896879000001</v>
      </c>
      <c r="H478" s="95">
        <f ca="1">TRUNC(PRODUCT(G$10:G477),15)</f>
        <v>1.0855488815938501</v>
      </c>
      <c r="I478" s="95">
        <f t="shared" si="108"/>
        <v>1</v>
      </c>
      <c r="J478" s="95">
        <f t="shared" ca="1" si="101"/>
        <v>1.0855488799999999</v>
      </c>
      <c r="K478" s="95">
        <f t="shared" ca="1" si="102"/>
        <v>427744.4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03"/>
        <v>0</v>
      </c>
      <c r="O478" s="95">
        <f t="shared" ca="1" si="104"/>
        <v>427744.4</v>
      </c>
      <c r="P478" s="101" t="str">
        <f t="shared" si="109"/>
        <v>J=</v>
      </c>
      <c r="Q478" s="102">
        <f t="shared" si="110"/>
        <v>43923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</row>
    <row r="479" spans="1:175" x14ac:dyDescent="0.2">
      <c r="A479" s="93">
        <f t="shared" si="105"/>
        <v>43846</v>
      </c>
      <c r="B479" s="94">
        <f t="shared" ca="1" si="111"/>
        <v>5428774</v>
      </c>
      <c r="C479" s="95">
        <f t="shared" si="106"/>
        <v>5000000</v>
      </c>
      <c r="D479" s="96">
        <f ca="1">IF(A479&lt;$B$1,VLOOKUP(A479,[1]DI!$A$4:$B$15000,2,FALSE),0)</f>
        <v>4.4000000000000004E-2</v>
      </c>
      <c r="E479" s="95">
        <f t="shared" ca="1" si="112"/>
        <v>1.7089000000000001E-4</v>
      </c>
      <c r="F479" s="97">
        <f t="shared" si="107"/>
        <v>1.1100000000000001</v>
      </c>
      <c r="G479" s="98">
        <f t="shared" ca="1" si="100"/>
        <v>1.0001896879000001</v>
      </c>
      <c r="H479" s="95">
        <f ca="1">TRUNC(PRODUCT(G$10:G478),15)</f>
        <v>1.08575479708154</v>
      </c>
      <c r="I479" s="95">
        <f t="shared" si="108"/>
        <v>1</v>
      </c>
      <c r="J479" s="95">
        <f t="shared" ca="1" si="101"/>
        <v>1.0857547999999999</v>
      </c>
      <c r="K479" s="95">
        <f t="shared" ca="1" si="102"/>
        <v>428774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03"/>
        <v>0</v>
      </c>
      <c r="O479" s="95">
        <f t="shared" ca="1" si="104"/>
        <v>428774</v>
      </c>
      <c r="P479" s="101" t="str">
        <f t="shared" si="109"/>
        <v>J=</v>
      </c>
      <c r="Q479" s="102">
        <f t="shared" si="110"/>
        <v>43923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</row>
    <row r="480" spans="1:175" x14ac:dyDescent="0.2">
      <c r="A480" s="93">
        <f t="shared" si="105"/>
        <v>43847</v>
      </c>
      <c r="B480" s="94">
        <f t="shared" ca="1" si="111"/>
        <v>5429803.75</v>
      </c>
      <c r="C480" s="95">
        <f t="shared" si="106"/>
        <v>5000000</v>
      </c>
      <c r="D480" s="96">
        <f ca="1">IF(A480&lt;$B$1,VLOOKUP(A480,[1]DI!$A$4:$B$15000,2,FALSE),0)</f>
        <v>4.4000000000000004E-2</v>
      </c>
      <c r="E480" s="95">
        <f t="shared" ca="1" si="112"/>
        <v>1.7089000000000001E-4</v>
      </c>
      <c r="F480" s="97">
        <f t="shared" si="107"/>
        <v>1.1100000000000001</v>
      </c>
      <c r="G480" s="98">
        <f t="shared" ca="1" si="100"/>
        <v>1.0001896879000001</v>
      </c>
      <c r="H480" s="95">
        <f ca="1">TRUNC(PRODUCT(G$10:G479),15)</f>
        <v>1.08596075162892</v>
      </c>
      <c r="I480" s="95">
        <f t="shared" si="108"/>
        <v>1</v>
      </c>
      <c r="J480" s="95">
        <f t="shared" ca="1" si="101"/>
        <v>1.0859607499999999</v>
      </c>
      <c r="K480" s="95">
        <f t="shared" ca="1" si="102"/>
        <v>429803.75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03"/>
        <v>0</v>
      </c>
      <c r="O480" s="95">
        <f t="shared" ca="1" si="104"/>
        <v>429803.75</v>
      </c>
      <c r="P480" s="101" t="str">
        <f t="shared" si="109"/>
        <v>J=</v>
      </c>
      <c r="Q480" s="102">
        <f t="shared" si="110"/>
        <v>43923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</row>
    <row r="481" spans="1:172" x14ac:dyDescent="0.2">
      <c r="A481" s="93">
        <f t="shared" si="105"/>
        <v>43848</v>
      </c>
      <c r="B481" s="94">
        <f t="shared" ca="1" si="111"/>
        <v>5430833.75</v>
      </c>
      <c r="C481" s="95">
        <f t="shared" si="106"/>
        <v>5000000</v>
      </c>
      <c r="D481" s="96">
        <f ca="1">IF(A481&lt;$B$1,VLOOKUP(A481,[1]DI!$A$4:$B$15000,2,FALSE),0)</f>
        <v>0</v>
      </c>
      <c r="E481" s="95">
        <f t="shared" ca="1" si="112"/>
        <v>0</v>
      </c>
      <c r="F481" s="97">
        <f t="shared" si="107"/>
        <v>1.1100000000000001</v>
      </c>
      <c r="G481" s="98">
        <f t="shared" ca="1" si="100"/>
        <v>1</v>
      </c>
      <c r="H481" s="95">
        <f ca="1">TRUNC(PRODUCT(G$10:G480),15)</f>
        <v>1.0861667452433801</v>
      </c>
      <c r="I481" s="95">
        <f t="shared" si="108"/>
        <v>1</v>
      </c>
      <c r="J481" s="95">
        <f t="shared" ca="1" si="101"/>
        <v>1.0861667500000001</v>
      </c>
      <c r="K481" s="95">
        <f t="shared" ca="1" si="102"/>
        <v>430833.75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03"/>
        <v>0</v>
      </c>
      <c r="O481" s="95">
        <f t="shared" ca="1" si="104"/>
        <v>430833.75</v>
      </c>
      <c r="P481" s="101" t="str">
        <f t="shared" si="109"/>
        <v>J=</v>
      </c>
      <c r="Q481" s="102">
        <f t="shared" si="110"/>
        <v>43923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</row>
    <row r="482" spans="1:172" x14ac:dyDescent="0.2">
      <c r="A482" s="93">
        <f t="shared" si="105"/>
        <v>43849</v>
      </c>
      <c r="B482" s="94">
        <f t="shared" ca="1" si="111"/>
        <v>5430833.75</v>
      </c>
      <c r="C482" s="95">
        <f t="shared" si="106"/>
        <v>5000000</v>
      </c>
      <c r="D482" s="96">
        <f ca="1">IF(A482&lt;$B$1,VLOOKUP(A482,[1]DI!$A$4:$B$15000,2,FALSE),0)</f>
        <v>0</v>
      </c>
      <c r="E482" s="95">
        <f t="shared" ca="1" si="112"/>
        <v>0</v>
      </c>
      <c r="F482" s="97">
        <f t="shared" si="107"/>
        <v>1.1100000000000001</v>
      </c>
      <c r="G482" s="98">
        <f t="shared" ca="1" si="100"/>
        <v>1</v>
      </c>
      <c r="H482" s="95">
        <f ca="1">TRUNC(PRODUCT(G$10:G481),15)</f>
        <v>1.0861667452433801</v>
      </c>
      <c r="I482" s="95">
        <f t="shared" si="108"/>
        <v>1</v>
      </c>
      <c r="J482" s="95">
        <f t="shared" ca="1" si="101"/>
        <v>1.0861667500000001</v>
      </c>
      <c r="K482" s="95">
        <f t="shared" ca="1" si="102"/>
        <v>430833.75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03"/>
        <v>0</v>
      </c>
      <c r="O482" s="95">
        <f t="shared" ca="1" si="104"/>
        <v>430833.75</v>
      </c>
      <c r="P482" s="101" t="str">
        <f t="shared" si="109"/>
        <v>J=</v>
      </c>
      <c r="Q482" s="102">
        <f t="shared" si="110"/>
        <v>43923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</row>
    <row r="483" spans="1:172" x14ac:dyDescent="0.2">
      <c r="A483" s="93">
        <f t="shared" si="105"/>
        <v>43850</v>
      </c>
      <c r="B483" s="94">
        <f t="shared" ca="1" si="111"/>
        <v>5430833.75</v>
      </c>
      <c r="C483" s="95">
        <f t="shared" si="106"/>
        <v>5000000</v>
      </c>
      <c r="D483" s="96">
        <f ca="1">IF(A483&lt;$B$1,VLOOKUP(A483,[1]DI!$A$4:$B$15000,2,FALSE),0)</f>
        <v>4.4000000000000004E-2</v>
      </c>
      <c r="E483" s="95">
        <f t="shared" ca="1" si="112"/>
        <v>1.7089000000000001E-4</v>
      </c>
      <c r="F483" s="97">
        <f t="shared" si="107"/>
        <v>1.1100000000000001</v>
      </c>
      <c r="G483" s="98">
        <f t="shared" ca="1" si="100"/>
        <v>1.0001896879000001</v>
      </c>
      <c r="H483" s="95">
        <f ca="1">TRUNC(PRODUCT(G$10:G482),15)</f>
        <v>1.0861667452433801</v>
      </c>
      <c r="I483" s="95">
        <f t="shared" si="108"/>
        <v>1</v>
      </c>
      <c r="J483" s="95">
        <f t="shared" ca="1" si="101"/>
        <v>1.0861667500000001</v>
      </c>
      <c r="K483" s="95">
        <f t="shared" ca="1" si="102"/>
        <v>430833.75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03"/>
        <v>0</v>
      </c>
      <c r="O483" s="95">
        <f t="shared" ca="1" si="104"/>
        <v>430833.75</v>
      </c>
      <c r="P483" s="101" t="str">
        <f t="shared" si="109"/>
        <v>J=</v>
      </c>
      <c r="Q483" s="102">
        <f t="shared" si="110"/>
        <v>43923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</row>
    <row r="484" spans="1:172" x14ac:dyDescent="0.2">
      <c r="A484" s="93">
        <f t="shared" si="105"/>
        <v>43851</v>
      </c>
      <c r="B484" s="94">
        <f t="shared" ca="1" si="111"/>
        <v>5431863.9000000004</v>
      </c>
      <c r="C484" s="95">
        <f t="shared" si="106"/>
        <v>5000000</v>
      </c>
      <c r="D484" s="96">
        <f ca="1">IF(A484&lt;$B$1,VLOOKUP(A484,[1]DI!$A$4:$B$15000,2,FALSE),0)</f>
        <v>4.4000000000000004E-2</v>
      </c>
      <c r="E484" s="95">
        <f t="shared" ca="1" si="112"/>
        <v>1.7089000000000001E-4</v>
      </c>
      <c r="F484" s="97">
        <f t="shared" si="107"/>
        <v>1.1100000000000001</v>
      </c>
      <c r="G484" s="98">
        <f t="shared" ca="1" si="100"/>
        <v>1.0001896879000001</v>
      </c>
      <c r="H484" s="95">
        <f ca="1">TRUNC(PRODUCT(G$10:G483),15)</f>
        <v>1.08637277793233</v>
      </c>
      <c r="I484" s="95">
        <f t="shared" si="108"/>
        <v>1</v>
      </c>
      <c r="J484" s="95">
        <f t="shared" ca="1" si="101"/>
        <v>1.08637278</v>
      </c>
      <c r="K484" s="95">
        <f t="shared" ca="1" si="102"/>
        <v>431863.9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03"/>
        <v>0</v>
      </c>
      <c r="O484" s="95">
        <f t="shared" ca="1" si="104"/>
        <v>431863.9</v>
      </c>
      <c r="P484" s="101" t="str">
        <f t="shared" si="109"/>
        <v>J=</v>
      </c>
      <c r="Q484" s="102">
        <f t="shared" si="110"/>
        <v>43923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</row>
    <row r="485" spans="1:172" x14ac:dyDescent="0.2">
      <c r="A485" s="93">
        <f t="shared" si="105"/>
        <v>43852</v>
      </c>
      <c r="B485" s="94">
        <f t="shared" ca="1" si="111"/>
        <v>5432894.25</v>
      </c>
      <c r="C485" s="95">
        <f t="shared" si="106"/>
        <v>5000000</v>
      </c>
      <c r="D485" s="96">
        <f ca="1">IF(A485&lt;$B$1,VLOOKUP(A485,[1]DI!$A$4:$B$15000,2,FALSE),0)</f>
        <v>4.4000000000000004E-2</v>
      </c>
      <c r="E485" s="95">
        <f t="shared" ca="1" si="112"/>
        <v>1.7089000000000001E-4</v>
      </c>
      <c r="F485" s="97">
        <f t="shared" si="107"/>
        <v>1.1100000000000001</v>
      </c>
      <c r="G485" s="98">
        <f t="shared" ca="1" si="100"/>
        <v>1.0001896879000001</v>
      </c>
      <c r="H485" s="95">
        <f ca="1">TRUNC(PRODUCT(G$10:G484),15)</f>
        <v>1.0865788497031901</v>
      </c>
      <c r="I485" s="95">
        <f t="shared" si="108"/>
        <v>1</v>
      </c>
      <c r="J485" s="95">
        <f t="shared" ca="1" si="101"/>
        <v>1.08657885</v>
      </c>
      <c r="K485" s="95">
        <f t="shared" ca="1" si="102"/>
        <v>432894.25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03"/>
        <v>0</v>
      </c>
      <c r="O485" s="95">
        <f t="shared" ca="1" si="104"/>
        <v>432894.25</v>
      </c>
      <c r="P485" s="101" t="str">
        <f t="shared" si="109"/>
        <v>J=</v>
      </c>
      <c r="Q485" s="102">
        <f t="shared" si="110"/>
        <v>43923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</row>
    <row r="486" spans="1:172" x14ac:dyDescent="0.2">
      <c r="A486" s="93">
        <f t="shared" si="105"/>
        <v>43853</v>
      </c>
      <c r="B486" s="94">
        <f t="shared" ca="1" si="111"/>
        <v>5433924.7999999998</v>
      </c>
      <c r="C486" s="95">
        <f t="shared" si="106"/>
        <v>5000000</v>
      </c>
      <c r="D486" s="96">
        <f ca="1">IF(A486&lt;$B$1,VLOOKUP(A486,[1]DI!$A$4:$B$15000,2,FALSE),0)</f>
        <v>4.4000000000000004E-2</v>
      </c>
      <c r="E486" s="95">
        <f t="shared" ca="1" si="112"/>
        <v>1.7089000000000001E-4</v>
      </c>
      <c r="F486" s="97">
        <f t="shared" si="107"/>
        <v>1.1100000000000001</v>
      </c>
      <c r="G486" s="98">
        <f t="shared" ca="1" si="100"/>
        <v>1.0001896879000001</v>
      </c>
      <c r="H486" s="95">
        <f ca="1">TRUNC(PRODUCT(G$10:G485),15)</f>
        <v>1.0867849605633799</v>
      </c>
      <c r="I486" s="95">
        <f t="shared" si="108"/>
        <v>1</v>
      </c>
      <c r="J486" s="95">
        <f t="shared" ca="1" si="101"/>
        <v>1.0867849599999999</v>
      </c>
      <c r="K486" s="95">
        <f t="shared" ca="1" si="102"/>
        <v>433924.8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03"/>
        <v>0</v>
      </c>
      <c r="O486" s="95">
        <f t="shared" ca="1" si="104"/>
        <v>433924.8</v>
      </c>
      <c r="P486" s="101" t="str">
        <f t="shared" si="109"/>
        <v>J=</v>
      </c>
      <c r="Q486" s="102">
        <f t="shared" si="110"/>
        <v>43923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</row>
    <row r="487" spans="1:172" x14ac:dyDescent="0.2">
      <c r="A487" s="93">
        <f t="shared" si="105"/>
        <v>43854</v>
      </c>
      <c r="B487" s="94">
        <f t="shared" ca="1" si="111"/>
        <v>5434955.5499999998</v>
      </c>
      <c r="C487" s="95">
        <f t="shared" si="106"/>
        <v>5000000</v>
      </c>
      <c r="D487" s="96">
        <f ca="1">IF(A487&lt;$B$1,VLOOKUP(A487,[1]DI!$A$4:$B$15000,2,FALSE),0)</f>
        <v>4.4000000000000004E-2</v>
      </c>
      <c r="E487" s="95">
        <f t="shared" ca="1" si="112"/>
        <v>1.7089000000000001E-4</v>
      </c>
      <c r="F487" s="97">
        <f t="shared" si="107"/>
        <v>1.1100000000000001</v>
      </c>
      <c r="G487" s="98">
        <f t="shared" ca="1" si="100"/>
        <v>1.0001896879000001</v>
      </c>
      <c r="H487" s="95">
        <f ca="1">TRUNC(PRODUCT(G$10:G486),15)</f>
        <v>1.0869911105203001</v>
      </c>
      <c r="I487" s="95">
        <f t="shared" si="108"/>
        <v>1</v>
      </c>
      <c r="J487" s="95">
        <f t="shared" ca="1" si="101"/>
        <v>1.08699111</v>
      </c>
      <c r="K487" s="95">
        <f t="shared" ca="1" si="102"/>
        <v>434955.55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03"/>
        <v>0</v>
      </c>
      <c r="O487" s="95">
        <f t="shared" ca="1" si="104"/>
        <v>434955.55</v>
      </c>
      <c r="P487" s="101" t="str">
        <f t="shared" si="109"/>
        <v>J=</v>
      </c>
      <c r="Q487" s="102">
        <f t="shared" si="110"/>
        <v>43923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</row>
    <row r="488" spans="1:172" x14ac:dyDescent="0.2">
      <c r="A488" s="93">
        <f t="shared" si="105"/>
        <v>43855</v>
      </c>
      <c r="B488" s="94">
        <f t="shared" ca="1" si="111"/>
        <v>5435986.5</v>
      </c>
      <c r="C488" s="95">
        <f t="shared" si="106"/>
        <v>5000000</v>
      </c>
      <c r="D488" s="96">
        <f ca="1">IF(A488&lt;$B$1,VLOOKUP(A488,[1]DI!$A$4:$B$15000,2,FALSE),0)</f>
        <v>0</v>
      </c>
      <c r="E488" s="95">
        <f t="shared" ca="1" si="112"/>
        <v>0</v>
      </c>
      <c r="F488" s="97">
        <f t="shared" si="107"/>
        <v>1.1100000000000001</v>
      </c>
      <c r="G488" s="98">
        <f t="shared" ca="1" si="100"/>
        <v>1</v>
      </c>
      <c r="H488" s="95">
        <f ca="1">TRUNC(PRODUCT(G$10:G487),15)</f>
        <v>1.0871972995813699</v>
      </c>
      <c r="I488" s="95">
        <f t="shared" si="108"/>
        <v>1</v>
      </c>
      <c r="J488" s="95">
        <f t="shared" ca="1" si="101"/>
        <v>1.0871972999999999</v>
      </c>
      <c r="K488" s="95">
        <f t="shared" ca="1" si="102"/>
        <v>435986.5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03"/>
        <v>0</v>
      </c>
      <c r="O488" s="95">
        <f t="shared" ca="1" si="104"/>
        <v>435986.5</v>
      </c>
      <c r="P488" s="101" t="str">
        <f t="shared" si="109"/>
        <v>J=</v>
      </c>
      <c r="Q488" s="102">
        <f t="shared" si="110"/>
        <v>43923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</row>
    <row r="489" spans="1:172" x14ac:dyDescent="0.2">
      <c r="A489" s="93">
        <f t="shared" si="105"/>
        <v>43856</v>
      </c>
      <c r="B489" s="94">
        <f t="shared" ca="1" si="111"/>
        <v>5435986.5</v>
      </c>
      <c r="C489" s="95">
        <f t="shared" si="106"/>
        <v>5000000</v>
      </c>
      <c r="D489" s="96">
        <f ca="1">IF(A489&lt;$B$1,VLOOKUP(A489,[1]DI!$A$4:$B$15000,2,FALSE),0)</f>
        <v>0</v>
      </c>
      <c r="E489" s="95">
        <f t="shared" ca="1" si="112"/>
        <v>0</v>
      </c>
      <c r="F489" s="97">
        <f t="shared" si="107"/>
        <v>1.1100000000000001</v>
      </c>
      <c r="G489" s="98">
        <f t="shared" ca="1" si="100"/>
        <v>1</v>
      </c>
      <c r="H489" s="95">
        <f ca="1">TRUNC(PRODUCT(G$10:G488),15)</f>
        <v>1.0871972995813699</v>
      </c>
      <c r="I489" s="95">
        <f t="shared" si="108"/>
        <v>1</v>
      </c>
      <c r="J489" s="95">
        <f t="shared" ca="1" si="101"/>
        <v>1.0871972999999999</v>
      </c>
      <c r="K489" s="95">
        <f t="shared" ca="1" si="102"/>
        <v>435986.5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03"/>
        <v>0</v>
      </c>
      <c r="O489" s="95">
        <f t="shared" ca="1" si="104"/>
        <v>435986.5</v>
      </c>
      <c r="P489" s="101" t="str">
        <f t="shared" si="109"/>
        <v>J=</v>
      </c>
      <c r="Q489" s="102">
        <f t="shared" si="110"/>
        <v>43923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</row>
    <row r="490" spans="1:172" x14ac:dyDescent="0.2">
      <c r="A490" s="93">
        <f t="shared" si="105"/>
        <v>43857</v>
      </c>
      <c r="B490" s="94">
        <f t="shared" ca="1" si="111"/>
        <v>5435986.5</v>
      </c>
      <c r="C490" s="95">
        <f t="shared" si="106"/>
        <v>5000000</v>
      </c>
      <c r="D490" s="96">
        <f ca="1">IF(A490&lt;$B$1,VLOOKUP(A490,[1]DI!$A$4:$B$15000,2,FALSE),0)</f>
        <v>4.4000000000000004E-2</v>
      </c>
      <c r="E490" s="95">
        <f t="shared" ca="1" si="112"/>
        <v>1.7089000000000001E-4</v>
      </c>
      <c r="F490" s="97">
        <f t="shared" si="107"/>
        <v>1.1100000000000001</v>
      </c>
      <c r="G490" s="98">
        <f t="shared" ca="1" si="100"/>
        <v>1.0001896879000001</v>
      </c>
      <c r="H490" s="95">
        <f ca="1">TRUNC(PRODUCT(G$10:G489),15)</f>
        <v>1.0871972995813699</v>
      </c>
      <c r="I490" s="95">
        <f t="shared" si="108"/>
        <v>1</v>
      </c>
      <c r="J490" s="95">
        <f t="shared" ca="1" si="101"/>
        <v>1.0871972999999999</v>
      </c>
      <c r="K490" s="95">
        <f t="shared" ca="1" si="102"/>
        <v>435986.5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03"/>
        <v>0</v>
      </c>
      <c r="O490" s="95">
        <f t="shared" ca="1" si="104"/>
        <v>435986.5</v>
      </c>
      <c r="P490" s="101" t="str">
        <f t="shared" si="109"/>
        <v>J=</v>
      </c>
      <c r="Q490" s="102">
        <f t="shared" si="110"/>
        <v>43923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</row>
    <row r="491" spans="1:172" x14ac:dyDescent="0.2">
      <c r="A491" s="93">
        <f t="shared" si="105"/>
        <v>43858</v>
      </c>
      <c r="B491" s="94">
        <f t="shared" ca="1" si="111"/>
        <v>5437017.6500000004</v>
      </c>
      <c r="C491" s="95">
        <f t="shared" si="106"/>
        <v>5000000</v>
      </c>
      <c r="D491" s="96">
        <f ca="1">IF(A491&lt;$B$1,VLOOKUP(A491,[1]DI!$A$4:$B$15000,2,FALSE),0)</f>
        <v>4.4000000000000004E-2</v>
      </c>
      <c r="E491" s="95">
        <f t="shared" ca="1" si="112"/>
        <v>1.7089000000000001E-4</v>
      </c>
      <c r="F491" s="97">
        <f t="shared" si="107"/>
        <v>1.1100000000000001</v>
      </c>
      <c r="G491" s="98">
        <f t="shared" ca="1" si="100"/>
        <v>1.0001896879000001</v>
      </c>
      <c r="H491" s="95">
        <f ca="1">TRUNC(PRODUCT(G$10:G490),15)</f>
        <v>1.0874035277540199</v>
      </c>
      <c r="I491" s="95">
        <f t="shared" si="108"/>
        <v>1</v>
      </c>
      <c r="J491" s="95">
        <f t="shared" ca="1" si="101"/>
        <v>1.08740353</v>
      </c>
      <c r="K491" s="95">
        <f t="shared" ca="1" si="102"/>
        <v>437017.65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03"/>
        <v>0</v>
      </c>
      <c r="O491" s="95">
        <f t="shared" ca="1" si="104"/>
        <v>437017.65</v>
      </c>
      <c r="P491" s="101" t="str">
        <f t="shared" si="109"/>
        <v>J=</v>
      </c>
      <c r="Q491" s="102">
        <f t="shared" si="110"/>
        <v>43923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</row>
    <row r="492" spans="1:172" x14ac:dyDescent="0.2">
      <c r="A492" s="93">
        <f t="shared" si="105"/>
        <v>43859</v>
      </c>
      <c r="B492" s="94">
        <f t="shared" ca="1" si="111"/>
        <v>5438049</v>
      </c>
      <c r="C492" s="95">
        <f t="shared" si="106"/>
        <v>5000000</v>
      </c>
      <c r="D492" s="96">
        <f ca="1">IF(A492&lt;$B$1,VLOOKUP(A492,[1]DI!$A$4:$B$15000,2,FALSE),0)</f>
        <v>4.4000000000000004E-2</v>
      </c>
      <c r="E492" s="95">
        <f t="shared" ca="1" si="112"/>
        <v>1.7089000000000001E-4</v>
      </c>
      <c r="F492" s="97">
        <f t="shared" si="107"/>
        <v>1.1100000000000001</v>
      </c>
      <c r="G492" s="98">
        <f t="shared" ca="1" si="100"/>
        <v>1.0001896879000001</v>
      </c>
      <c r="H492" s="95">
        <f ca="1">TRUNC(PRODUCT(G$10:G491),15)</f>
        <v>1.08760979504565</v>
      </c>
      <c r="I492" s="95">
        <f t="shared" si="108"/>
        <v>1</v>
      </c>
      <c r="J492" s="95">
        <f t="shared" ca="1" si="101"/>
        <v>1.0876098000000001</v>
      </c>
      <c r="K492" s="95">
        <f t="shared" ca="1" si="102"/>
        <v>438049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03"/>
        <v>0</v>
      </c>
      <c r="O492" s="95">
        <f t="shared" ca="1" si="104"/>
        <v>438049</v>
      </c>
      <c r="P492" s="101" t="str">
        <f t="shared" si="109"/>
        <v>J=</v>
      </c>
      <c r="Q492" s="102">
        <f t="shared" si="110"/>
        <v>43923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</row>
    <row r="493" spans="1:172" x14ac:dyDescent="0.2">
      <c r="A493" s="93">
        <f t="shared" si="105"/>
        <v>43860</v>
      </c>
      <c r="B493" s="94">
        <f t="shared" ca="1" si="111"/>
        <v>5439080.5</v>
      </c>
      <c r="C493" s="95">
        <f t="shared" si="106"/>
        <v>5000000</v>
      </c>
      <c r="D493" s="96">
        <f ca="1">IF(A493&lt;$B$1,VLOOKUP(A493,[1]DI!$A$4:$B$15000,2,FALSE),0)</f>
        <v>4.4000000000000004E-2</v>
      </c>
      <c r="E493" s="95">
        <f t="shared" ca="1" si="112"/>
        <v>1.7089000000000001E-4</v>
      </c>
      <c r="F493" s="97">
        <f t="shared" si="107"/>
        <v>1.1100000000000001</v>
      </c>
      <c r="G493" s="98">
        <f t="shared" ca="1" si="100"/>
        <v>1.0001896879000001</v>
      </c>
      <c r="H493" s="95">
        <f ca="1">TRUNC(PRODUCT(G$10:G492),15)</f>
        <v>1.08781610146369</v>
      </c>
      <c r="I493" s="95">
        <f t="shared" si="108"/>
        <v>1</v>
      </c>
      <c r="J493" s="95">
        <f t="shared" ca="1" si="101"/>
        <v>1.0878161</v>
      </c>
      <c r="K493" s="95">
        <f t="shared" ca="1" si="102"/>
        <v>439080.5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03"/>
        <v>0</v>
      </c>
      <c r="O493" s="95">
        <f t="shared" ca="1" si="104"/>
        <v>439080.5</v>
      </c>
      <c r="P493" s="101" t="str">
        <f t="shared" si="109"/>
        <v>J=</v>
      </c>
      <c r="Q493" s="102">
        <f t="shared" si="110"/>
        <v>43923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</row>
    <row r="494" spans="1:172" x14ac:dyDescent="0.2">
      <c r="A494" s="93">
        <f t="shared" si="105"/>
        <v>43861</v>
      </c>
      <c r="B494" s="94">
        <f t="shared" ca="1" si="111"/>
        <v>5440112.25</v>
      </c>
      <c r="C494" s="95">
        <f t="shared" si="106"/>
        <v>5000000</v>
      </c>
      <c r="D494" s="96">
        <f ca="1">IF(A494&lt;$B$1,VLOOKUP(A494,[1]DI!$A$4:$B$15000,2,FALSE),0)</f>
        <v>4.4000000000000004E-2</v>
      </c>
      <c r="E494" s="95">
        <f t="shared" ca="1" si="112"/>
        <v>1.7089000000000001E-4</v>
      </c>
      <c r="F494" s="97">
        <f t="shared" si="107"/>
        <v>1.1100000000000001</v>
      </c>
      <c r="G494" s="98">
        <f t="shared" ca="1" si="100"/>
        <v>1.0001896879000001</v>
      </c>
      <c r="H494" s="95">
        <f ca="1">TRUNC(PRODUCT(G$10:G493),15)</f>
        <v>1.0880224470155599</v>
      </c>
      <c r="I494" s="95">
        <f t="shared" si="108"/>
        <v>1</v>
      </c>
      <c r="J494" s="95">
        <f t="shared" ca="1" si="101"/>
        <v>1.08802245</v>
      </c>
      <c r="K494" s="95">
        <f t="shared" ca="1" si="102"/>
        <v>440112.25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03"/>
        <v>0</v>
      </c>
      <c r="O494" s="95">
        <f t="shared" ca="1" si="104"/>
        <v>440112.25</v>
      </c>
      <c r="P494" s="101" t="str">
        <f t="shared" si="109"/>
        <v>J=</v>
      </c>
      <c r="Q494" s="102">
        <f t="shared" si="110"/>
        <v>43923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</row>
    <row r="495" spans="1:172" x14ac:dyDescent="0.2">
      <c r="A495" s="93">
        <f t="shared" si="105"/>
        <v>43862</v>
      </c>
      <c r="B495" s="94">
        <f t="shared" ca="1" si="111"/>
        <v>5441144.1500000004</v>
      </c>
      <c r="C495" s="95">
        <f t="shared" si="106"/>
        <v>5000000</v>
      </c>
      <c r="D495" s="96">
        <f ca="1">IF(A495&lt;$B$1,VLOOKUP(A495,[1]DI!$A$4:$B$15000,2,FALSE),0)</f>
        <v>0</v>
      </c>
      <c r="E495" s="95">
        <f t="shared" ca="1" si="112"/>
        <v>0</v>
      </c>
      <c r="F495" s="97">
        <f t="shared" si="107"/>
        <v>1.1100000000000001</v>
      </c>
      <c r="G495" s="98">
        <f t="shared" ca="1" si="100"/>
        <v>1</v>
      </c>
      <c r="H495" s="95">
        <f ca="1">TRUNC(PRODUCT(G$10:G494),15)</f>
        <v>1.0882288317086899</v>
      </c>
      <c r="I495" s="95">
        <f t="shared" si="108"/>
        <v>1</v>
      </c>
      <c r="J495" s="95">
        <f t="shared" ca="1" si="101"/>
        <v>1.08822883</v>
      </c>
      <c r="K495" s="95">
        <f t="shared" ca="1" si="102"/>
        <v>441144.15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03"/>
        <v>0</v>
      </c>
      <c r="O495" s="95">
        <f t="shared" ca="1" si="104"/>
        <v>441144.15</v>
      </c>
      <c r="P495" s="101" t="str">
        <f t="shared" si="109"/>
        <v>J=</v>
      </c>
      <c r="Q495" s="102">
        <f t="shared" si="110"/>
        <v>43923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</row>
    <row r="496" spans="1:172" x14ac:dyDescent="0.2">
      <c r="A496" s="93">
        <f t="shared" si="105"/>
        <v>43863</v>
      </c>
      <c r="B496" s="94">
        <f t="shared" ca="1" si="111"/>
        <v>5441144.1500000004</v>
      </c>
      <c r="C496" s="95">
        <f t="shared" si="106"/>
        <v>5000000</v>
      </c>
      <c r="D496" s="96">
        <f ca="1">IF(A496&lt;$B$1,VLOOKUP(A496,[1]DI!$A$4:$B$15000,2,FALSE),0)</f>
        <v>0</v>
      </c>
      <c r="E496" s="95">
        <f t="shared" ca="1" si="112"/>
        <v>0</v>
      </c>
      <c r="F496" s="97">
        <f t="shared" si="107"/>
        <v>1.1100000000000001</v>
      </c>
      <c r="G496" s="98">
        <f t="shared" ca="1" si="100"/>
        <v>1</v>
      </c>
      <c r="H496" s="95">
        <f ca="1">TRUNC(PRODUCT(G$10:G495),15)</f>
        <v>1.0882288317086899</v>
      </c>
      <c r="I496" s="95">
        <f t="shared" si="108"/>
        <v>1</v>
      </c>
      <c r="J496" s="95">
        <f t="shared" ca="1" si="101"/>
        <v>1.08822883</v>
      </c>
      <c r="K496" s="95">
        <f t="shared" ca="1" si="102"/>
        <v>441144.15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03"/>
        <v>0</v>
      </c>
      <c r="O496" s="95">
        <f t="shared" ca="1" si="104"/>
        <v>441144.15</v>
      </c>
      <c r="P496" s="101" t="str">
        <f t="shared" si="109"/>
        <v>J=</v>
      </c>
      <c r="Q496" s="102">
        <f t="shared" si="110"/>
        <v>43923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</row>
    <row r="497" spans="1:177" x14ac:dyDescent="0.2">
      <c r="A497" s="93">
        <f t="shared" si="105"/>
        <v>43864</v>
      </c>
      <c r="B497" s="94">
        <f t="shared" ca="1" si="111"/>
        <v>5441144.1500000004</v>
      </c>
      <c r="C497" s="95">
        <f t="shared" si="106"/>
        <v>5000000</v>
      </c>
      <c r="D497" s="96">
        <f ca="1">IF(A497&lt;$B$1,VLOOKUP(A497,[1]DI!$A$4:$B$15000,2,FALSE),0)</f>
        <v>4.4000000000000004E-2</v>
      </c>
      <c r="E497" s="95">
        <f t="shared" ca="1" si="112"/>
        <v>1.7089000000000001E-4</v>
      </c>
      <c r="F497" s="97">
        <f t="shared" si="107"/>
        <v>1.1100000000000001</v>
      </c>
      <c r="G497" s="98">
        <f t="shared" ca="1" si="100"/>
        <v>1.0001896879000001</v>
      </c>
      <c r="H497" s="95">
        <f ca="1">TRUNC(PRODUCT(G$10:G496),15)</f>
        <v>1.0882288317086899</v>
      </c>
      <c r="I497" s="95">
        <f t="shared" si="108"/>
        <v>1</v>
      </c>
      <c r="J497" s="95">
        <f t="shared" ca="1" si="101"/>
        <v>1.08822883</v>
      </c>
      <c r="K497" s="95">
        <f t="shared" ca="1" si="102"/>
        <v>441144.15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03"/>
        <v>0</v>
      </c>
      <c r="O497" s="95">
        <f t="shared" ca="1" si="104"/>
        <v>441144.15</v>
      </c>
      <c r="P497" s="101" t="str">
        <f t="shared" si="109"/>
        <v>J=</v>
      </c>
      <c r="Q497" s="102">
        <f t="shared" si="110"/>
        <v>43923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</row>
    <row r="498" spans="1:177" x14ac:dyDescent="0.2">
      <c r="A498" s="93">
        <f t="shared" si="105"/>
        <v>43865</v>
      </c>
      <c r="B498" s="94">
        <f t="shared" ca="1" si="111"/>
        <v>5442176.2999999998</v>
      </c>
      <c r="C498" s="95">
        <f t="shared" si="106"/>
        <v>5000000</v>
      </c>
      <c r="D498" s="96">
        <f ca="1">IF(A498&lt;$B$1,VLOOKUP(A498,[1]DI!$A$4:$B$15000,2,FALSE),0)</f>
        <v>4.4000000000000004E-2</v>
      </c>
      <c r="E498" s="95">
        <f t="shared" ca="1" si="112"/>
        <v>1.7089000000000001E-4</v>
      </c>
      <c r="F498" s="97">
        <f t="shared" si="107"/>
        <v>1.1100000000000001</v>
      </c>
      <c r="G498" s="98">
        <f t="shared" ca="1" si="100"/>
        <v>1.0001896879000001</v>
      </c>
      <c r="H498" s="95">
        <f ca="1">TRUNC(PRODUCT(G$10:G497),15)</f>
        <v>1.0884352555504999</v>
      </c>
      <c r="I498" s="95">
        <f t="shared" si="108"/>
        <v>1</v>
      </c>
      <c r="J498" s="95">
        <f t="shared" ca="1" si="101"/>
        <v>1.08843526</v>
      </c>
      <c r="K498" s="95">
        <f t="shared" ca="1" si="102"/>
        <v>442176.3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03"/>
        <v>0</v>
      </c>
      <c r="O498" s="95">
        <f t="shared" ca="1" si="104"/>
        <v>442176.3</v>
      </c>
      <c r="P498" s="101" t="str">
        <f t="shared" si="109"/>
        <v>J=</v>
      </c>
      <c r="Q498" s="102">
        <f t="shared" si="110"/>
        <v>43923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</row>
    <row r="499" spans="1:177" x14ac:dyDescent="0.2">
      <c r="A499" s="93">
        <f t="shared" si="105"/>
        <v>43866</v>
      </c>
      <c r="B499" s="94">
        <f t="shared" ca="1" si="111"/>
        <v>5443208.5999999996</v>
      </c>
      <c r="C499" s="95">
        <f t="shared" si="106"/>
        <v>5000000</v>
      </c>
      <c r="D499" s="96">
        <f ca="1">IF(A499&lt;$B$1,VLOOKUP(A499,[1]DI!$A$4:$B$15000,2,FALSE),0)</f>
        <v>4.4000000000000004E-2</v>
      </c>
      <c r="E499" s="95">
        <f t="shared" ca="1" si="112"/>
        <v>1.7089000000000001E-4</v>
      </c>
      <c r="F499" s="97">
        <f t="shared" si="107"/>
        <v>1.1100000000000001</v>
      </c>
      <c r="G499" s="98">
        <f t="shared" ca="1" si="100"/>
        <v>1.0001896879000001</v>
      </c>
      <c r="H499" s="95">
        <f ca="1">TRUNC(PRODUCT(G$10:G498),15)</f>
        <v>1.0886417185484101</v>
      </c>
      <c r="I499" s="95">
        <f t="shared" si="108"/>
        <v>1</v>
      </c>
      <c r="J499" s="95">
        <f t="shared" ca="1" si="101"/>
        <v>1.08864172</v>
      </c>
      <c r="K499" s="95">
        <f t="shared" ca="1" si="102"/>
        <v>443208.6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03"/>
        <v>0</v>
      </c>
      <c r="O499" s="95">
        <f t="shared" ca="1" si="104"/>
        <v>443208.6</v>
      </c>
      <c r="P499" s="101" t="str">
        <f t="shared" si="109"/>
        <v>J=</v>
      </c>
      <c r="Q499" s="102">
        <f t="shared" si="110"/>
        <v>43923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</row>
    <row r="500" spans="1:177" x14ac:dyDescent="0.2">
      <c r="A500" s="93">
        <f t="shared" si="105"/>
        <v>43867</v>
      </c>
      <c r="B500" s="94">
        <f t="shared" ca="1" si="111"/>
        <v>5444241.0999999996</v>
      </c>
      <c r="C500" s="95">
        <f t="shared" si="106"/>
        <v>5000000</v>
      </c>
      <c r="D500" s="96">
        <f ca="1">IF(A500&lt;$B$1,VLOOKUP(A500,[1]DI!$A$4:$B$15000,2,FALSE),0)</f>
        <v>4.1500000000000002E-2</v>
      </c>
      <c r="E500" s="95">
        <f t="shared" ca="1" si="112"/>
        <v>1.6137000000000001E-4</v>
      </c>
      <c r="F500" s="97">
        <f t="shared" si="107"/>
        <v>1.1100000000000001</v>
      </c>
      <c r="G500" s="98">
        <f t="shared" ca="1" si="100"/>
        <v>1.0001791206999999</v>
      </c>
      <c r="H500" s="95">
        <f ca="1">TRUNC(PRODUCT(G$10:G499),15)</f>
        <v>1.08884822070985</v>
      </c>
      <c r="I500" s="95">
        <f t="shared" si="108"/>
        <v>1</v>
      </c>
      <c r="J500" s="95">
        <f t="shared" ca="1" si="101"/>
        <v>1.08884822</v>
      </c>
      <c r="K500" s="95">
        <f t="shared" ca="1" si="102"/>
        <v>444241.1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03"/>
        <v>0</v>
      </c>
      <c r="O500" s="95">
        <f t="shared" ca="1" si="104"/>
        <v>444241.1</v>
      </c>
      <c r="P500" s="101" t="str">
        <f t="shared" si="109"/>
        <v>J=</v>
      </c>
      <c r="Q500" s="102">
        <f t="shared" si="110"/>
        <v>43923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</row>
    <row r="501" spans="1:177" x14ac:dyDescent="0.2">
      <c r="A501" s="93">
        <f t="shared" si="105"/>
        <v>43868</v>
      </c>
      <c r="B501" s="94">
        <f t="shared" ca="1" si="111"/>
        <v>5445216.2999999998</v>
      </c>
      <c r="C501" s="95">
        <f t="shared" si="106"/>
        <v>5000000</v>
      </c>
      <c r="D501" s="96">
        <f ca="1">IF(A501&lt;$B$1,VLOOKUP(A501,[1]DI!$A$4:$B$15000,2,FALSE),0)</f>
        <v>4.1500000000000002E-2</v>
      </c>
      <c r="E501" s="95">
        <f t="shared" ca="1" si="112"/>
        <v>1.6137000000000001E-4</v>
      </c>
      <c r="F501" s="97">
        <f t="shared" si="107"/>
        <v>1.1100000000000001</v>
      </c>
      <c r="G501" s="98">
        <f t="shared" ca="1" si="100"/>
        <v>1.0001791206999999</v>
      </c>
      <c r="H501" s="95">
        <f ca="1">TRUNC(PRODUCT(G$10:G500),15)</f>
        <v>1.08904325596534</v>
      </c>
      <c r="I501" s="95">
        <f t="shared" si="108"/>
        <v>1</v>
      </c>
      <c r="J501" s="95">
        <f t="shared" ca="1" si="101"/>
        <v>1.08904326</v>
      </c>
      <c r="K501" s="95">
        <f t="shared" ca="1" si="102"/>
        <v>445216.3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03"/>
        <v>0</v>
      </c>
      <c r="O501" s="95">
        <f t="shared" ca="1" si="104"/>
        <v>445216.3</v>
      </c>
      <c r="P501" s="101" t="str">
        <f t="shared" si="109"/>
        <v>J=</v>
      </c>
      <c r="Q501" s="102">
        <f t="shared" si="110"/>
        <v>43923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</row>
    <row r="502" spans="1:177" x14ac:dyDescent="0.2">
      <c r="A502" s="93">
        <f t="shared" si="105"/>
        <v>43869</v>
      </c>
      <c r="B502" s="94">
        <f t="shared" ca="1" si="111"/>
        <v>5446191.6500000004</v>
      </c>
      <c r="C502" s="95">
        <f t="shared" si="106"/>
        <v>5000000</v>
      </c>
      <c r="D502" s="96">
        <f ca="1">IF(A502&lt;$B$1,VLOOKUP(A502,[1]DI!$A$4:$B$15000,2,FALSE),0)</f>
        <v>0</v>
      </c>
      <c r="E502" s="95">
        <f t="shared" ca="1" si="112"/>
        <v>0</v>
      </c>
      <c r="F502" s="97">
        <f t="shared" si="107"/>
        <v>1.1100000000000001</v>
      </c>
      <c r="G502" s="98">
        <f t="shared" ca="1" si="100"/>
        <v>1</v>
      </c>
      <c r="H502" s="95">
        <f ca="1">TRUNC(PRODUCT(G$10:G501),15)</f>
        <v>1.0892383261556799</v>
      </c>
      <c r="I502" s="95">
        <f t="shared" si="108"/>
        <v>1</v>
      </c>
      <c r="J502" s="95">
        <f t="shared" ca="1" si="101"/>
        <v>1.0892383299999999</v>
      </c>
      <c r="K502" s="95">
        <f t="shared" ca="1" si="102"/>
        <v>446191.65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03"/>
        <v>0</v>
      </c>
      <c r="O502" s="95">
        <f t="shared" ca="1" si="104"/>
        <v>446191.65</v>
      </c>
      <c r="P502" s="101" t="str">
        <f t="shared" si="109"/>
        <v>J=</v>
      </c>
      <c r="Q502" s="102">
        <f t="shared" si="110"/>
        <v>43923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</row>
    <row r="503" spans="1:177" x14ac:dyDescent="0.2">
      <c r="A503" s="93">
        <f t="shared" si="105"/>
        <v>43870</v>
      </c>
      <c r="B503" s="94">
        <f t="shared" ca="1" si="111"/>
        <v>5446191.6500000004</v>
      </c>
      <c r="C503" s="95">
        <f t="shared" si="106"/>
        <v>5000000</v>
      </c>
      <c r="D503" s="96">
        <f ca="1">IF(A503&lt;$B$1,VLOOKUP(A503,[1]DI!$A$4:$B$15000,2,FALSE),0)</f>
        <v>0</v>
      </c>
      <c r="E503" s="95">
        <f t="shared" ca="1" si="112"/>
        <v>0</v>
      </c>
      <c r="F503" s="97">
        <f t="shared" si="107"/>
        <v>1.1100000000000001</v>
      </c>
      <c r="G503" s="98">
        <f t="shared" ca="1" si="100"/>
        <v>1</v>
      </c>
      <c r="H503" s="95">
        <f ca="1">TRUNC(PRODUCT(G$10:G502),15)</f>
        <v>1.0892383261556799</v>
      </c>
      <c r="I503" s="95">
        <f t="shared" si="108"/>
        <v>1</v>
      </c>
      <c r="J503" s="95">
        <f t="shared" ca="1" si="101"/>
        <v>1.0892383299999999</v>
      </c>
      <c r="K503" s="95">
        <f t="shared" ca="1" si="102"/>
        <v>446191.65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03"/>
        <v>0</v>
      </c>
      <c r="O503" s="95">
        <f t="shared" ca="1" si="104"/>
        <v>446191.65</v>
      </c>
      <c r="P503" s="101" t="str">
        <f t="shared" si="109"/>
        <v>J=</v>
      </c>
      <c r="Q503" s="102">
        <f t="shared" si="110"/>
        <v>43923</v>
      </c>
      <c r="R503" s="12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05"/>
        <v>43871</v>
      </c>
      <c r="B504" s="94">
        <f t="shared" ca="1" si="111"/>
        <v>5446191.6500000004</v>
      </c>
      <c r="C504" s="95">
        <f t="shared" si="106"/>
        <v>5000000</v>
      </c>
      <c r="D504" s="96">
        <f ca="1">IF(A504&lt;$B$1,VLOOKUP(A504,[1]DI!$A$4:$B$15000,2,FALSE),0)</f>
        <v>4.1500000000000002E-2</v>
      </c>
      <c r="E504" s="95">
        <f t="shared" ca="1" si="112"/>
        <v>1.6137000000000001E-4</v>
      </c>
      <c r="F504" s="97">
        <f t="shared" si="107"/>
        <v>1.1100000000000001</v>
      </c>
      <c r="G504" s="98">
        <f t="shared" ca="1" si="100"/>
        <v>1.0001791206999999</v>
      </c>
      <c r="H504" s="95">
        <f ca="1">TRUNC(PRODUCT(G$10:G503),15)</f>
        <v>1.0892383261556799</v>
      </c>
      <c r="I504" s="95">
        <f t="shared" si="108"/>
        <v>1</v>
      </c>
      <c r="J504" s="95">
        <f t="shared" ca="1" si="101"/>
        <v>1.0892383299999999</v>
      </c>
      <c r="K504" s="95">
        <f t="shared" ca="1" si="102"/>
        <v>446191.65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03"/>
        <v>0</v>
      </c>
      <c r="O504" s="95">
        <f t="shared" ca="1" si="104"/>
        <v>446191.65</v>
      </c>
      <c r="P504" s="101" t="str">
        <f t="shared" si="109"/>
        <v>J=</v>
      </c>
      <c r="Q504" s="102">
        <f t="shared" si="110"/>
        <v>43923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</row>
    <row r="505" spans="1:177" x14ac:dyDescent="0.2">
      <c r="A505" s="93">
        <f t="shared" si="105"/>
        <v>43872</v>
      </c>
      <c r="B505" s="94">
        <f t="shared" ca="1" si="111"/>
        <v>5447167.1500000004</v>
      </c>
      <c r="C505" s="95">
        <f t="shared" si="106"/>
        <v>5000000</v>
      </c>
      <c r="D505" s="96">
        <f ca="1">IF(A505&lt;$B$1,VLOOKUP(A505,[1]DI!$A$4:$B$15000,2,FALSE),0)</f>
        <v>4.1500000000000002E-2</v>
      </c>
      <c r="E505" s="95">
        <f t="shared" ca="1" si="112"/>
        <v>1.6137000000000001E-4</v>
      </c>
      <c r="F505" s="97">
        <f t="shared" si="107"/>
        <v>1.1100000000000001</v>
      </c>
      <c r="G505" s="98">
        <f t="shared" ca="1" si="100"/>
        <v>1.0001791206999999</v>
      </c>
      <c r="H505" s="95">
        <f ca="1">TRUNC(PRODUCT(G$10:G504),15)</f>
        <v>1.0894334312871301</v>
      </c>
      <c r="I505" s="95">
        <f t="shared" si="108"/>
        <v>1</v>
      </c>
      <c r="J505" s="95">
        <f t="shared" ca="1" si="101"/>
        <v>1.0894334299999999</v>
      </c>
      <c r="K505" s="95">
        <f t="shared" ca="1" si="102"/>
        <v>447167.15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03"/>
        <v>0</v>
      </c>
      <c r="O505" s="95">
        <f t="shared" ca="1" si="104"/>
        <v>447167.15</v>
      </c>
      <c r="P505" s="101" t="str">
        <f t="shared" si="109"/>
        <v>J=</v>
      </c>
      <c r="Q505" s="102">
        <f t="shared" si="110"/>
        <v>43923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</row>
    <row r="506" spans="1:177" x14ac:dyDescent="0.2">
      <c r="A506" s="93">
        <f t="shared" si="105"/>
        <v>43873</v>
      </c>
      <c r="B506" s="94">
        <f t="shared" ca="1" si="111"/>
        <v>5448142.8499999996</v>
      </c>
      <c r="C506" s="95">
        <f t="shared" si="106"/>
        <v>5000000</v>
      </c>
      <c r="D506" s="96">
        <f ca="1">IF(A506&lt;$B$1,VLOOKUP(A506,[1]DI!$A$4:$B$15000,2,FALSE),0)</f>
        <v>4.1500000000000002E-2</v>
      </c>
      <c r="E506" s="95">
        <f t="shared" ca="1" si="112"/>
        <v>1.6137000000000001E-4</v>
      </c>
      <c r="F506" s="97">
        <f t="shared" si="107"/>
        <v>1.1100000000000001</v>
      </c>
      <c r="G506" s="98">
        <f t="shared" ca="1" si="100"/>
        <v>1.0001791206999999</v>
      </c>
      <c r="H506" s="95">
        <f ca="1">TRUNC(PRODUCT(G$10:G505),15)</f>
        <v>1.0896285713659399</v>
      </c>
      <c r="I506" s="95">
        <f t="shared" si="108"/>
        <v>1</v>
      </c>
      <c r="J506" s="95">
        <f t="shared" ca="1" si="101"/>
        <v>1.0896285699999999</v>
      </c>
      <c r="K506" s="95">
        <f t="shared" ca="1" si="102"/>
        <v>448142.85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03"/>
        <v>0</v>
      </c>
      <c r="O506" s="95">
        <f t="shared" ca="1" si="104"/>
        <v>448142.85</v>
      </c>
      <c r="P506" s="101" t="str">
        <f t="shared" si="109"/>
        <v>J=</v>
      </c>
      <c r="Q506" s="102">
        <f t="shared" si="110"/>
        <v>43923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</row>
    <row r="507" spans="1:177" x14ac:dyDescent="0.2">
      <c r="A507" s="93">
        <f t="shared" si="105"/>
        <v>43874</v>
      </c>
      <c r="B507" s="94">
        <f t="shared" ca="1" si="111"/>
        <v>5449118.75</v>
      </c>
      <c r="C507" s="95">
        <f t="shared" si="106"/>
        <v>5000000</v>
      </c>
      <c r="D507" s="96">
        <f ca="1">IF(A507&lt;$B$1,VLOOKUP(A507,[1]DI!$A$4:$B$15000,2,FALSE),0)</f>
        <v>4.1500000000000002E-2</v>
      </c>
      <c r="E507" s="95">
        <f t="shared" ca="1" si="112"/>
        <v>1.6137000000000001E-4</v>
      </c>
      <c r="F507" s="97">
        <f t="shared" si="107"/>
        <v>1.1100000000000001</v>
      </c>
      <c r="G507" s="98">
        <f t="shared" ca="1" si="100"/>
        <v>1.0001791206999999</v>
      </c>
      <c r="H507" s="95">
        <f ca="1">TRUNC(PRODUCT(G$10:G506),15)</f>
        <v>1.08982374639838</v>
      </c>
      <c r="I507" s="95">
        <f t="shared" si="108"/>
        <v>1</v>
      </c>
      <c r="J507" s="95">
        <f t="shared" ca="1" si="101"/>
        <v>1.0898237500000001</v>
      </c>
      <c r="K507" s="95">
        <f t="shared" ca="1" si="102"/>
        <v>449118.75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03"/>
        <v>0</v>
      </c>
      <c r="O507" s="95">
        <f t="shared" ca="1" si="104"/>
        <v>449118.75</v>
      </c>
      <c r="P507" s="101" t="str">
        <f t="shared" si="109"/>
        <v>J=</v>
      </c>
      <c r="Q507" s="102">
        <f t="shared" si="110"/>
        <v>43923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</row>
    <row r="508" spans="1:177" x14ac:dyDescent="0.2">
      <c r="A508" s="93">
        <f t="shared" si="105"/>
        <v>43875</v>
      </c>
      <c r="B508" s="94">
        <f t="shared" ca="1" si="111"/>
        <v>5450094.7999999998</v>
      </c>
      <c r="C508" s="95">
        <f t="shared" si="106"/>
        <v>5000000</v>
      </c>
      <c r="D508" s="96">
        <f ca="1">IF(A508&lt;$B$1,VLOOKUP(A508,[1]DI!$A$4:$B$15000,2,FALSE),0)</f>
        <v>4.1500000000000002E-2</v>
      </c>
      <c r="E508" s="95">
        <f t="shared" ca="1" si="112"/>
        <v>1.6137000000000001E-4</v>
      </c>
      <c r="F508" s="97">
        <f t="shared" si="107"/>
        <v>1.1100000000000001</v>
      </c>
      <c r="G508" s="98">
        <f t="shared" ca="1" si="100"/>
        <v>1.0001791206999999</v>
      </c>
      <c r="H508" s="95">
        <f ca="1">TRUNC(PRODUCT(G$10:G507),15)</f>
        <v>1.0900189563907099</v>
      </c>
      <c r="I508" s="95">
        <f t="shared" si="108"/>
        <v>1</v>
      </c>
      <c r="J508" s="95">
        <f t="shared" ca="1" si="101"/>
        <v>1.0900189600000001</v>
      </c>
      <c r="K508" s="95">
        <f t="shared" ca="1" si="102"/>
        <v>450094.8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03"/>
        <v>0</v>
      </c>
      <c r="O508" s="95">
        <f t="shared" ca="1" si="104"/>
        <v>450094.8</v>
      </c>
      <c r="P508" s="101" t="str">
        <f t="shared" si="109"/>
        <v>J=</v>
      </c>
      <c r="Q508" s="102">
        <f t="shared" si="110"/>
        <v>43923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</row>
    <row r="509" spans="1:177" x14ac:dyDescent="0.2">
      <c r="A509" s="93">
        <f t="shared" si="105"/>
        <v>43876</v>
      </c>
      <c r="B509" s="94">
        <f t="shared" ca="1" si="111"/>
        <v>5451071</v>
      </c>
      <c r="C509" s="95">
        <f t="shared" si="106"/>
        <v>5000000</v>
      </c>
      <c r="D509" s="96">
        <f ca="1">IF(A509&lt;$B$1,VLOOKUP(A509,[1]DI!$A$4:$B$15000,2,FALSE),0)</f>
        <v>0</v>
      </c>
      <c r="E509" s="95">
        <f t="shared" ca="1" si="112"/>
        <v>0</v>
      </c>
      <c r="F509" s="97">
        <f t="shared" si="107"/>
        <v>1.1100000000000001</v>
      </c>
      <c r="G509" s="98">
        <f t="shared" ca="1" si="100"/>
        <v>1</v>
      </c>
      <c r="H509" s="95">
        <f ca="1">TRUNC(PRODUCT(G$10:G508),15)</f>
        <v>1.0902142013492</v>
      </c>
      <c r="I509" s="95">
        <f t="shared" si="108"/>
        <v>1</v>
      </c>
      <c r="J509" s="95">
        <f t="shared" ca="1" si="101"/>
        <v>1.0902141999999999</v>
      </c>
      <c r="K509" s="95">
        <f t="shared" ca="1" si="102"/>
        <v>451071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03"/>
        <v>0</v>
      </c>
      <c r="O509" s="95">
        <f t="shared" ca="1" si="104"/>
        <v>451071</v>
      </c>
      <c r="P509" s="101" t="str">
        <f t="shared" si="109"/>
        <v>J=</v>
      </c>
      <c r="Q509" s="102">
        <f t="shared" si="110"/>
        <v>43923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</row>
    <row r="510" spans="1:177" x14ac:dyDescent="0.2">
      <c r="A510" s="93">
        <f t="shared" si="105"/>
        <v>43877</v>
      </c>
      <c r="B510" s="94">
        <f t="shared" ca="1" si="111"/>
        <v>5451071</v>
      </c>
      <c r="C510" s="95">
        <f t="shared" si="106"/>
        <v>5000000</v>
      </c>
      <c r="D510" s="96">
        <f ca="1">IF(A510&lt;$B$1,VLOOKUP(A510,[1]DI!$A$4:$B$15000,2,FALSE),0)</f>
        <v>0</v>
      </c>
      <c r="E510" s="95">
        <f t="shared" ca="1" si="112"/>
        <v>0</v>
      </c>
      <c r="F510" s="97">
        <f t="shared" si="107"/>
        <v>1.1100000000000001</v>
      </c>
      <c r="G510" s="98">
        <f t="shared" ca="1" si="100"/>
        <v>1</v>
      </c>
      <c r="H510" s="95">
        <f ca="1">TRUNC(PRODUCT(G$10:G509),15)</f>
        <v>1.0902142013492</v>
      </c>
      <c r="I510" s="95">
        <f t="shared" si="108"/>
        <v>1</v>
      </c>
      <c r="J510" s="95">
        <f t="shared" ca="1" si="101"/>
        <v>1.0902141999999999</v>
      </c>
      <c r="K510" s="95">
        <f t="shared" ca="1" si="102"/>
        <v>451071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03"/>
        <v>0</v>
      </c>
      <c r="O510" s="95">
        <f t="shared" ca="1" si="104"/>
        <v>451071</v>
      </c>
      <c r="P510" s="101" t="str">
        <f t="shared" si="109"/>
        <v>J=</v>
      </c>
      <c r="Q510" s="102">
        <f t="shared" si="110"/>
        <v>43923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</row>
    <row r="511" spans="1:177" x14ac:dyDescent="0.2">
      <c r="A511" s="93">
        <f t="shared" si="105"/>
        <v>43878</v>
      </c>
      <c r="B511" s="94">
        <f t="shared" ca="1" si="111"/>
        <v>5451071</v>
      </c>
      <c r="C511" s="95">
        <f t="shared" si="106"/>
        <v>5000000</v>
      </c>
      <c r="D511" s="96">
        <f ca="1">IF(A511&lt;$B$1,VLOOKUP(A511,[1]DI!$A$4:$B$15000,2,FALSE),0)</f>
        <v>4.1500000000000002E-2</v>
      </c>
      <c r="E511" s="95">
        <f t="shared" ca="1" si="112"/>
        <v>1.6137000000000001E-4</v>
      </c>
      <c r="F511" s="97">
        <f t="shared" si="107"/>
        <v>1.1100000000000001</v>
      </c>
      <c r="G511" s="98">
        <f t="shared" ca="1" si="100"/>
        <v>1.0001791206999999</v>
      </c>
      <c r="H511" s="95">
        <f ca="1">TRUNC(PRODUCT(G$10:G510),15)</f>
        <v>1.0902142013492</v>
      </c>
      <c r="I511" s="95">
        <f t="shared" si="108"/>
        <v>1</v>
      </c>
      <c r="J511" s="95">
        <f t="shared" ca="1" si="101"/>
        <v>1.0902141999999999</v>
      </c>
      <c r="K511" s="95">
        <f t="shared" ca="1" si="102"/>
        <v>451071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03"/>
        <v>0</v>
      </c>
      <c r="O511" s="95">
        <f t="shared" ca="1" si="104"/>
        <v>451071</v>
      </c>
      <c r="P511" s="101" t="str">
        <f t="shared" si="109"/>
        <v>J=</v>
      </c>
      <c r="Q511" s="102">
        <f t="shared" si="110"/>
        <v>43923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</row>
    <row r="512" spans="1:177" x14ac:dyDescent="0.2">
      <c r="A512" s="93">
        <f t="shared" si="105"/>
        <v>43879</v>
      </c>
      <c r="B512" s="94">
        <f t="shared" ca="1" si="111"/>
        <v>5452047.4000000004</v>
      </c>
      <c r="C512" s="95">
        <f t="shared" si="106"/>
        <v>5000000</v>
      </c>
      <c r="D512" s="96">
        <f ca="1">IF(A512&lt;$B$1,VLOOKUP(A512,[1]DI!$A$4:$B$15000,2,FALSE),0)</f>
        <v>4.1500000000000002E-2</v>
      </c>
      <c r="E512" s="95">
        <f t="shared" ca="1" si="112"/>
        <v>1.6137000000000001E-4</v>
      </c>
      <c r="F512" s="97">
        <f t="shared" si="107"/>
        <v>1.1100000000000001</v>
      </c>
      <c r="G512" s="98">
        <f t="shared" ca="1" si="100"/>
        <v>1.0001791206999999</v>
      </c>
      <c r="H512" s="95">
        <f ca="1">TRUNC(PRODUCT(G$10:G511),15)</f>
        <v>1.09040948128009</v>
      </c>
      <c r="I512" s="95">
        <f t="shared" si="108"/>
        <v>1</v>
      </c>
      <c r="J512" s="95">
        <f t="shared" ca="1" si="101"/>
        <v>1.0904094799999999</v>
      </c>
      <c r="K512" s="95">
        <f t="shared" ca="1" si="102"/>
        <v>452047.4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03"/>
        <v>0</v>
      </c>
      <c r="O512" s="95">
        <f t="shared" ca="1" si="104"/>
        <v>452047.4</v>
      </c>
      <c r="P512" s="101" t="str">
        <f t="shared" si="109"/>
        <v>J=</v>
      </c>
      <c r="Q512" s="102">
        <f t="shared" si="110"/>
        <v>43923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</row>
    <row r="513" spans="1:175" x14ac:dyDescent="0.2">
      <c r="A513" s="93">
        <f t="shared" si="105"/>
        <v>43880</v>
      </c>
      <c r="B513" s="94">
        <f t="shared" ca="1" si="111"/>
        <v>5453024</v>
      </c>
      <c r="C513" s="95">
        <f t="shared" si="106"/>
        <v>5000000</v>
      </c>
      <c r="D513" s="96">
        <f ca="1">IF(A513&lt;$B$1,VLOOKUP(A513,[1]DI!$A$4:$B$15000,2,FALSE),0)</f>
        <v>4.1500000000000002E-2</v>
      </c>
      <c r="E513" s="95">
        <f t="shared" ca="1" si="112"/>
        <v>1.6137000000000001E-4</v>
      </c>
      <c r="F513" s="97">
        <f t="shared" si="107"/>
        <v>1.1100000000000001</v>
      </c>
      <c r="G513" s="98">
        <f t="shared" ca="1" si="100"/>
        <v>1.0001791206999999</v>
      </c>
      <c r="H513" s="95">
        <f ca="1">TRUNC(PRODUCT(G$10:G512),15)</f>
        <v>1.0906047961896701</v>
      </c>
      <c r="I513" s="95">
        <f t="shared" si="108"/>
        <v>1</v>
      </c>
      <c r="J513" s="95">
        <f t="shared" ca="1" si="101"/>
        <v>1.0906047999999999</v>
      </c>
      <c r="K513" s="95">
        <f t="shared" ca="1" si="102"/>
        <v>453024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03"/>
        <v>0</v>
      </c>
      <c r="O513" s="95">
        <f t="shared" ca="1" si="104"/>
        <v>453024</v>
      </c>
      <c r="P513" s="101" t="str">
        <f t="shared" si="109"/>
        <v>J=</v>
      </c>
      <c r="Q513" s="102">
        <f t="shared" si="110"/>
        <v>43923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</row>
    <row r="514" spans="1:175" x14ac:dyDescent="0.2">
      <c r="A514" s="93">
        <f t="shared" si="105"/>
        <v>43881</v>
      </c>
      <c r="B514" s="94">
        <f t="shared" ca="1" si="111"/>
        <v>5454000.75</v>
      </c>
      <c r="C514" s="95">
        <f t="shared" si="106"/>
        <v>5000000</v>
      </c>
      <c r="D514" s="96">
        <f ca="1">IF(A514&lt;$B$1,VLOOKUP(A514,[1]DI!$A$4:$B$15000,2,FALSE),0)</f>
        <v>4.1500000000000002E-2</v>
      </c>
      <c r="E514" s="95">
        <f t="shared" ca="1" si="112"/>
        <v>1.6137000000000001E-4</v>
      </c>
      <c r="F514" s="97">
        <f t="shared" si="107"/>
        <v>1.1100000000000001</v>
      </c>
      <c r="G514" s="98">
        <f t="shared" ca="1" si="100"/>
        <v>1.0001791206999999</v>
      </c>
      <c r="H514" s="95">
        <f ca="1">TRUNC(PRODUCT(G$10:G513),15)</f>
        <v>1.0908001460841801</v>
      </c>
      <c r="I514" s="95">
        <f t="shared" si="108"/>
        <v>1</v>
      </c>
      <c r="J514" s="95">
        <f t="shared" ca="1" si="101"/>
        <v>1.09080015</v>
      </c>
      <c r="K514" s="95">
        <f t="shared" ca="1" si="102"/>
        <v>454000.75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03"/>
        <v>0</v>
      </c>
      <c r="O514" s="95">
        <f t="shared" ca="1" si="104"/>
        <v>454000.75</v>
      </c>
      <c r="P514" s="101" t="str">
        <f t="shared" si="109"/>
        <v>J=</v>
      </c>
      <c r="Q514" s="102">
        <f t="shared" si="110"/>
        <v>43923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</row>
    <row r="515" spans="1:175" x14ac:dyDescent="0.2">
      <c r="A515" s="93">
        <f t="shared" si="105"/>
        <v>43882</v>
      </c>
      <c r="B515" s="94">
        <f t="shared" ca="1" si="111"/>
        <v>5454977.6500000004</v>
      </c>
      <c r="C515" s="95">
        <f t="shared" si="106"/>
        <v>5000000</v>
      </c>
      <c r="D515" s="96">
        <f ca="1">IF(A515&lt;$B$1,VLOOKUP(A515,[1]DI!$A$4:$B$15000,2,FALSE),0)</f>
        <v>4.1500000000000002E-2</v>
      </c>
      <c r="E515" s="95">
        <f t="shared" ca="1" si="112"/>
        <v>1.6137000000000001E-4</v>
      </c>
      <c r="F515" s="97">
        <f t="shared" si="107"/>
        <v>1.1100000000000001</v>
      </c>
      <c r="G515" s="98">
        <f t="shared" ca="1" si="100"/>
        <v>1.0001791206999999</v>
      </c>
      <c r="H515" s="95">
        <f ca="1">TRUNC(PRODUCT(G$10:G514),15)</f>
        <v>1.09099553096991</v>
      </c>
      <c r="I515" s="95">
        <f t="shared" si="108"/>
        <v>1</v>
      </c>
      <c r="J515" s="95">
        <f t="shared" ca="1" si="101"/>
        <v>1.09099553</v>
      </c>
      <c r="K515" s="95">
        <f t="shared" ca="1" si="102"/>
        <v>454977.65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03"/>
        <v>0</v>
      </c>
      <c r="O515" s="95">
        <f t="shared" ca="1" si="104"/>
        <v>454977.65</v>
      </c>
      <c r="P515" s="101" t="str">
        <f t="shared" si="109"/>
        <v>J=</v>
      </c>
      <c r="Q515" s="102">
        <f t="shared" si="110"/>
        <v>43923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</row>
    <row r="516" spans="1:175" x14ac:dyDescent="0.2">
      <c r="A516" s="93">
        <f t="shared" si="105"/>
        <v>43883</v>
      </c>
      <c r="B516" s="94">
        <f t="shared" ca="1" si="111"/>
        <v>5455954.75</v>
      </c>
      <c r="C516" s="95">
        <f t="shared" si="106"/>
        <v>5000000</v>
      </c>
      <c r="D516" s="96">
        <f ca="1">IF(A516&lt;$B$1,VLOOKUP(A516,[1]DI!$A$4:$B$15000,2,FALSE),0)</f>
        <v>0</v>
      </c>
      <c r="E516" s="95">
        <f t="shared" ca="1" si="112"/>
        <v>0</v>
      </c>
      <c r="F516" s="97">
        <f t="shared" si="107"/>
        <v>1.1100000000000001</v>
      </c>
      <c r="G516" s="98">
        <f t="shared" ca="1" si="100"/>
        <v>1</v>
      </c>
      <c r="H516" s="95">
        <f ca="1">TRUNC(PRODUCT(G$10:G515),15)</f>
        <v>1.0911909508531099</v>
      </c>
      <c r="I516" s="95">
        <f t="shared" si="108"/>
        <v>1</v>
      </c>
      <c r="J516" s="95">
        <f t="shared" ca="1" si="101"/>
        <v>1.0911909500000001</v>
      </c>
      <c r="K516" s="95">
        <f t="shared" ca="1" si="102"/>
        <v>455954.75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03"/>
        <v>0</v>
      </c>
      <c r="O516" s="95">
        <f t="shared" ca="1" si="104"/>
        <v>455954.75</v>
      </c>
      <c r="P516" s="101" t="str">
        <f t="shared" si="109"/>
        <v>J=</v>
      </c>
      <c r="Q516" s="102">
        <f t="shared" si="110"/>
        <v>43923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</row>
    <row r="517" spans="1:175" x14ac:dyDescent="0.2">
      <c r="A517" s="93">
        <f t="shared" si="105"/>
        <v>43884</v>
      </c>
      <c r="B517" s="94">
        <f t="shared" ca="1" si="111"/>
        <v>5455954.75</v>
      </c>
      <c r="C517" s="95">
        <f t="shared" si="106"/>
        <v>5000000</v>
      </c>
      <c r="D517" s="96">
        <f ca="1">IF(A517&lt;$B$1,VLOOKUP(A517,[1]DI!$A$4:$B$15000,2,FALSE),0)</f>
        <v>0</v>
      </c>
      <c r="E517" s="95">
        <f t="shared" ca="1" si="112"/>
        <v>0</v>
      </c>
      <c r="F517" s="97">
        <f t="shared" si="107"/>
        <v>1.1100000000000001</v>
      </c>
      <c r="G517" s="98">
        <f t="shared" ca="1" si="100"/>
        <v>1</v>
      </c>
      <c r="H517" s="95">
        <f ca="1">TRUNC(PRODUCT(G$10:G516),15)</f>
        <v>1.0911909508531099</v>
      </c>
      <c r="I517" s="95">
        <f t="shared" si="108"/>
        <v>1</v>
      </c>
      <c r="J517" s="95">
        <f t="shared" ca="1" si="101"/>
        <v>1.0911909500000001</v>
      </c>
      <c r="K517" s="95">
        <f t="shared" ca="1" si="102"/>
        <v>455954.75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03"/>
        <v>0</v>
      </c>
      <c r="O517" s="95">
        <f t="shared" ca="1" si="104"/>
        <v>455954.75</v>
      </c>
      <c r="P517" s="101" t="str">
        <f t="shared" si="109"/>
        <v>J=</v>
      </c>
      <c r="Q517" s="102">
        <f t="shared" si="110"/>
        <v>43923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</row>
    <row r="518" spans="1:175" x14ac:dyDescent="0.2">
      <c r="A518" s="93">
        <f t="shared" si="105"/>
        <v>43885</v>
      </c>
      <c r="B518" s="94">
        <f t="shared" ca="1" si="111"/>
        <v>5455954.75</v>
      </c>
      <c r="C518" s="95">
        <f t="shared" si="106"/>
        <v>5000000</v>
      </c>
      <c r="D518" s="96">
        <f ca="1">IF(A518&lt;$B$1,VLOOKUP(A518,[1]DI!$A$4:$B$15000,2,FALSE),0)</f>
        <v>0</v>
      </c>
      <c r="E518" s="95">
        <f t="shared" ca="1" si="112"/>
        <v>0</v>
      </c>
      <c r="F518" s="97">
        <f t="shared" si="107"/>
        <v>1.1100000000000001</v>
      </c>
      <c r="G518" s="98">
        <f t="shared" ca="1" si="100"/>
        <v>1</v>
      </c>
      <c r="H518" s="95">
        <f ca="1">TRUNC(PRODUCT(G$10:G517),15)</f>
        <v>1.0911909508531099</v>
      </c>
      <c r="I518" s="95">
        <f t="shared" si="108"/>
        <v>1</v>
      </c>
      <c r="J518" s="95">
        <f t="shared" ca="1" si="101"/>
        <v>1.0911909500000001</v>
      </c>
      <c r="K518" s="95">
        <f t="shared" ca="1" si="102"/>
        <v>455954.75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03"/>
        <v>0</v>
      </c>
      <c r="O518" s="95">
        <f t="shared" ca="1" si="104"/>
        <v>455954.75</v>
      </c>
      <c r="P518" s="101" t="str">
        <f t="shared" si="109"/>
        <v>J=</v>
      </c>
      <c r="Q518" s="102">
        <f t="shared" si="110"/>
        <v>43923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</row>
    <row r="519" spans="1:175" x14ac:dyDescent="0.2">
      <c r="A519" s="93">
        <f t="shared" si="105"/>
        <v>43886</v>
      </c>
      <c r="B519" s="94">
        <f t="shared" ca="1" si="111"/>
        <v>5455954.75</v>
      </c>
      <c r="C519" s="95">
        <f t="shared" si="106"/>
        <v>5000000</v>
      </c>
      <c r="D519" s="96">
        <f ca="1">IF(A519&lt;$B$1,VLOOKUP(A519,[1]DI!$A$4:$B$15000,2,FALSE),0)</f>
        <v>0</v>
      </c>
      <c r="E519" s="95">
        <f t="shared" ca="1" si="112"/>
        <v>0</v>
      </c>
      <c r="F519" s="97">
        <f t="shared" si="107"/>
        <v>1.1100000000000001</v>
      </c>
      <c r="G519" s="98">
        <f t="shared" ca="1" si="100"/>
        <v>1</v>
      </c>
      <c r="H519" s="95">
        <f ca="1">TRUNC(PRODUCT(G$10:G518),15)</f>
        <v>1.0911909508531099</v>
      </c>
      <c r="I519" s="95">
        <f t="shared" si="108"/>
        <v>1</v>
      </c>
      <c r="J519" s="95">
        <f t="shared" ca="1" si="101"/>
        <v>1.0911909500000001</v>
      </c>
      <c r="K519" s="95">
        <f t="shared" ca="1" si="102"/>
        <v>455954.75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03"/>
        <v>0</v>
      </c>
      <c r="O519" s="95">
        <f t="shared" ca="1" si="104"/>
        <v>455954.75</v>
      </c>
      <c r="P519" s="101" t="str">
        <f t="shared" si="109"/>
        <v>J=</v>
      </c>
      <c r="Q519" s="102">
        <f t="shared" si="110"/>
        <v>43923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</row>
    <row r="520" spans="1:175" x14ac:dyDescent="0.2">
      <c r="A520" s="93">
        <f t="shared" si="105"/>
        <v>43887</v>
      </c>
      <c r="B520" s="94">
        <f t="shared" ca="1" si="111"/>
        <v>5455954.75</v>
      </c>
      <c r="C520" s="95">
        <f t="shared" si="106"/>
        <v>5000000</v>
      </c>
      <c r="D520" s="96">
        <f ca="1">IF(A520&lt;$B$1,VLOOKUP(A520,[1]DI!$A$4:$B$15000,2,FALSE),0)</f>
        <v>4.1500000000000002E-2</v>
      </c>
      <c r="E520" s="95">
        <f t="shared" ca="1" si="112"/>
        <v>1.6137000000000001E-4</v>
      </c>
      <c r="F520" s="97">
        <f t="shared" si="107"/>
        <v>1.1100000000000001</v>
      </c>
      <c r="G520" s="98">
        <f t="shared" ca="1" si="100"/>
        <v>1.0001791206999999</v>
      </c>
      <c r="H520" s="95">
        <f ca="1">TRUNC(PRODUCT(G$10:G519),15)</f>
        <v>1.0911909508531099</v>
      </c>
      <c r="I520" s="95">
        <f t="shared" si="108"/>
        <v>1</v>
      </c>
      <c r="J520" s="95">
        <f t="shared" ca="1" si="101"/>
        <v>1.0911909500000001</v>
      </c>
      <c r="K520" s="95">
        <f t="shared" ca="1" si="102"/>
        <v>455954.75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03"/>
        <v>0</v>
      </c>
      <c r="O520" s="95">
        <f t="shared" ca="1" si="104"/>
        <v>455954.75</v>
      </c>
      <c r="P520" s="101" t="str">
        <f t="shared" si="109"/>
        <v>J=</v>
      </c>
      <c r="Q520" s="102">
        <f t="shared" si="110"/>
        <v>43923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</row>
    <row r="521" spans="1:175" x14ac:dyDescent="0.2">
      <c r="A521" s="93">
        <f t="shared" si="105"/>
        <v>43888</v>
      </c>
      <c r="B521" s="94">
        <f t="shared" ca="1" si="111"/>
        <v>5456932.0499999998</v>
      </c>
      <c r="C521" s="95">
        <f t="shared" si="106"/>
        <v>5000000</v>
      </c>
      <c r="D521" s="96">
        <f ca="1">IF(A521&lt;$B$1,VLOOKUP(A521,[1]DI!$A$4:$B$15000,2,FALSE),0)</f>
        <v>4.1500000000000002E-2</v>
      </c>
      <c r="E521" s="95">
        <f t="shared" ca="1" si="112"/>
        <v>1.6137000000000001E-4</v>
      </c>
      <c r="F521" s="97">
        <f t="shared" si="107"/>
        <v>1.1100000000000001</v>
      </c>
      <c r="G521" s="98">
        <f t="shared" ca="1" si="100"/>
        <v>1.0001791206999999</v>
      </c>
      <c r="H521" s="95">
        <f ca="1">TRUNC(PRODUCT(G$10:G520),15)</f>
        <v>1.09138640574006</v>
      </c>
      <c r="I521" s="95">
        <f t="shared" si="108"/>
        <v>1</v>
      </c>
      <c r="J521" s="95">
        <f t="shared" ca="1" si="101"/>
        <v>1.0913864099999999</v>
      </c>
      <c r="K521" s="95">
        <f t="shared" ca="1" si="102"/>
        <v>456932.05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03"/>
        <v>0</v>
      </c>
      <c r="O521" s="95">
        <f t="shared" ca="1" si="104"/>
        <v>456932.05</v>
      </c>
      <c r="P521" s="101" t="str">
        <f t="shared" si="109"/>
        <v>J=</v>
      </c>
      <c r="Q521" s="102">
        <f t="shared" si="110"/>
        <v>43923</v>
      </c>
      <c r="R521" s="12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05"/>
        <v>43889</v>
      </c>
      <c r="B522" s="94">
        <f t="shared" ca="1" si="111"/>
        <v>5457909.5</v>
      </c>
      <c r="C522" s="95">
        <f t="shared" si="106"/>
        <v>5000000</v>
      </c>
      <c r="D522" s="96">
        <f ca="1">IF(A522&lt;$B$1,VLOOKUP(A522,[1]DI!$A$4:$B$15000,2,FALSE),0)</f>
        <v>4.1500000000000002E-2</v>
      </c>
      <c r="E522" s="95">
        <f t="shared" ca="1" si="112"/>
        <v>1.6137000000000001E-4</v>
      </c>
      <c r="F522" s="97">
        <f t="shared" si="107"/>
        <v>1.1100000000000001</v>
      </c>
      <c r="G522" s="98">
        <f t="shared" ref="G522:G556" ca="1" si="113">TRUNC((1+(E522*F522)),15)</f>
        <v>1.0001791206999999</v>
      </c>
      <c r="H522" s="95">
        <f ca="1">TRUNC(PRODUCT(G$10:G521),15)</f>
        <v>1.09158189563703</v>
      </c>
      <c r="I522" s="95">
        <f t="shared" si="108"/>
        <v>1</v>
      </c>
      <c r="J522" s="95">
        <f t="shared" ref="J522:J556" ca="1" si="114">ROUND(TRUNC(H522/I522,15),8)</f>
        <v>1.0915819</v>
      </c>
      <c r="K522" s="95">
        <f t="shared" ref="K522:K556" ca="1" si="115">TRUNC((C522*(J522-1)),8)</f>
        <v>457909.5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ref="N522:N556" si="116">IF(M522&gt;0,(C$10*M522),0)</f>
        <v>0</v>
      </c>
      <c r="O522" s="95">
        <f t="shared" ref="O522:O556" ca="1" si="117">(K522+N522)</f>
        <v>457909.5</v>
      </c>
      <c r="P522" s="101" t="str">
        <f t="shared" si="109"/>
        <v>J=</v>
      </c>
      <c r="Q522" s="102">
        <f t="shared" si="110"/>
        <v>43923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</row>
    <row r="523" spans="1:175" x14ac:dyDescent="0.2">
      <c r="A523" s="93">
        <f t="shared" ref="A523:A556" si="118">(A522+1)</f>
        <v>43890</v>
      </c>
      <c r="B523" s="94">
        <f t="shared" ca="1" si="111"/>
        <v>5458887.0999999996</v>
      </c>
      <c r="C523" s="95">
        <f t="shared" ref="C523:C556" si="119">TRUNC(C522-N522,8)</f>
        <v>5000000</v>
      </c>
      <c r="D523" s="96">
        <f ca="1">IF(A523&lt;$B$1,VLOOKUP(A523,[1]DI!$A$4:$B$15000,2,FALSE),0)</f>
        <v>0</v>
      </c>
      <c r="E523" s="95">
        <f t="shared" ca="1" si="112"/>
        <v>0</v>
      </c>
      <c r="F523" s="97">
        <f t="shared" ref="F523:F556" si="120">F522</f>
        <v>1.1100000000000001</v>
      </c>
      <c r="G523" s="98">
        <f t="shared" ca="1" si="113"/>
        <v>1</v>
      </c>
      <c r="H523" s="95">
        <f ca="1">TRUNC(PRODUCT(G$10:G522),15)</f>
        <v>1.0917774205502799</v>
      </c>
      <c r="I523" s="95">
        <f t="shared" ref="I523:I556" si="121">IF(OR(L522&gt;0,L522="E"),H522,I522)</f>
        <v>1</v>
      </c>
      <c r="J523" s="95">
        <f t="shared" ca="1" si="114"/>
        <v>1.0917774200000001</v>
      </c>
      <c r="K523" s="95">
        <f t="shared" ca="1" si="115"/>
        <v>458887.1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si="116"/>
        <v>0</v>
      </c>
      <c r="O523" s="95">
        <f t="shared" ca="1" si="117"/>
        <v>458887.1</v>
      </c>
      <c r="P523" s="101" t="str">
        <f t="shared" ref="P523:P556" si="122">IF(L522&gt;0,VLOOKUP(A522,$U$12:$AD$125,9),P522)</f>
        <v>J=</v>
      </c>
      <c r="Q523" s="102">
        <f t="shared" ref="Q523:Q556" si="123">IF(L522&gt;0,VLOOKUP(A522,$U$12:$AD$125,10),Q522)</f>
        <v>43923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</row>
    <row r="524" spans="1:175" x14ac:dyDescent="0.2">
      <c r="A524" s="93">
        <f t="shared" si="118"/>
        <v>43891</v>
      </c>
      <c r="B524" s="94">
        <f t="shared" ref="B524:B556" ca="1" si="124">IF(A524&lt;=TODAY(),C524+K524,IF(AND(A524&gt;TODAY(),A524&lt;=$B$1),IF(VLOOKUP(TODAY(),$A$10:$D$5000,4,FALSE)=0,"n.d",C524+K524),"n.d"))</f>
        <v>5458887.0999999996</v>
      </c>
      <c r="C524" s="95">
        <f t="shared" si="119"/>
        <v>5000000</v>
      </c>
      <c r="D524" s="96">
        <f ca="1">IF(A524&lt;$B$1,VLOOKUP(A524,[1]DI!$A$4:$B$15000,2,FALSE),0)</f>
        <v>0</v>
      </c>
      <c r="E524" s="95">
        <f t="shared" ca="1" si="112"/>
        <v>0</v>
      </c>
      <c r="F524" s="97">
        <f t="shared" si="120"/>
        <v>1.1100000000000001</v>
      </c>
      <c r="G524" s="98">
        <f t="shared" ca="1" si="113"/>
        <v>1</v>
      </c>
      <c r="H524" s="95">
        <f ca="1">TRUNC(PRODUCT(G$10:G523),15)</f>
        <v>1.0917774205502799</v>
      </c>
      <c r="I524" s="95">
        <f t="shared" si="121"/>
        <v>1</v>
      </c>
      <c r="J524" s="95">
        <f t="shared" ca="1" si="114"/>
        <v>1.0917774200000001</v>
      </c>
      <c r="K524" s="95">
        <f t="shared" ca="1" si="115"/>
        <v>458887.1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16"/>
        <v>0</v>
      </c>
      <c r="O524" s="95">
        <f t="shared" ca="1" si="117"/>
        <v>458887.1</v>
      </c>
      <c r="P524" s="101" t="str">
        <f t="shared" si="122"/>
        <v>J=</v>
      </c>
      <c r="Q524" s="102">
        <f t="shared" si="123"/>
        <v>43923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</row>
    <row r="525" spans="1:175" x14ac:dyDescent="0.2">
      <c r="A525" s="93">
        <f t="shared" si="118"/>
        <v>43892</v>
      </c>
      <c r="B525" s="94">
        <f t="shared" ca="1" si="124"/>
        <v>5458887.0999999996</v>
      </c>
      <c r="C525" s="95">
        <f t="shared" si="119"/>
        <v>5000000</v>
      </c>
      <c r="D525" s="96">
        <f ca="1">IF(A525&lt;$B$1,VLOOKUP(A525,[1]DI!$A$4:$B$15000,2,FALSE),0)</f>
        <v>4.1500000000000002E-2</v>
      </c>
      <c r="E525" s="95">
        <f t="shared" ref="E525:E556" ca="1" si="125">ROUND((((1+D525)^(1/252)-1)),8)</f>
        <v>1.6137000000000001E-4</v>
      </c>
      <c r="F525" s="97">
        <f t="shared" si="120"/>
        <v>1.1100000000000001</v>
      </c>
      <c r="G525" s="98">
        <f t="shared" ca="1" si="113"/>
        <v>1.0001791206999999</v>
      </c>
      <c r="H525" s="95">
        <f ca="1">TRUNC(PRODUCT(G$10:G524),15)</f>
        <v>1.0917774205502799</v>
      </c>
      <c r="I525" s="95">
        <f t="shared" si="121"/>
        <v>1</v>
      </c>
      <c r="J525" s="95">
        <f t="shared" ca="1" si="114"/>
        <v>1.0917774200000001</v>
      </c>
      <c r="K525" s="95">
        <f t="shared" ca="1" si="115"/>
        <v>458887.1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16"/>
        <v>0</v>
      </c>
      <c r="O525" s="95">
        <f t="shared" ca="1" si="117"/>
        <v>458887.1</v>
      </c>
      <c r="P525" s="101" t="str">
        <f t="shared" si="122"/>
        <v>J=</v>
      </c>
      <c r="Q525" s="102">
        <f t="shared" si="123"/>
        <v>43923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</row>
    <row r="526" spans="1:175" x14ac:dyDescent="0.2">
      <c r="A526" s="93">
        <f t="shared" si="118"/>
        <v>43893</v>
      </c>
      <c r="B526" s="94">
        <f t="shared" ca="1" si="124"/>
        <v>5459864.9000000004</v>
      </c>
      <c r="C526" s="95">
        <f t="shared" si="119"/>
        <v>5000000</v>
      </c>
      <c r="D526" s="96">
        <f ca="1">IF(A526&lt;$B$1,VLOOKUP(A526,[1]DI!$A$4:$B$15000,2,FALSE),0)</f>
        <v>4.1500000000000002E-2</v>
      </c>
      <c r="E526" s="95">
        <f t="shared" ca="1" si="125"/>
        <v>1.6137000000000001E-4</v>
      </c>
      <c r="F526" s="97">
        <f t="shared" si="120"/>
        <v>1.1100000000000001</v>
      </c>
      <c r="G526" s="98">
        <f t="shared" ca="1" si="113"/>
        <v>1.0001791206999999</v>
      </c>
      <c r="H526" s="95">
        <f ca="1">TRUNC(PRODUCT(G$10:G525),15)</f>
        <v>1.0919729804861</v>
      </c>
      <c r="I526" s="95">
        <f t="shared" si="121"/>
        <v>1</v>
      </c>
      <c r="J526" s="95">
        <f t="shared" ca="1" si="114"/>
        <v>1.09197298</v>
      </c>
      <c r="K526" s="95">
        <f t="shared" ca="1" si="115"/>
        <v>459864.9</v>
      </c>
      <c r="L526" s="99">
        <f>IF(VLOOKUP(A526,$U$12:$AD$125,8)=VLOOKUP(A525,$U$12:$AD$125,8),0,VLOOKUP(A526,U$12:$AD$125,8))</f>
        <v>0</v>
      </c>
      <c r="M526" s="100">
        <f>IF(L526&gt;0,VLOOKUP(L526,T$12:$AC$125,7),0)</f>
        <v>0</v>
      </c>
      <c r="N526" s="95">
        <f t="shared" si="116"/>
        <v>0</v>
      </c>
      <c r="O526" s="95">
        <f t="shared" ca="1" si="117"/>
        <v>459864.9</v>
      </c>
      <c r="P526" s="101" t="str">
        <f t="shared" si="122"/>
        <v>J=</v>
      </c>
      <c r="Q526" s="102">
        <f t="shared" si="123"/>
        <v>43923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</row>
    <row r="527" spans="1:175" x14ac:dyDescent="0.2">
      <c r="A527" s="93">
        <f t="shared" si="118"/>
        <v>43894</v>
      </c>
      <c r="B527" s="94">
        <f t="shared" ca="1" si="124"/>
        <v>5460842.9000000004</v>
      </c>
      <c r="C527" s="95">
        <f t="shared" si="119"/>
        <v>5000000</v>
      </c>
      <c r="D527" s="96">
        <f ca="1">IF(A527&lt;$B$1,VLOOKUP(A527,[1]DI!$A$4:$B$15000,2,FALSE),0)</f>
        <v>4.1500000000000002E-2</v>
      </c>
      <c r="E527" s="95">
        <f t="shared" ca="1" si="125"/>
        <v>1.6137000000000001E-4</v>
      </c>
      <c r="F527" s="97">
        <f t="shared" si="120"/>
        <v>1.1100000000000001</v>
      </c>
      <c r="G527" s="98">
        <f t="shared" ca="1" si="113"/>
        <v>1.0001791206999999</v>
      </c>
      <c r="H527" s="95">
        <f ca="1">TRUNC(PRODUCT(G$10:G526),15)</f>
        <v>1.09216857545074</v>
      </c>
      <c r="I527" s="95">
        <f t="shared" si="121"/>
        <v>1</v>
      </c>
      <c r="J527" s="95">
        <f t="shared" ca="1" si="114"/>
        <v>1.0921685800000001</v>
      </c>
      <c r="K527" s="95">
        <f t="shared" ca="1" si="115"/>
        <v>460842.9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16"/>
        <v>0</v>
      </c>
      <c r="O527" s="95">
        <f t="shared" ca="1" si="117"/>
        <v>460842.9</v>
      </c>
      <c r="P527" s="101" t="str">
        <f t="shared" si="122"/>
        <v>J=</v>
      </c>
      <c r="Q527" s="102">
        <f t="shared" si="123"/>
        <v>43923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</row>
    <row r="528" spans="1:175" x14ac:dyDescent="0.2">
      <c r="A528" s="93">
        <f t="shared" si="118"/>
        <v>43895</v>
      </c>
      <c r="B528" s="94">
        <f t="shared" ca="1" si="124"/>
        <v>5461821.0499999998</v>
      </c>
      <c r="C528" s="95">
        <f t="shared" si="119"/>
        <v>5000000</v>
      </c>
      <c r="D528" s="96">
        <f ca="1">IF(A528&lt;$B$1,VLOOKUP(A528,[1]DI!$A$4:$B$15000,2,FALSE),0)</f>
        <v>4.1500000000000002E-2</v>
      </c>
      <c r="E528" s="95">
        <f t="shared" ca="1" si="125"/>
        <v>1.6137000000000001E-4</v>
      </c>
      <c r="F528" s="97">
        <f t="shared" si="120"/>
        <v>1.1100000000000001</v>
      </c>
      <c r="G528" s="98">
        <f t="shared" ca="1" si="113"/>
        <v>1.0001791206999999</v>
      </c>
      <c r="H528" s="95">
        <f ca="1">TRUNC(PRODUCT(G$10:G527),15)</f>
        <v>1.0923642054505001</v>
      </c>
      <c r="I528" s="95">
        <f t="shared" si="121"/>
        <v>1</v>
      </c>
      <c r="J528" s="95">
        <f t="shared" ca="1" si="114"/>
        <v>1.0923642099999999</v>
      </c>
      <c r="K528" s="95">
        <f t="shared" ca="1" si="115"/>
        <v>461821.05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16"/>
        <v>0</v>
      </c>
      <c r="O528" s="95">
        <f t="shared" ca="1" si="117"/>
        <v>461821.05</v>
      </c>
      <c r="P528" s="101" t="str">
        <f t="shared" si="122"/>
        <v>J=</v>
      </c>
      <c r="Q528" s="102">
        <f t="shared" si="123"/>
        <v>43923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</row>
    <row r="529" spans="1:172" x14ac:dyDescent="0.2">
      <c r="A529" s="93">
        <f t="shared" si="118"/>
        <v>43896</v>
      </c>
      <c r="B529" s="94">
        <f t="shared" ca="1" si="124"/>
        <v>5462799.3499999996</v>
      </c>
      <c r="C529" s="95">
        <f t="shared" si="119"/>
        <v>5000000</v>
      </c>
      <c r="D529" s="96">
        <f ca="1">IF(A529&lt;$B$1,VLOOKUP(A529,[1]DI!$A$4:$B$15000,2,FALSE),0)</f>
        <v>4.1500000000000002E-2</v>
      </c>
      <c r="E529" s="95">
        <f t="shared" ca="1" si="125"/>
        <v>1.6137000000000001E-4</v>
      </c>
      <c r="F529" s="97">
        <f t="shared" si="120"/>
        <v>1.1100000000000001</v>
      </c>
      <c r="G529" s="98">
        <f t="shared" ca="1" si="113"/>
        <v>1.0001791206999999</v>
      </c>
      <c r="H529" s="95">
        <f ca="1">TRUNC(PRODUCT(G$10:G528),15)</f>
        <v>1.0925598704916299</v>
      </c>
      <c r="I529" s="95">
        <f t="shared" si="121"/>
        <v>1</v>
      </c>
      <c r="J529" s="95">
        <f t="shared" ca="1" si="114"/>
        <v>1.0925598700000001</v>
      </c>
      <c r="K529" s="95">
        <f t="shared" ca="1" si="115"/>
        <v>462799.35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16"/>
        <v>0</v>
      </c>
      <c r="O529" s="95">
        <f t="shared" ca="1" si="117"/>
        <v>462799.35</v>
      </c>
      <c r="P529" s="101" t="str">
        <f t="shared" si="122"/>
        <v>J=</v>
      </c>
      <c r="Q529" s="102">
        <f t="shared" si="123"/>
        <v>43923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</row>
    <row r="530" spans="1:172" x14ac:dyDescent="0.2">
      <c r="A530" s="93">
        <f t="shared" si="118"/>
        <v>43897</v>
      </c>
      <c r="B530" s="94">
        <f t="shared" ca="1" si="124"/>
        <v>5463777.8499999996</v>
      </c>
      <c r="C530" s="95">
        <f t="shared" si="119"/>
        <v>5000000</v>
      </c>
      <c r="D530" s="96">
        <f ca="1">IF(A530&lt;$B$1,VLOOKUP(A530,[1]DI!$A$4:$B$15000,2,FALSE),0)</f>
        <v>0</v>
      </c>
      <c r="E530" s="95">
        <f t="shared" ca="1" si="125"/>
        <v>0</v>
      </c>
      <c r="F530" s="97">
        <f t="shared" si="120"/>
        <v>1.1100000000000001</v>
      </c>
      <c r="G530" s="98">
        <f t="shared" ca="1" si="113"/>
        <v>1</v>
      </c>
      <c r="H530" s="95">
        <f ca="1">TRUNC(PRODUCT(G$10:G529),15)</f>
        <v>1.0927555705804299</v>
      </c>
      <c r="I530" s="95">
        <f t="shared" si="121"/>
        <v>1</v>
      </c>
      <c r="J530" s="95">
        <f t="shared" ca="1" si="114"/>
        <v>1.09275557</v>
      </c>
      <c r="K530" s="95">
        <f t="shared" ca="1" si="115"/>
        <v>463777.85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16"/>
        <v>0</v>
      </c>
      <c r="O530" s="95">
        <f t="shared" ca="1" si="117"/>
        <v>463777.85</v>
      </c>
      <c r="P530" s="101" t="str">
        <f t="shared" si="122"/>
        <v>J=</v>
      </c>
      <c r="Q530" s="102">
        <f t="shared" si="123"/>
        <v>43923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</row>
    <row r="531" spans="1:172" x14ac:dyDescent="0.2">
      <c r="A531" s="93">
        <f t="shared" si="118"/>
        <v>43898</v>
      </c>
      <c r="B531" s="94">
        <f t="shared" ca="1" si="124"/>
        <v>5463777.8499999996</v>
      </c>
      <c r="C531" s="95">
        <f t="shared" si="119"/>
        <v>5000000</v>
      </c>
      <c r="D531" s="96">
        <f ca="1">IF(A531&lt;$B$1,VLOOKUP(A531,[1]DI!$A$4:$B$15000,2,FALSE),0)</f>
        <v>0</v>
      </c>
      <c r="E531" s="95">
        <f t="shared" ca="1" si="125"/>
        <v>0</v>
      </c>
      <c r="F531" s="97">
        <f t="shared" si="120"/>
        <v>1.1100000000000001</v>
      </c>
      <c r="G531" s="98">
        <f t="shared" ca="1" si="113"/>
        <v>1</v>
      </c>
      <c r="H531" s="95">
        <f ca="1">TRUNC(PRODUCT(G$10:G530),15)</f>
        <v>1.0927555705804299</v>
      </c>
      <c r="I531" s="95">
        <f t="shared" si="121"/>
        <v>1</v>
      </c>
      <c r="J531" s="95">
        <f t="shared" ca="1" si="114"/>
        <v>1.09275557</v>
      </c>
      <c r="K531" s="95">
        <f t="shared" ca="1" si="115"/>
        <v>463777.85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16"/>
        <v>0</v>
      </c>
      <c r="O531" s="95">
        <f t="shared" ca="1" si="117"/>
        <v>463777.85</v>
      </c>
      <c r="P531" s="101" t="str">
        <f t="shared" si="122"/>
        <v>J=</v>
      </c>
      <c r="Q531" s="102">
        <f t="shared" si="123"/>
        <v>43923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</row>
    <row r="532" spans="1:172" x14ac:dyDescent="0.2">
      <c r="A532" s="93">
        <f t="shared" si="118"/>
        <v>43899</v>
      </c>
      <c r="B532" s="94">
        <f t="shared" ca="1" si="124"/>
        <v>5463777.8499999996</v>
      </c>
      <c r="C532" s="95">
        <f t="shared" si="119"/>
        <v>5000000</v>
      </c>
      <c r="D532" s="96">
        <f ca="1">IF(A532&lt;$B$1,VLOOKUP(A532,[1]DI!$A$4:$B$15000,2,FALSE),0)</f>
        <v>4.1500000000000002E-2</v>
      </c>
      <c r="E532" s="95">
        <f t="shared" ca="1" si="125"/>
        <v>1.6137000000000001E-4</v>
      </c>
      <c r="F532" s="97">
        <f t="shared" si="120"/>
        <v>1.1100000000000001</v>
      </c>
      <c r="G532" s="98">
        <f t="shared" ca="1" si="113"/>
        <v>1.0001791206999999</v>
      </c>
      <c r="H532" s="95">
        <f ca="1">TRUNC(PRODUCT(G$10:G531),15)</f>
        <v>1.0927555705804299</v>
      </c>
      <c r="I532" s="95">
        <f t="shared" si="121"/>
        <v>1</v>
      </c>
      <c r="J532" s="95">
        <f t="shared" ca="1" si="114"/>
        <v>1.09275557</v>
      </c>
      <c r="K532" s="95">
        <f t="shared" ca="1" si="115"/>
        <v>463777.85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16"/>
        <v>0</v>
      </c>
      <c r="O532" s="95">
        <f t="shared" ca="1" si="117"/>
        <v>463777.85</v>
      </c>
      <c r="P532" s="101" t="str">
        <f t="shared" si="122"/>
        <v>J=</v>
      </c>
      <c r="Q532" s="102">
        <f t="shared" si="123"/>
        <v>43923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</row>
    <row r="533" spans="1:172" x14ac:dyDescent="0.2">
      <c r="A533" s="93">
        <f t="shared" si="118"/>
        <v>43900</v>
      </c>
      <c r="B533" s="94">
        <f t="shared" ca="1" si="124"/>
        <v>5464756.5499999896</v>
      </c>
      <c r="C533" s="95">
        <f t="shared" si="119"/>
        <v>5000000</v>
      </c>
      <c r="D533" s="96">
        <f ca="1">IF(A533&lt;$B$1,VLOOKUP(A533,[1]DI!$A$4:$B$15000,2,FALSE),0)</f>
        <v>4.1500000000000002E-2</v>
      </c>
      <c r="E533" s="95">
        <f t="shared" ca="1" si="125"/>
        <v>1.6137000000000001E-4</v>
      </c>
      <c r="F533" s="97">
        <f t="shared" si="120"/>
        <v>1.1100000000000001</v>
      </c>
      <c r="G533" s="98">
        <f t="shared" ca="1" si="113"/>
        <v>1.0001791206999999</v>
      </c>
      <c r="H533" s="95">
        <f ca="1">TRUNC(PRODUCT(G$10:G532),15)</f>
        <v>1.0929513057231599</v>
      </c>
      <c r="I533" s="95">
        <f t="shared" si="121"/>
        <v>1</v>
      </c>
      <c r="J533" s="95">
        <f t="shared" ca="1" si="114"/>
        <v>1.0929513099999999</v>
      </c>
      <c r="K533" s="95">
        <f t="shared" ca="1" si="115"/>
        <v>464756.54999998998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16"/>
        <v>0</v>
      </c>
      <c r="O533" s="95">
        <f t="shared" ca="1" si="117"/>
        <v>464756.54999998998</v>
      </c>
      <c r="P533" s="101" t="str">
        <f t="shared" si="122"/>
        <v>J=</v>
      </c>
      <c r="Q533" s="102">
        <f t="shared" si="123"/>
        <v>43923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</row>
    <row r="534" spans="1:172" x14ac:dyDescent="0.2">
      <c r="A534" s="93">
        <f t="shared" si="118"/>
        <v>43901</v>
      </c>
      <c r="B534" s="94">
        <f t="shared" ca="1" si="124"/>
        <v>5465735.4000000004</v>
      </c>
      <c r="C534" s="95">
        <f t="shared" si="119"/>
        <v>5000000</v>
      </c>
      <c r="D534" s="96">
        <f ca="1">IF(A534&lt;$B$1,VLOOKUP(A534,[1]DI!$A$4:$B$15000,2,FALSE),0)</f>
        <v>4.1500000000000002E-2</v>
      </c>
      <c r="E534" s="95">
        <f t="shared" ca="1" si="125"/>
        <v>1.6137000000000001E-4</v>
      </c>
      <c r="F534" s="97">
        <f t="shared" si="120"/>
        <v>1.1100000000000001</v>
      </c>
      <c r="G534" s="98">
        <f t="shared" ca="1" si="113"/>
        <v>1.0001791206999999</v>
      </c>
      <c r="H534" s="95">
        <f ca="1">TRUNC(PRODUCT(G$10:G533),15)</f>
        <v>1.0931470759260999</v>
      </c>
      <c r="I534" s="95">
        <f t="shared" si="121"/>
        <v>1</v>
      </c>
      <c r="J534" s="95">
        <f t="shared" ca="1" si="114"/>
        <v>1.09314708</v>
      </c>
      <c r="K534" s="95">
        <f t="shared" ca="1" si="115"/>
        <v>465735.4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16"/>
        <v>0</v>
      </c>
      <c r="O534" s="95">
        <f t="shared" ca="1" si="117"/>
        <v>465735.4</v>
      </c>
      <c r="P534" s="101" t="str">
        <f t="shared" si="122"/>
        <v>J=</v>
      </c>
      <c r="Q534" s="102">
        <f t="shared" si="123"/>
        <v>43923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</row>
    <row r="535" spans="1:172" x14ac:dyDescent="0.2">
      <c r="A535" s="93">
        <f t="shared" si="118"/>
        <v>43902</v>
      </c>
      <c r="B535" s="94">
        <f t="shared" ca="1" si="124"/>
        <v>5466714.4000000004</v>
      </c>
      <c r="C535" s="95">
        <f t="shared" si="119"/>
        <v>5000000</v>
      </c>
      <c r="D535" s="96">
        <f ca="1">IF(A535&lt;$B$1,VLOOKUP(A535,[1]DI!$A$4:$B$15000,2,FALSE),0)</f>
        <v>4.1500000000000002E-2</v>
      </c>
      <c r="E535" s="95">
        <f t="shared" ca="1" si="125"/>
        <v>1.6137000000000001E-4</v>
      </c>
      <c r="F535" s="97">
        <f t="shared" si="120"/>
        <v>1.1100000000000001</v>
      </c>
      <c r="G535" s="98">
        <f t="shared" ca="1" si="113"/>
        <v>1.0001791206999999</v>
      </c>
      <c r="H535" s="95">
        <f ca="1">TRUNC(PRODUCT(G$10:G534),15)</f>
        <v>1.0933428811955499</v>
      </c>
      <c r="I535" s="95">
        <f t="shared" si="121"/>
        <v>1</v>
      </c>
      <c r="J535" s="95">
        <f t="shared" ca="1" si="114"/>
        <v>1.09334288</v>
      </c>
      <c r="K535" s="95">
        <f t="shared" ca="1" si="115"/>
        <v>466714.4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16"/>
        <v>0</v>
      </c>
      <c r="O535" s="95">
        <f t="shared" ca="1" si="117"/>
        <v>466714.4</v>
      </c>
      <c r="P535" s="101" t="str">
        <f t="shared" si="122"/>
        <v>J=</v>
      </c>
      <c r="Q535" s="102">
        <f t="shared" si="123"/>
        <v>43923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</row>
    <row r="536" spans="1:172" x14ac:dyDescent="0.2">
      <c r="A536" s="93">
        <f t="shared" si="118"/>
        <v>43903</v>
      </c>
      <c r="B536" s="94">
        <f t="shared" ca="1" si="124"/>
        <v>5467693.5999999996</v>
      </c>
      <c r="C536" s="95">
        <f t="shared" si="119"/>
        <v>5000000</v>
      </c>
      <c r="D536" s="96">
        <f ca="1">IF(A536&lt;$B$1,VLOOKUP(A536,[1]DI!$A$4:$B$15000,2,FALSE),0)</f>
        <v>4.1500000000000002E-2</v>
      </c>
      <c r="E536" s="95">
        <f t="shared" ca="1" si="125"/>
        <v>1.6137000000000001E-4</v>
      </c>
      <c r="F536" s="97">
        <f t="shared" si="120"/>
        <v>1.1100000000000001</v>
      </c>
      <c r="G536" s="98">
        <f t="shared" ca="1" si="113"/>
        <v>1.0001791206999999</v>
      </c>
      <c r="H536" s="95">
        <f ca="1">TRUNC(PRODUCT(G$10:G535),15)</f>
        <v>1.0935387215377701</v>
      </c>
      <c r="I536" s="95">
        <f t="shared" si="121"/>
        <v>1</v>
      </c>
      <c r="J536" s="95">
        <f t="shared" ca="1" si="114"/>
        <v>1.09353872</v>
      </c>
      <c r="K536" s="95">
        <f t="shared" ca="1" si="115"/>
        <v>467693.6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16"/>
        <v>0</v>
      </c>
      <c r="O536" s="95">
        <f t="shared" ca="1" si="117"/>
        <v>467693.6</v>
      </c>
      <c r="P536" s="101" t="str">
        <f t="shared" si="122"/>
        <v>J=</v>
      </c>
      <c r="Q536" s="102">
        <f t="shared" si="123"/>
        <v>43923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</row>
    <row r="537" spans="1:172" x14ac:dyDescent="0.2">
      <c r="A537" s="93">
        <f t="shared" si="118"/>
        <v>43904</v>
      </c>
      <c r="B537" s="94">
        <f t="shared" ca="1" si="124"/>
        <v>5468672.9999999898</v>
      </c>
      <c r="C537" s="95">
        <f t="shared" si="119"/>
        <v>5000000</v>
      </c>
      <c r="D537" s="96">
        <f ca="1">IF(A537&lt;$B$1,VLOOKUP(A537,[1]DI!$A$4:$B$15000,2,FALSE),0)</f>
        <v>0</v>
      </c>
      <c r="E537" s="95">
        <f t="shared" ca="1" si="125"/>
        <v>0</v>
      </c>
      <c r="F537" s="97">
        <f t="shared" si="120"/>
        <v>1.1100000000000001</v>
      </c>
      <c r="G537" s="98">
        <f t="shared" ca="1" si="113"/>
        <v>1</v>
      </c>
      <c r="H537" s="95">
        <f ca="1">TRUNC(PRODUCT(G$10:G536),15)</f>
        <v>1.09373459695904</v>
      </c>
      <c r="I537" s="95">
        <f t="shared" si="121"/>
        <v>1</v>
      </c>
      <c r="J537" s="95">
        <f t="shared" ca="1" si="114"/>
        <v>1.0937345999999999</v>
      </c>
      <c r="K537" s="95">
        <f t="shared" ca="1" si="115"/>
        <v>468672.99999998999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16"/>
        <v>0</v>
      </c>
      <c r="O537" s="95">
        <f t="shared" ca="1" si="117"/>
        <v>468672.99999998999</v>
      </c>
      <c r="P537" s="101" t="str">
        <f t="shared" si="122"/>
        <v>J=</v>
      </c>
      <c r="Q537" s="102">
        <f t="shared" si="123"/>
        <v>43923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</row>
    <row r="538" spans="1:172" x14ac:dyDescent="0.2">
      <c r="A538" s="93">
        <f t="shared" si="118"/>
        <v>43905</v>
      </c>
      <c r="B538" s="94">
        <f t="shared" ca="1" si="124"/>
        <v>5468672.9999999898</v>
      </c>
      <c r="C538" s="95">
        <f t="shared" si="119"/>
        <v>5000000</v>
      </c>
      <c r="D538" s="96">
        <f ca="1">IF(A538&lt;$B$1,VLOOKUP(A538,[1]DI!$A$4:$B$15000,2,FALSE),0)</f>
        <v>0</v>
      </c>
      <c r="E538" s="95">
        <f t="shared" ca="1" si="125"/>
        <v>0</v>
      </c>
      <c r="F538" s="97">
        <f t="shared" si="120"/>
        <v>1.1100000000000001</v>
      </c>
      <c r="G538" s="98">
        <f t="shared" ca="1" si="113"/>
        <v>1</v>
      </c>
      <c r="H538" s="95">
        <f ca="1">TRUNC(PRODUCT(G$10:G537),15)</f>
        <v>1.09373459695904</v>
      </c>
      <c r="I538" s="95">
        <f t="shared" si="121"/>
        <v>1</v>
      </c>
      <c r="J538" s="95">
        <f t="shared" ca="1" si="114"/>
        <v>1.0937345999999999</v>
      </c>
      <c r="K538" s="95">
        <f t="shared" ca="1" si="115"/>
        <v>468672.99999998999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16"/>
        <v>0</v>
      </c>
      <c r="O538" s="95">
        <f t="shared" ca="1" si="117"/>
        <v>468672.99999998999</v>
      </c>
      <c r="P538" s="101" t="str">
        <f t="shared" si="122"/>
        <v>J=</v>
      </c>
      <c r="Q538" s="102">
        <f t="shared" si="123"/>
        <v>43923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</row>
    <row r="539" spans="1:172" x14ac:dyDescent="0.2">
      <c r="A539" s="93">
        <f t="shared" si="118"/>
        <v>43906</v>
      </c>
      <c r="B539" s="94">
        <f t="shared" ca="1" si="124"/>
        <v>5468672.9999999898</v>
      </c>
      <c r="C539" s="95">
        <f t="shared" si="119"/>
        <v>5000000</v>
      </c>
      <c r="D539" s="96">
        <f ca="1">IF(A539&lt;$B$1,VLOOKUP(A539,[1]DI!$A$4:$B$15000,2,FALSE),0)</f>
        <v>4.1500000000000002E-2</v>
      </c>
      <c r="E539" s="95">
        <f t="shared" ca="1" si="125"/>
        <v>1.6137000000000001E-4</v>
      </c>
      <c r="F539" s="97">
        <f t="shared" si="120"/>
        <v>1.1100000000000001</v>
      </c>
      <c r="G539" s="98">
        <f t="shared" ca="1" si="113"/>
        <v>1.0001791206999999</v>
      </c>
      <c r="H539" s="95">
        <f ca="1">TRUNC(PRODUCT(G$10:G538),15)</f>
        <v>1.09373459695904</v>
      </c>
      <c r="I539" s="95">
        <f t="shared" si="121"/>
        <v>1</v>
      </c>
      <c r="J539" s="95">
        <f t="shared" ca="1" si="114"/>
        <v>1.0937345999999999</v>
      </c>
      <c r="K539" s="95">
        <f t="shared" ca="1" si="115"/>
        <v>468672.99999998999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16"/>
        <v>0</v>
      </c>
      <c r="O539" s="95">
        <f t="shared" ca="1" si="117"/>
        <v>468672.99999998999</v>
      </c>
      <c r="P539" s="101" t="str">
        <f t="shared" si="122"/>
        <v>J=</v>
      </c>
      <c r="Q539" s="102">
        <f t="shared" si="123"/>
        <v>43923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</row>
    <row r="540" spans="1:172" x14ac:dyDescent="0.2">
      <c r="A540" s="93">
        <f t="shared" si="118"/>
        <v>43907</v>
      </c>
      <c r="B540" s="94">
        <f t="shared" ca="1" si="124"/>
        <v>5469652.5499999998</v>
      </c>
      <c r="C540" s="95">
        <f t="shared" si="119"/>
        <v>5000000</v>
      </c>
      <c r="D540" s="96">
        <f ca="1">IF(A540&lt;$B$1,VLOOKUP(A540,[1]DI!$A$4:$B$15000,2,FALSE),0)</f>
        <v>4.1500000000000002E-2</v>
      </c>
      <c r="E540" s="95">
        <f t="shared" ca="1" si="125"/>
        <v>1.6137000000000001E-4</v>
      </c>
      <c r="F540" s="97">
        <f t="shared" si="120"/>
        <v>1.1100000000000001</v>
      </c>
      <c r="G540" s="98">
        <f t="shared" ca="1" si="113"/>
        <v>1.0001791206999999</v>
      </c>
      <c r="H540" s="95">
        <f ca="1">TRUNC(PRODUCT(G$10:G539),15)</f>
        <v>1.09393050746567</v>
      </c>
      <c r="I540" s="95">
        <f t="shared" si="121"/>
        <v>1</v>
      </c>
      <c r="J540" s="95">
        <f t="shared" ca="1" si="114"/>
        <v>1.0939305100000001</v>
      </c>
      <c r="K540" s="95">
        <f t="shared" ca="1" si="115"/>
        <v>469652.55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16"/>
        <v>0</v>
      </c>
      <c r="O540" s="95">
        <f t="shared" ca="1" si="117"/>
        <v>469652.55</v>
      </c>
      <c r="P540" s="101" t="str">
        <f t="shared" si="122"/>
        <v>J=</v>
      </c>
      <c r="Q540" s="102">
        <f t="shared" si="123"/>
        <v>43923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</row>
    <row r="541" spans="1:172" x14ac:dyDescent="0.2">
      <c r="A541" s="93">
        <f t="shared" si="118"/>
        <v>43908</v>
      </c>
      <c r="B541" s="94">
        <f t="shared" ca="1" si="124"/>
        <v>5470632.25</v>
      </c>
      <c r="C541" s="95">
        <f t="shared" si="119"/>
        <v>5000000</v>
      </c>
      <c r="D541" s="96">
        <f ca="1">IF(A541&lt;$B$1,VLOOKUP(A541,[1]DI!$A$4:$B$15000,2,FALSE),0)</f>
        <v>4.1500000000000002E-2</v>
      </c>
      <c r="E541" s="95">
        <f t="shared" ca="1" si="125"/>
        <v>1.6137000000000001E-4</v>
      </c>
      <c r="F541" s="97">
        <f t="shared" si="120"/>
        <v>1.1100000000000001</v>
      </c>
      <c r="G541" s="98">
        <f t="shared" ca="1" si="113"/>
        <v>1.0001791206999999</v>
      </c>
      <c r="H541" s="95">
        <f ca="1">TRUNC(PRODUCT(G$10:G540),15)</f>
        <v>1.0941264530639101</v>
      </c>
      <c r="I541" s="95">
        <f t="shared" si="121"/>
        <v>1</v>
      </c>
      <c r="J541" s="95">
        <f t="shared" ca="1" si="114"/>
        <v>1.0941264500000001</v>
      </c>
      <c r="K541" s="95">
        <f t="shared" ca="1" si="115"/>
        <v>470632.25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16"/>
        <v>0</v>
      </c>
      <c r="O541" s="95">
        <f t="shared" ca="1" si="117"/>
        <v>470632.25</v>
      </c>
      <c r="P541" s="101" t="str">
        <f t="shared" si="122"/>
        <v>J=</v>
      </c>
      <c r="Q541" s="102">
        <f t="shared" si="123"/>
        <v>43923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</row>
    <row r="542" spans="1:172" x14ac:dyDescent="0.2">
      <c r="A542" s="93">
        <f t="shared" si="118"/>
        <v>43909</v>
      </c>
      <c r="B542" s="94">
        <f t="shared" ca="1" si="124"/>
        <v>5471612.1500000004</v>
      </c>
      <c r="C542" s="95">
        <f t="shared" si="119"/>
        <v>5000000</v>
      </c>
      <c r="D542" s="96">
        <f ca="1">IF(A542&lt;$B$1,VLOOKUP(A542,[1]DI!$A$4:$B$15000,2,FALSE),0)</f>
        <v>3.6500000000000005E-2</v>
      </c>
      <c r="E542" s="95">
        <f t="shared" ca="1" si="125"/>
        <v>1.4227E-4</v>
      </c>
      <c r="F542" s="97">
        <f t="shared" si="120"/>
        <v>1.1100000000000001</v>
      </c>
      <c r="G542" s="98">
        <f t="shared" ca="1" si="113"/>
        <v>1.0001579196999999</v>
      </c>
      <c r="H542" s="95">
        <f ca="1">TRUNC(PRODUCT(G$10:G541),15)</f>
        <v>1.0943224337600801</v>
      </c>
      <c r="I542" s="95">
        <f t="shared" si="121"/>
        <v>1</v>
      </c>
      <c r="J542" s="95">
        <f t="shared" ca="1" si="114"/>
        <v>1.0943224300000001</v>
      </c>
      <c r="K542" s="95">
        <f t="shared" ca="1" si="115"/>
        <v>471612.15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16"/>
        <v>0</v>
      </c>
      <c r="O542" s="95">
        <f t="shared" ca="1" si="117"/>
        <v>471612.15</v>
      </c>
      <c r="P542" s="101" t="str">
        <f t="shared" si="122"/>
        <v>J=</v>
      </c>
      <c r="Q542" s="102">
        <f t="shared" si="123"/>
        <v>43923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</row>
    <row r="543" spans="1:172" x14ac:dyDescent="0.2">
      <c r="A543" s="93">
        <f t="shared" si="118"/>
        <v>43910</v>
      </c>
      <c r="B543" s="94">
        <f t="shared" ca="1" si="124"/>
        <v>5472476.25</v>
      </c>
      <c r="C543" s="95">
        <f t="shared" si="119"/>
        <v>5000000</v>
      </c>
      <c r="D543" s="96">
        <f ca="1">IF(A543&lt;$B$1,VLOOKUP(A543,[1]DI!$A$4:$B$15000,2,FALSE),0)</f>
        <v>3.6500000000000005E-2</v>
      </c>
      <c r="E543" s="95">
        <f t="shared" ca="1" si="125"/>
        <v>1.4227E-4</v>
      </c>
      <c r="F543" s="97">
        <f t="shared" si="120"/>
        <v>1.1100000000000001</v>
      </c>
      <c r="G543" s="98">
        <f t="shared" ca="1" si="113"/>
        <v>1.0001579196999999</v>
      </c>
      <c r="H543" s="95">
        <f ca="1">TRUNC(PRODUCT(G$10:G542),15)</f>
        <v>1.09449524883052</v>
      </c>
      <c r="I543" s="95">
        <f t="shared" si="121"/>
        <v>1</v>
      </c>
      <c r="J543" s="95">
        <f t="shared" ca="1" si="114"/>
        <v>1.09449525</v>
      </c>
      <c r="K543" s="95">
        <f t="shared" ca="1" si="115"/>
        <v>472476.25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16"/>
        <v>0</v>
      </c>
      <c r="O543" s="95">
        <f t="shared" ca="1" si="117"/>
        <v>472476.25</v>
      </c>
      <c r="P543" s="101" t="str">
        <f t="shared" si="122"/>
        <v>J=</v>
      </c>
      <c r="Q543" s="102">
        <f t="shared" si="123"/>
        <v>43923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</row>
    <row r="544" spans="1:172" x14ac:dyDescent="0.2">
      <c r="A544" s="93">
        <f t="shared" si="118"/>
        <v>43911</v>
      </c>
      <c r="B544" s="94">
        <f t="shared" ca="1" si="124"/>
        <v>5473340.4500000002</v>
      </c>
      <c r="C544" s="95">
        <f t="shared" si="119"/>
        <v>5000000</v>
      </c>
      <c r="D544" s="96">
        <f ca="1">IF(A544&lt;$B$1,VLOOKUP(A544,[1]DI!$A$4:$B$15000,2,FALSE),0)</f>
        <v>0</v>
      </c>
      <c r="E544" s="95">
        <f t="shared" ca="1" si="125"/>
        <v>0</v>
      </c>
      <c r="F544" s="97">
        <f t="shared" si="120"/>
        <v>1.1100000000000001</v>
      </c>
      <c r="G544" s="98">
        <f t="shared" ca="1" si="113"/>
        <v>1</v>
      </c>
      <c r="H544" s="95">
        <f ca="1">TRUNC(PRODUCT(G$10:G543),15)</f>
        <v>1.09466809119187</v>
      </c>
      <c r="I544" s="95">
        <f t="shared" si="121"/>
        <v>1</v>
      </c>
      <c r="J544" s="95">
        <f t="shared" ca="1" si="114"/>
        <v>1.0946680900000001</v>
      </c>
      <c r="K544" s="95">
        <f t="shared" ca="1" si="115"/>
        <v>473340.45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16"/>
        <v>0</v>
      </c>
      <c r="O544" s="95">
        <f t="shared" ca="1" si="117"/>
        <v>473340.45</v>
      </c>
      <c r="P544" s="101" t="str">
        <f t="shared" si="122"/>
        <v>J=</v>
      </c>
      <c r="Q544" s="102">
        <f t="shared" si="123"/>
        <v>43923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</row>
    <row r="545" spans="1:175" x14ac:dyDescent="0.2">
      <c r="A545" s="93">
        <f t="shared" si="118"/>
        <v>43912</v>
      </c>
      <c r="B545" s="94">
        <f t="shared" ca="1" si="124"/>
        <v>5473340.4500000002</v>
      </c>
      <c r="C545" s="95">
        <f t="shared" si="119"/>
        <v>5000000</v>
      </c>
      <c r="D545" s="96">
        <f ca="1">IF(A545&lt;$B$1,VLOOKUP(A545,[1]DI!$A$4:$B$15000,2,FALSE),0)</f>
        <v>0</v>
      </c>
      <c r="E545" s="95">
        <f t="shared" ca="1" si="125"/>
        <v>0</v>
      </c>
      <c r="F545" s="97">
        <f t="shared" si="120"/>
        <v>1.1100000000000001</v>
      </c>
      <c r="G545" s="98">
        <f t="shared" ca="1" si="113"/>
        <v>1</v>
      </c>
      <c r="H545" s="95">
        <f ca="1">TRUNC(PRODUCT(G$10:G544),15)</f>
        <v>1.09466809119187</v>
      </c>
      <c r="I545" s="95">
        <f t="shared" si="121"/>
        <v>1</v>
      </c>
      <c r="J545" s="95">
        <f t="shared" ca="1" si="114"/>
        <v>1.0946680900000001</v>
      </c>
      <c r="K545" s="95">
        <f t="shared" ca="1" si="115"/>
        <v>473340.45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16"/>
        <v>0</v>
      </c>
      <c r="O545" s="95">
        <f t="shared" ca="1" si="117"/>
        <v>473340.45</v>
      </c>
      <c r="P545" s="101" t="str">
        <f t="shared" si="122"/>
        <v>J=</v>
      </c>
      <c r="Q545" s="102">
        <f t="shared" si="123"/>
        <v>43923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</row>
    <row r="546" spans="1:175" x14ac:dyDescent="0.2">
      <c r="A546" s="93">
        <f t="shared" si="118"/>
        <v>43913</v>
      </c>
      <c r="B546" s="94">
        <f t="shared" ca="1" si="124"/>
        <v>5473340.4500000002</v>
      </c>
      <c r="C546" s="95">
        <f t="shared" si="119"/>
        <v>5000000</v>
      </c>
      <c r="D546" s="96">
        <f ca="1">IF(A546&lt;$B$1,VLOOKUP(A546,[1]DI!$A$4:$B$15000,2,FALSE),0)</f>
        <v>3.6500000000000005E-2</v>
      </c>
      <c r="E546" s="95">
        <f t="shared" ca="1" si="125"/>
        <v>1.4227E-4</v>
      </c>
      <c r="F546" s="97">
        <f t="shared" si="120"/>
        <v>1.1100000000000001</v>
      </c>
      <c r="G546" s="98">
        <f t="shared" ca="1" si="113"/>
        <v>1.0001579196999999</v>
      </c>
      <c r="H546" s="95">
        <f ca="1">TRUNC(PRODUCT(G$10:G545),15)</f>
        <v>1.09466809119187</v>
      </c>
      <c r="I546" s="95">
        <f t="shared" si="121"/>
        <v>1</v>
      </c>
      <c r="J546" s="95">
        <f t="shared" ca="1" si="114"/>
        <v>1.0946680900000001</v>
      </c>
      <c r="K546" s="95">
        <f t="shared" ca="1" si="115"/>
        <v>473340.45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16"/>
        <v>0</v>
      </c>
      <c r="O546" s="95">
        <f t="shared" ca="1" si="117"/>
        <v>473340.45</v>
      </c>
      <c r="P546" s="101" t="str">
        <f t="shared" si="122"/>
        <v>J=</v>
      </c>
      <c r="Q546" s="102">
        <f t="shared" si="123"/>
        <v>43923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</row>
    <row r="547" spans="1:175" x14ac:dyDescent="0.2">
      <c r="A547" s="93">
        <f t="shared" si="118"/>
        <v>43914</v>
      </c>
      <c r="B547" s="94">
        <f t="shared" ca="1" si="124"/>
        <v>5474204.7999999998</v>
      </c>
      <c r="C547" s="95">
        <f t="shared" si="119"/>
        <v>5000000</v>
      </c>
      <c r="D547" s="96">
        <f ca="1">IF(A547&lt;$B$1,VLOOKUP(A547,[1]DI!$A$4:$B$15000,2,FALSE),0)</f>
        <v>3.6500000000000005E-2</v>
      </c>
      <c r="E547" s="95">
        <f t="shared" ca="1" si="125"/>
        <v>1.4227E-4</v>
      </c>
      <c r="F547" s="97">
        <f t="shared" si="120"/>
        <v>1.1100000000000001</v>
      </c>
      <c r="G547" s="98">
        <f t="shared" ca="1" si="113"/>
        <v>1.0001579196999999</v>
      </c>
      <c r="H547" s="95">
        <f ca="1">TRUNC(PRODUCT(G$10:G546),15)</f>
        <v>1.09484096084843</v>
      </c>
      <c r="I547" s="95">
        <f t="shared" si="121"/>
        <v>1</v>
      </c>
      <c r="J547" s="95">
        <f t="shared" ca="1" si="114"/>
        <v>1.09484096</v>
      </c>
      <c r="K547" s="95">
        <f t="shared" ca="1" si="115"/>
        <v>474204.8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16"/>
        <v>0</v>
      </c>
      <c r="O547" s="95">
        <f t="shared" ca="1" si="117"/>
        <v>474204.8</v>
      </c>
      <c r="P547" s="101" t="str">
        <f t="shared" si="122"/>
        <v>J=</v>
      </c>
      <c r="Q547" s="102">
        <f t="shared" si="123"/>
        <v>43923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</row>
    <row r="548" spans="1:175" x14ac:dyDescent="0.2">
      <c r="A548" s="93">
        <f t="shared" si="118"/>
        <v>43915</v>
      </c>
      <c r="B548" s="94">
        <f t="shared" ca="1" si="124"/>
        <v>5475069.2999999896</v>
      </c>
      <c r="C548" s="95">
        <f t="shared" si="119"/>
        <v>5000000</v>
      </c>
      <c r="D548" s="96">
        <f ca="1">IF(A548&lt;$B$1,VLOOKUP(A548,[1]DI!$A$4:$B$15000,2,FALSE),0)</f>
        <v>3.6500000000000005E-2</v>
      </c>
      <c r="E548" s="95">
        <f t="shared" ca="1" si="125"/>
        <v>1.4227E-4</v>
      </c>
      <c r="F548" s="97">
        <f t="shared" si="120"/>
        <v>1.1100000000000001</v>
      </c>
      <c r="G548" s="98">
        <f t="shared" ca="1" si="113"/>
        <v>1.0001579196999999</v>
      </c>
      <c r="H548" s="95">
        <f ca="1">TRUNC(PRODUCT(G$10:G547),15)</f>
        <v>1.0950138578045101</v>
      </c>
      <c r="I548" s="95">
        <f t="shared" si="121"/>
        <v>1</v>
      </c>
      <c r="J548" s="95">
        <f t="shared" ca="1" si="114"/>
        <v>1.0950138599999999</v>
      </c>
      <c r="K548" s="95">
        <f t="shared" ca="1" si="115"/>
        <v>475069.29999998998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16"/>
        <v>0</v>
      </c>
      <c r="O548" s="95">
        <f t="shared" ca="1" si="117"/>
        <v>475069.29999998998</v>
      </c>
      <c r="P548" s="101" t="str">
        <f t="shared" si="122"/>
        <v>J=</v>
      </c>
      <c r="Q548" s="102">
        <f t="shared" si="123"/>
        <v>43923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</row>
    <row r="549" spans="1:175" x14ac:dyDescent="0.2">
      <c r="A549" s="93">
        <f t="shared" si="118"/>
        <v>43916</v>
      </c>
      <c r="B549" s="94">
        <f t="shared" ca="1" si="124"/>
        <v>5475933.9000000004</v>
      </c>
      <c r="C549" s="95">
        <f t="shared" si="119"/>
        <v>5000000</v>
      </c>
      <c r="D549" s="96">
        <f ca="1">IF(A549&lt;$B$1,VLOOKUP(A549,[1]DI!$A$4:$B$15000,2,FALSE),0)</f>
        <v>3.6500000000000005E-2</v>
      </c>
      <c r="E549" s="95">
        <f t="shared" ca="1" si="125"/>
        <v>1.4227E-4</v>
      </c>
      <c r="F549" s="97">
        <f t="shared" si="120"/>
        <v>1.1100000000000001</v>
      </c>
      <c r="G549" s="98">
        <f t="shared" ca="1" si="113"/>
        <v>1.0001579196999999</v>
      </c>
      <c r="H549" s="95">
        <f ca="1">TRUNC(PRODUCT(G$10:G548),15)</f>
        <v>1.0951867820644301</v>
      </c>
      <c r="I549" s="95">
        <f t="shared" si="121"/>
        <v>1</v>
      </c>
      <c r="J549" s="95">
        <f t="shared" ca="1" si="114"/>
        <v>1.0951867799999999</v>
      </c>
      <c r="K549" s="95">
        <f t="shared" ca="1" si="115"/>
        <v>475933.9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16"/>
        <v>0</v>
      </c>
      <c r="O549" s="95">
        <f t="shared" ca="1" si="117"/>
        <v>475933.9</v>
      </c>
      <c r="P549" s="101" t="str">
        <f t="shared" si="122"/>
        <v>J=</v>
      </c>
      <c r="Q549" s="102">
        <f t="shared" si="123"/>
        <v>43923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</row>
    <row r="550" spans="1:175" x14ac:dyDescent="0.2">
      <c r="A550" s="93">
        <f t="shared" si="118"/>
        <v>43917</v>
      </c>
      <c r="B550" s="94">
        <f t="shared" ca="1" si="124"/>
        <v>5476798.6500000004</v>
      </c>
      <c r="C550" s="95">
        <f t="shared" si="119"/>
        <v>5000000</v>
      </c>
      <c r="D550" s="96">
        <f ca="1">IF(A550&lt;$B$1,VLOOKUP(A550,[1]DI!$A$4:$B$15000,2,FALSE),0)</f>
        <v>3.6500000000000005E-2</v>
      </c>
      <c r="E550" s="95">
        <f t="shared" ca="1" si="125"/>
        <v>1.4227E-4</v>
      </c>
      <c r="F550" s="97">
        <f t="shared" si="120"/>
        <v>1.1100000000000001</v>
      </c>
      <c r="G550" s="98">
        <f t="shared" ca="1" si="113"/>
        <v>1.0001579196999999</v>
      </c>
      <c r="H550" s="95">
        <f ca="1">TRUNC(PRODUCT(G$10:G549),15)</f>
        <v>1.0953597336325001</v>
      </c>
      <c r="I550" s="95">
        <f t="shared" si="121"/>
        <v>1</v>
      </c>
      <c r="J550" s="95">
        <f t="shared" ca="1" si="114"/>
        <v>1.09535973</v>
      </c>
      <c r="K550" s="95">
        <f t="shared" ca="1" si="115"/>
        <v>476798.65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16"/>
        <v>0</v>
      </c>
      <c r="O550" s="95">
        <f t="shared" ca="1" si="117"/>
        <v>476798.65</v>
      </c>
      <c r="P550" s="101" t="str">
        <f t="shared" si="122"/>
        <v>J=</v>
      </c>
      <c r="Q550" s="102">
        <f t="shared" si="123"/>
        <v>43923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</row>
    <row r="551" spans="1:175" x14ac:dyDescent="0.2">
      <c r="A551" s="93">
        <f t="shared" si="118"/>
        <v>43918</v>
      </c>
      <c r="B551" s="94">
        <f t="shared" ca="1" si="124"/>
        <v>5477663.5499999998</v>
      </c>
      <c r="C551" s="95">
        <f t="shared" si="119"/>
        <v>5000000</v>
      </c>
      <c r="D551" s="96">
        <f ca="1">IF(A551&lt;$B$1,VLOOKUP(A551,[1]DI!$A$4:$B$15000,2,FALSE),0)</f>
        <v>0</v>
      </c>
      <c r="E551" s="95">
        <f t="shared" ca="1" si="125"/>
        <v>0</v>
      </c>
      <c r="F551" s="97">
        <f t="shared" si="120"/>
        <v>1.1100000000000001</v>
      </c>
      <c r="G551" s="98">
        <f t="shared" ca="1" si="113"/>
        <v>1</v>
      </c>
      <c r="H551" s="95">
        <f ca="1">TRUNC(PRODUCT(G$10:G550),15)</f>
        <v>1.0955327125130301</v>
      </c>
      <c r="I551" s="95">
        <f t="shared" si="121"/>
        <v>1</v>
      </c>
      <c r="J551" s="95">
        <f t="shared" ca="1" si="114"/>
        <v>1.0955327100000001</v>
      </c>
      <c r="K551" s="95">
        <f t="shared" ca="1" si="115"/>
        <v>477663.55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16"/>
        <v>0</v>
      </c>
      <c r="O551" s="95">
        <f t="shared" ca="1" si="117"/>
        <v>477663.55</v>
      </c>
      <c r="P551" s="101" t="str">
        <f t="shared" si="122"/>
        <v>J=</v>
      </c>
      <c r="Q551" s="102">
        <f t="shared" si="123"/>
        <v>43923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</row>
    <row r="552" spans="1:175" x14ac:dyDescent="0.2">
      <c r="A552" s="93">
        <f t="shared" si="118"/>
        <v>43919</v>
      </c>
      <c r="B552" s="94">
        <f t="shared" ca="1" si="124"/>
        <v>5477663.5499999998</v>
      </c>
      <c r="C552" s="95">
        <f t="shared" si="119"/>
        <v>5000000</v>
      </c>
      <c r="D552" s="96">
        <f ca="1">IF(A552&lt;$B$1,VLOOKUP(A552,[1]DI!$A$4:$B$15000,2,FALSE),0)</f>
        <v>0</v>
      </c>
      <c r="E552" s="95">
        <f t="shared" ca="1" si="125"/>
        <v>0</v>
      </c>
      <c r="F552" s="97">
        <f t="shared" si="120"/>
        <v>1.1100000000000001</v>
      </c>
      <c r="G552" s="98">
        <f t="shared" ca="1" si="113"/>
        <v>1</v>
      </c>
      <c r="H552" s="95">
        <f ca="1">TRUNC(PRODUCT(G$10:G551),15)</f>
        <v>1.0955327125130301</v>
      </c>
      <c r="I552" s="95">
        <f t="shared" si="121"/>
        <v>1</v>
      </c>
      <c r="J552" s="95">
        <f t="shared" ca="1" si="114"/>
        <v>1.0955327100000001</v>
      </c>
      <c r="K552" s="95">
        <f t="shared" ca="1" si="115"/>
        <v>477663.55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16"/>
        <v>0</v>
      </c>
      <c r="O552" s="95">
        <f t="shared" ca="1" si="117"/>
        <v>477663.55</v>
      </c>
      <c r="P552" s="101" t="str">
        <f t="shared" si="122"/>
        <v>J=</v>
      </c>
      <c r="Q552" s="102">
        <f t="shared" si="123"/>
        <v>43923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</row>
    <row r="553" spans="1:175" x14ac:dyDescent="0.2">
      <c r="A553" s="93">
        <f t="shared" si="118"/>
        <v>43920</v>
      </c>
      <c r="B553" s="94">
        <f t="shared" ca="1" si="124"/>
        <v>5477663.5499999998</v>
      </c>
      <c r="C553" s="95">
        <f t="shared" si="119"/>
        <v>5000000</v>
      </c>
      <c r="D553" s="96">
        <f ca="1">IF(A553&lt;$B$1,VLOOKUP(A553,[1]DI!$A$4:$B$15000,2,FALSE),0)</f>
        <v>3.6500000000000005E-2</v>
      </c>
      <c r="E553" s="95">
        <f t="shared" ca="1" si="125"/>
        <v>1.4227E-4</v>
      </c>
      <c r="F553" s="97">
        <f t="shared" si="120"/>
        <v>1.1100000000000001</v>
      </c>
      <c r="G553" s="98">
        <f t="shared" ca="1" si="113"/>
        <v>1.0001579196999999</v>
      </c>
      <c r="H553" s="95">
        <f ca="1">TRUNC(PRODUCT(G$10:G552),15)</f>
        <v>1.0955327125130301</v>
      </c>
      <c r="I553" s="95">
        <f t="shared" si="121"/>
        <v>1</v>
      </c>
      <c r="J553" s="95">
        <f t="shared" ca="1" si="114"/>
        <v>1.0955327100000001</v>
      </c>
      <c r="K553" s="95">
        <f t="shared" ca="1" si="115"/>
        <v>477663.55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16"/>
        <v>0</v>
      </c>
      <c r="O553" s="95">
        <f t="shared" ca="1" si="117"/>
        <v>477663.55</v>
      </c>
      <c r="P553" s="101" t="str">
        <f t="shared" si="122"/>
        <v>J=</v>
      </c>
      <c r="Q553" s="102">
        <f t="shared" si="123"/>
        <v>43923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</row>
    <row r="554" spans="1:175" x14ac:dyDescent="0.2">
      <c r="A554" s="93">
        <f t="shared" si="118"/>
        <v>43921</v>
      </c>
      <c r="B554" s="94">
        <f t="shared" ca="1" si="124"/>
        <v>5478528.5999999996</v>
      </c>
      <c r="C554" s="95">
        <f t="shared" si="119"/>
        <v>5000000</v>
      </c>
      <c r="D554" s="96">
        <f ca="1">IF(A554&lt;$B$1,VLOOKUP(A554,[1]DI!$A$4:$B$15000,2,FALSE),0)</f>
        <v>3.6500000000000005E-2</v>
      </c>
      <c r="E554" s="95">
        <f t="shared" ca="1" si="125"/>
        <v>1.4227E-4</v>
      </c>
      <c r="F554" s="97">
        <f t="shared" si="120"/>
        <v>1.1100000000000001</v>
      </c>
      <c r="G554" s="98">
        <f t="shared" ca="1" si="113"/>
        <v>1.0001579196999999</v>
      </c>
      <c r="H554" s="95">
        <f ca="1">TRUNC(PRODUCT(G$10:G553),15)</f>
        <v>1.0957057187103301</v>
      </c>
      <c r="I554" s="95">
        <f t="shared" si="121"/>
        <v>1</v>
      </c>
      <c r="J554" s="95">
        <f t="shared" ca="1" si="114"/>
        <v>1.09570572</v>
      </c>
      <c r="K554" s="95">
        <f t="shared" ca="1" si="115"/>
        <v>478528.6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16"/>
        <v>0</v>
      </c>
      <c r="O554" s="95">
        <f t="shared" ca="1" si="117"/>
        <v>478528.6</v>
      </c>
      <c r="P554" s="101" t="str">
        <f t="shared" si="122"/>
        <v>J=</v>
      </c>
      <c r="Q554" s="102">
        <f t="shared" si="123"/>
        <v>43923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</row>
    <row r="555" spans="1:175" x14ac:dyDescent="0.2">
      <c r="A555" s="93">
        <f t="shared" si="118"/>
        <v>43922</v>
      </c>
      <c r="B555" s="94">
        <f t="shared" ca="1" si="124"/>
        <v>5479393.75</v>
      </c>
      <c r="C555" s="95">
        <f t="shared" si="119"/>
        <v>5000000</v>
      </c>
      <c r="D555" s="96">
        <f ca="1">IF(A555&lt;$B$1,VLOOKUP(A555,[1]DI!$A$4:$B$15000,2,FALSE),0)</f>
        <v>3.6500000000000005E-2</v>
      </c>
      <c r="E555" s="95">
        <f t="shared" ca="1" si="125"/>
        <v>1.4227E-4</v>
      </c>
      <c r="F555" s="97">
        <f t="shared" si="120"/>
        <v>1.1100000000000001</v>
      </c>
      <c r="G555" s="98">
        <f t="shared" ca="1" si="113"/>
        <v>1.0001579196999999</v>
      </c>
      <c r="H555" s="95">
        <f ca="1">TRUNC(PRODUCT(G$10:G554),15)</f>
        <v>1.0958787522287099</v>
      </c>
      <c r="I555" s="95">
        <f t="shared" si="121"/>
        <v>1</v>
      </c>
      <c r="J555" s="95">
        <f t="shared" ca="1" si="114"/>
        <v>1.09587875</v>
      </c>
      <c r="K555" s="95">
        <f t="shared" ca="1" si="115"/>
        <v>479393.75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16"/>
        <v>0</v>
      </c>
      <c r="O555" s="95">
        <f t="shared" ca="1" si="117"/>
        <v>479393.75</v>
      </c>
      <c r="P555" s="101" t="str">
        <f t="shared" si="122"/>
        <v>J=</v>
      </c>
      <c r="Q555" s="102">
        <f t="shared" si="123"/>
        <v>43923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</row>
    <row r="556" spans="1:175" x14ac:dyDescent="0.2">
      <c r="A556" s="93">
        <f t="shared" si="118"/>
        <v>43923</v>
      </c>
      <c r="B556" s="94">
        <f t="shared" ca="1" si="124"/>
        <v>5480259.0499999998</v>
      </c>
      <c r="C556" s="95">
        <f t="shared" si="119"/>
        <v>5000000</v>
      </c>
      <c r="D556" s="96">
        <f ca="1">IF(A556&lt;$B$1,VLOOKUP(A556,[1]DI!$A$4:$B$15000,2,FALSE),0)</f>
        <v>3.6500000000000005E-2</v>
      </c>
      <c r="E556" s="95">
        <f t="shared" ca="1" si="125"/>
        <v>1.4227E-4</v>
      </c>
      <c r="F556" s="97">
        <f t="shared" si="120"/>
        <v>1.1100000000000001</v>
      </c>
      <c r="G556" s="98">
        <f t="shared" ca="1" si="113"/>
        <v>1.0001579196999999</v>
      </c>
      <c r="H556" s="95">
        <f ca="1">TRUNC(PRODUCT(G$10:G555),15)</f>
        <v>1.0960518130725001</v>
      </c>
      <c r="I556" s="95">
        <f t="shared" si="121"/>
        <v>1</v>
      </c>
      <c r="J556" s="95">
        <f t="shared" ca="1" si="114"/>
        <v>1.0960518100000001</v>
      </c>
      <c r="K556" s="95">
        <f t="shared" ca="1" si="115"/>
        <v>480259.05</v>
      </c>
      <c r="L556" s="99">
        <f>IF(VLOOKUP(A556,$U$12:$AD$125,8)=VLOOKUP(A555,$U$12:$AD$125,8),0,VLOOKUP(A556,U$12:$AD$125,8))</f>
        <v>1</v>
      </c>
      <c r="M556" s="100">
        <f>IF(L556&gt;0,VLOOKUP(L556,T$12:$AC$125,7),0)</f>
        <v>1</v>
      </c>
      <c r="N556" s="95">
        <f t="shared" si="116"/>
        <v>5000000</v>
      </c>
      <c r="O556" s="95">
        <f t="shared" ca="1" si="117"/>
        <v>5480259.0499999998</v>
      </c>
      <c r="P556" s="101" t="str">
        <f t="shared" si="122"/>
        <v>J=</v>
      </c>
      <c r="Q556" s="102">
        <f t="shared" si="123"/>
        <v>43923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</row>
    <row r="557" spans="1:175" x14ac:dyDescent="0.2">
      <c r="A557" s="93"/>
      <c r="B557" s="94"/>
      <c r="C557" s="95"/>
      <c r="D557" s="96"/>
      <c r="E557" s="95"/>
      <c r="F557" s="97"/>
      <c r="G557" s="98"/>
      <c r="H557" s="95"/>
      <c r="I557" s="95"/>
      <c r="J557" s="95"/>
      <c r="K557" s="95"/>
      <c r="L557" s="99"/>
      <c r="M557" s="100"/>
      <c r="N557" s="95"/>
      <c r="O557" s="95"/>
      <c r="P557" s="101"/>
      <c r="Q557" s="102"/>
      <c r="R557" s="12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/>
      <c r="B558" s="94"/>
      <c r="C558" s="95"/>
      <c r="D558" s="96"/>
      <c r="E558" s="95"/>
      <c r="F558" s="97"/>
      <c r="G558" s="98"/>
      <c r="H558" s="95"/>
      <c r="I558" s="95"/>
      <c r="J558" s="95"/>
      <c r="K558" s="95"/>
      <c r="L558" s="99"/>
      <c r="M558" s="100"/>
      <c r="N558" s="95"/>
      <c r="O558" s="95"/>
      <c r="P558" s="101"/>
      <c r="Q558" s="10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</row>
    <row r="559" spans="1:175" x14ac:dyDescent="0.2">
      <c r="A559" s="93"/>
      <c r="B559" s="94"/>
      <c r="C559" s="95"/>
      <c r="D559" s="96"/>
      <c r="E559" s="95"/>
      <c r="F559" s="97"/>
      <c r="G559" s="98"/>
      <c r="H559" s="95"/>
      <c r="I559" s="95"/>
      <c r="J559" s="95"/>
      <c r="K559" s="95"/>
      <c r="L559" s="99"/>
      <c r="M559" s="100"/>
      <c r="N559" s="95"/>
      <c r="O559" s="95"/>
      <c r="P559" s="101"/>
      <c r="Q559" s="102"/>
      <c r="R559" s="12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/>
      <c r="B560" s="94"/>
      <c r="C560" s="95"/>
      <c r="D560" s="96"/>
      <c r="E560" s="95"/>
      <c r="F560" s="97"/>
      <c r="G560" s="98"/>
      <c r="H560" s="95"/>
      <c r="I560" s="95"/>
      <c r="J560" s="95"/>
      <c r="K560" s="95"/>
      <c r="L560" s="99"/>
      <c r="M560" s="100"/>
      <c r="N560" s="95"/>
      <c r="O560" s="95"/>
      <c r="P560" s="101"/>
      <c r="Q560" s="102"/>
      <c r="R560" s="12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/>
      <c r="B561" s="94"/>
      <c r="C561" s="95"/>
      <c r="D561" s="96"/>
      <c r="E561" s="95"/>
      <c r="F561" s="97"/>
      <c r="G561" s="98"/>
      <c r="H561" s="95"/>
      <c r="I561" s="95"/>
      <c r="J561" s="95"/>
      <c r="K561" s="95"/>
      <c r="L561" s="99"/>
      <c r="M561" s="100"/>
      <c r="N561" s="95"/>
      <c r="O561" s="95"/>
      <c r="P561" s="101"/>
      <c r="Q561" s="10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</row>
    <row r="562" spans="1:172" x14ac:dyDescent="0.2">
      <c r="A562" s="93"/>
      <c r="B562" s="94"/>
      <c r="C562" s="95"/>
      <c r="D562" s="96"/>
      <c r="E562" s="95"/>
      <c r="F562" s="97"/>
      <c r="G562" s="98"/>
      <c r="H562" s="95"/>
      <c r="I562" s="95"/>
      <c r="J562" s="95"/>
      <c r="K562" s="95"/>
      <c r="L562" s="99"/>
      <c r="M562" s="100"/>
      <c r="N562" s="95"/>
      <c r="O562" s="95"/>
      <c r="P562" s="101"/>
      <c r="Q562" s="10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</row>
    <row r="563" spans="1:172" x14ac:dyDescent="0.2">
      <c r="A563" s="93"/>
      <c r="B563" s="94"/>
      <c r="C563" s="95"/>
      <c r="D563" s="96"/>
      <c r="E563" s="95"/>
      <c r="F563" s="97"/>
      <c r="G563" s="98"/>
      <c r="H563" s="95"/>
      <c r="I563" s="95"/>
      <c r="J563" s="95"/>
      <c r="K563" s="95"/>
      <c r="L563" s="99"/>
      <c r="M563" s="100"/>
      <c r="N563" s="95"/>
      <c r="O563" s="95"/>
      <c r="P563" s="101"/>
      <c r="Q563" s="10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</row>
    <row r="564" spans="1:172" x14ac:dyDescent="0.2">
      <c r="A564" s="93"/>
      <c r="B564" s="94"/>
      <c r="C564" s="95"/>
      <c r="D564" s="96"/>
      <c r="E564" s="95"/>
      <c r="F564" s="97"/>
      <c r="G564" s="98"/>
      <c r="H564" s="95"/>
      <c r="I564" s="95"/>
      <c r="J564" s="95"/>
      <c r="K564" s="95"/>
      <c r="L564" s="99"/>
      <c r="M564" s="100"/>
      <c r="N564" s="95"/>
      <c r="O564" s="95"/>
      <c r="P564" s="101"/>
      <c r="Q564" s="10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</row>
    <row r="565" spans="1:172" x14ac:dyDescent="0.2">
      <c r="A565" s="93"/>
      <c r="B565" s="94"/>
      <c r="C565" s="95"/>
      <c r="D565" s="96"/>
      <c r="E565" s="95"/>
      <c r="F565" s="97"/>
      <c r="G565" s="98"/>
      <c r="H565" s="95"/>
      <c r="I565" s="95"/>
      <c r="J565" s="95"/>
      <c r="K565" s="95"/>
      <c r="L565" s="99"/>
      <c r="M565" s="100"/>
      <c r="N565" s="95"/>
      <c r="O565" s="95"/>
      <c r="P565" s="101"/>
      <c r="Q565" s="10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</row>
    <row r="566" spans="1:172" x14ac:dyDescent="0.2">
      <c r="A566" s="93"/>
      <c r="B566" s="94"/>
      <c r="C566" s="95"/>
      <c r="D566" s="96"/>
      <c r="E566" s="95"/>
      <c r="F566" s="97"/>
      <c r="G566" s="98"/>
      <c r="H566" s="95"/>
      <c r="I566" s="95"/>
      <c r="J566" s="95"/>
      <c r="K566" s="95"/>
      <c r="L566" s="99"/>
      <c r="M566" s="100"/>
      <c r="N566" s="95"/>
      <c r="O566" s="95"/>
      <c r="P566" s="101"/>
      <c r="Q566" s="10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</row>
    <row r="567" spans="1:172" x14ac:dyDescent="0.2">
      <c r="A567" s="93"/>
      <c r="B567" s="94"/>
      <c r="C567" s="95"/>
      <c r="D567" s="96"/>
      <c r="E567" s="95"/>
      <c r="F567" s="97"/>
      <c r="G567" s="98"/>
      <c r="H567" s="95"/>
      <c r="I567" s="95"/>
      <c r="J567" s="95"/>
      <c r="K567" s="95"/>
      <c r="L567" s="99"/>
      <c r="M567" s="100"/>
      <c r="N567" s="95"/>
      <c r="O567" s="95"/>
      <c r="P567" s="101"/>
      <c r="Q567" s="10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</row>
    <row r="568" spans="1:172" x14ac:dyDescent="0.2">
      <c r="A568" s="93"/>
      <c r="B568" s="94"/>
      <c r="C568" s="95"/>
      <c r="D568" s="96"/>
      <c r="E568" s="95"/>
      <c r="F568" s="97"/>
      <c r="G568" s="98"/>
      <c r="H568" s="95"/>
      <c r="I568" s="95"/>
      <c r="J568" s="95"/>
      <c r="K568" s="95"/>
      <c r="L568" s="99"/>
      <c r="M568" s="100"/>
      <c r="N568" s="95"/>
      <c r="O568" s="95"/>
      <c r="P568" s="101"/>
      <c r="Q568" s="10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</row>
    <row r="569" spans="1:172" x14ac:dyDescent="0.2">
      <c r="A569" s="93"/>
      <c r="B569" s="94"/>
      <c r="C569" s="95"/>
      <c r="D569" s="96"/>
      <c r="E569" s="95"/>
      <c r="F569" s="97"/>
      <c r="G569" s="98"/>
      <c r="H569" s="95"/>
      <c r="I569" s="95"/>
      <c r="J569" s="95"/>
      <c r="K569" s="95"/>
      <c r="L569" s="99"/>
      <c r="M569" s="100"/>
      <c r="N569" s="95"/>
      <c r="O569" s="95"/>
      <c r="P569" s="101"/>
      <c r="Q569" s="10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</row>
    <row r="570" spans="1:172" x14ac:dyDescent="0.2">
      <c r="A570" s="93"/>
      <c r="B570" s="94"/>
      <c r="C570" s="95"/>
      <c r="D570" s="96"/>
      <c r="E570" s="95"/>
      <c r="F570" s="97"/>
      <c r="G570" s="98"/>
      <c r="H570" s="95"/>
      <c r="I570" s="95"/>
      <c r="J570" s="95"/>
      <c r="K570" s="95"/>
      <c r="L570" s="99"/>
      <c r="M570" s="100"/>
      <c r="N570" s="95"/>
      <c r="O570" s="95"/>
      <c r="P570" s="101"/>
      <c r="Q570" s="102"/>
      <c r="R570" s="12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/>
      <c r="B571" s="94"/>
      <c r="C571" s="95"/>
      <c r="D571" s="96"/>
      <c r="E571" s="95"/>
      <c r="F571" s="97"/>
      <c r="G571" s="98"/>
      <c r="H571" s="95"/>
      <c r="I571" s="95"/>
      <c r="J571" s="95"/>
      <c r="K571" s="95"/>
      <c r="L571" s="99"/>
      <c r="M571" s="100"/>
      <c r="N571" s="95"/>
      <c r="O571" s="95"/>
      <c r="P571" s="101"/>
      <c r="Q571" s="10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</row>
    <row r="572" spans="1:172" x14ac:dyDescent="0.2">
      <c r="A572" s="93"/>
      <c r="B572" s="94"/>
      <c r="C572" s="95"/>
      <c r="D572" s="96"/>
      <c r="E572" s="95"/>
      <c r="F572" s="97"/>
      <c r="G572" s="98"/>
      <c r="H572" s="95"/>
      <c r="I572" s="95"/>
      <c r="J572" s="95"/>
      <c r="K572" s="95"/>
      <c r="L572" s="99"/>
      <c r="M572" s="100"/>
      <c r="N572" s="95"/>
      <c r="O572" s="95"/>
      <c r="P572" s="101"/>
      <c r="Q572" s="10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</row>
    <row r="573" spans="1:172" x14ac:dyDescent="0.2">
      <c r="A573" s="93"/>
      <c r="B573" s="94"/>
      <c r="C573" s="95"/>
      <c r="D573" s="96"/>
      <c r="E573" s="95"/>
      <c r="F573" s="97"/>
      <c r="G573" s="98"/>
      <c r="H573" s="95"/>
      <c r="I573" s="95"/>
      <c r="J573" s="95"/>
      <c r="K573" s="95"/>
      <c r="L573" s="99"/>
      <c r="M573" s="100"/>
      <c r="N573" s="95"/>
      <c r="O573" s="95"/>
      <c r="P573" s="101"/>
      <c r="Q573" s="10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</row>
    <row r="574" spans="1:172" x14ac:dyDescent="0.2">
      <c r="A574" s="93"/>
      <c r="B574" s="94"/>
      <c r="C574" s="95"/>
      <c r="D574" s="96"/>
      <c r="E574" s="95"/>
      <c r="F574" s="97"/>
      <c r="G574" s="98"/>
      <c r="H574" s="95"/>
      <c r="I574" s="95"/>
      <c r="J574" s="95"/>
      <c r="K574" s="95"/>
      <c r="L574" s="99"/>
      <c r="M574" s="100"/>
      <c r="N574" s="95"/>
      <c r="O574" s="95"/>
      <c r="P574" s="101"/>
      <c r="Q574" s="10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</row>
    <row r="575" spans="1:172" x14ac:dyDescent="0.2">
      <c r="A575" s="93"/>
      <c r="B575" s="94"/>
      <c r="C575" s="95"/>
      <c r="D575" s="96"/>
      <c r="E575" s="95"/>
      <c r="F575" s="97"/>
      <c r="G575" s="98"/>
      <c r="H575" s="95"/>
      <c r="I575" s="95"/>
      <c r="J575" s="95"/>
      <c r="K575" s="95"/>
      <c r="L575" s="99"/>
      <c r="M575" s="100"/>
      <c r="N575" s="95"/>
      <c r="O575" s="95"/>
      <c r="P575" s="101"/>
      <c r="Q575" s="10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</row>
    <row r="576" spans="1:172" x14ac:dyDescent="0.2">
      <c r="A576" s="93"/>
      <c r="B576" s="94"/>
      <c r="C576" s="95"/>
      <c r="D576" s="96"/>
      <c r="E576" s="95"/>
      <c r="F576" s="97"/>
      <c r="G576" s="98"/>
      <c r="H576" s="95"/>
      <c r="I576" s="95"/>
      <c r="J576" s="95"/>
      <c r="K576" s="95"/>
      <c r="L576" s="99"/>
      <c r="M576" s="100"/>
      <c r="N576" s="95"/>
      <c r="O576" s="95"/>
      <c r="P576" s="101"/>
      <c r="Q576" s="10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</row>
    <row r="577" spans="1:172" x14ac:dyDescent="0.2">
      <c r="A577" s="93"/>
      <c r="B577" s="94"/>
      <c r="C577" s="95"/>
      <c r="D577" s="96"/>
      <c r="E577" s="95"/>
      <c r="F577" s="97"/>
      <c r="G577" s="98"/>
      <c r="H577" s="95"/>
      <c r="I577" s="95"/>
      <c r="J577" s="95"/>
      <c r="K577" s="95"/>
      <c r="L577" s="99"/>
      <c r="M577" s="100"/>
      <c r="N577" s="95"/>
      <c r="O577" s="95"/>
      <c r="P577" s="101"/>
      <c r="Q577" s="10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</row>
    <row r="578" spans="1:172" x14ac:dyDescent="0.2">
      <c r="A578" s="93"/>
      <c r="B578" s="94"/>
      <c r="C578" s="95"/>
      <c r="D578" s="96"/>
      <c r="E578" s="95"/>
      <c r="F578" s="97"/>
      <c r="G578" s="98"/>
      <c r="H578" s="95"/>
      <c r="I578" s="95"/>
      <c r="J578" s="95"/>
      <c r="K578" s="95"/>
      <c r="L578" s="99"/>
      <c r="M578" s="100"/>
      <c r="N578" s="95"/>
      <c r="O578" s="95"/>
      <c r="P578" s="101"/>
      <c r="Q578" s="10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</row>
    <row r="579" spans="1:172" x14ac:dyDescent="0.2">
      <c r="A579" s="93"/>
      <c r="B579" s="94"/>
      <c r="C579" s="95"/>
      <c r="D579" s="96"/>
      <c r="E579" s="95"/>
      <c r="F579" s="97"/>
      <c r="G579" s="98"/>
      <c r="H579" s="95"/>
      <c r="I579" s="95"/>
      <c r="J579" s="95"/>
      <c r="K579" s="95"/>
      <c r="L579" s="99"/>
      <c r="M579" s="100"/>
      <c r="N579" s="95"/>
      <c r="O579" s="95"/>
      <c r="P579" s="101"/>
      <c r="Q579" s="10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</row>
    <row r="580" spans="1:172" x14ac:dyDescent="0.2">
      <c r="A580" s="93"/>
      <c r="B580" s="94"/>
      <c r="C580" s="95"/>
      <c r="D580" s="96"/>
      <c r="E580" s="95"/>
      <c r="F580" s="97"/>
      <c r="G580" s="98"/>
      <c r="H580" s="95"/>
      <c r="I580" s="95"/>
      <c r="J580" s="95"/>
      <c r="K580" s="95"/>
      <c r="L580" s="99"/>
      <c r="M580" s="100"/>
      <c r="N580" s="95"/>
      <c r="O580" s="95"/>
      <c r="P580" s="101"/>
      <c r="Q580" s="10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</row>
    <row r="581" spans="1:172" x14ac:dyDescent="0.2">
      <c r="A581" s="93"/>
      <c r="B581" s="94"/>
      <c r="C581" s="95"/>
      <c r="D581" s="96"/>
      <c r="E581" s="95"/>
      <c r="F581" s="97"/>
      <c r="G581" s="98"/>
      <c r="H581" s="95"/>
      <c r="I581" s="95"/>
      <c r="J581" s="95"/>
      <c r="K581" s="95"/>
      <c r="L581" s="99"/>
      <c r="M581" s="100"/>
      <c r="N581" s="95"/>
      <c r="O581" s="95"/>
      <c r="P581" s="101"/>
      <c r="Q581" s="10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</row>
    <row r="582" spans="1:172" x14ac:dyDescent="0.2">
      <c r="A582" s="93"/>
      <c r="B582" s="94"/>
      <c r="C582" s="95"/>
      <c r="D582" s="96"/>
      <c r="E582" s="95"/>
      <c r="F582" s="97"/>
      <c r="G582" s="98"/>
      <c r="H582" s="95"/>
      <c r="I582" s="95"/>
      <c r="J582" s="95"/>
      <c r="K582" s="95"/>
      <c r="L582" s="99"/>
      <c r="M582" s="100"/>
      <c r="N582" s="95"/>
      <c r="O582" s="95"/>
      <c r="P582" s="101"/>
      <c r="Q582" s="10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</row>
    <row r="583" spans="1:172" x14ac:dyDescent="0.2">
      <c r="A583" s="93"/>
      <c r="B583" s="94"/>
      <c r="C583" s="95"/>
      <c r="D583" s="96"/>
      <c r="E583" s="95"/>
      <c r="F583" s="97"/>
      <c r="G583" s="98"/>
      <c r="H583" s="95"/>
      <c r="I583" s="95"/>
      <c r="J583" s="95"/>
      <c r="K583" s="95"/>
      <c r="L583" s="99"/>
      <c r="M583" s="100"/>
      <c r="N583" s="95"/>
      <c r="O583" s="95"/>
      <c r="P583" s="101"/>
      <c r="Q583" s="10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</row>
    <row r="584" spans="1:172" x14ac:dyDescent="0.2">
      <c r="A584" s="93"/>
      <c r="B584" s="94"/>
      <c r="C584" s="95"/>
      <c r="D584" s="96"/>
      <c r="E584" s="95"/>
      <c r="F584" s="97"/>
      <c r="G584" s="98"/>
      <c r="H584" s="95"/>
      <c r="I584" s="95"/>
      <c r="J584" s="95"/>
      <c r="K584" s="95"/>
      <c r="L584" s="99"/>
      <c r="M584" s="100"/>
      <c r="N584" s="95"/>
      <c r="O584" s="95"/>
      <c r="P584" s="101"/>
      <c r="Q584" s="10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</row>
    <row r="585" spans="1:172" x14ac:dyDescent="0.2">
      <c r="A585" s="93"/>
      <c r="B585" s="94"/>
      <c r="C585" s="95"/>
      <c r="D585" s="96"/>
      <c r="E585" s="95"/>
      <c r="F585" s="97"/>
      <c r="G585" s="98"/>
      <c r="H585" s="95"/>
      <c r="I585" s="95"/>
      <c r="J585" s="95"/>
      <c r="K585" s="95"/>
      <c r="L585" s="99"/>
      <c r="M585" s="100"/>
      <c r="N585" s="95"/>
      <c r="O585" s="95"/>
      <c r="P585" s="101"/>
      <c r="Q585" s="10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</row>
    <row r="586" spans="1:172" x14ac:dyDescent="0.2">
      <c r="A586" s="93"/>
      <c r="B586" s="94"/>
      <c r="C586" s="95"/>
      <c r="D586" s="96"/>
      <c r="E586" s="95"/>
      <c r="F586" s="97"/>
      <c r="G586" s="98"/>
      <c r="H586" s="95"/>
      <c r="I586" s="95"/>
      <c r="J586" s="95"/>
      <c r="K586" s="95"/>
      <c r="L586" s="99"/>
      <c r="M586" s="100"/>
      <c r="N586" s="95"/>
      <c r="O586" s="95"/>
      <c r="P586" s="101"/>
      <c r="Q586" s="10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</row>
    <row r="587" spans="1:172" x14ac:dyDescent="0.2">
      <c r="A587" s="93"/>
      <c r="B587" s="94"/>
      <c r="C587" s="95"/>
      <c r="D587" s="96"/>
      <c r="E587" s="95"/>
      <c r="F587" s="97"/>
      <c r="G587" s="98"/>
      <c r="H587" s="95"/>
      <c r="I587" s="95"/>
      <c r="J587" s="95"/>
      <c r="K587" s="95"/>
      <c r="L587" s="99"/>
      <c r="M587" s="100"/>
      <c r="N587" s="95"/>
      <c r="O587" s="95"/>
      <c r="P587" s="101"/>
      <c r="Q587" s="10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</row>
    <row r="588" spans="1:172" x14ac:dyDescent="0.2">
      <c r="A588" s="93"/>
      <c r="B588" s="94"/>
      <c r="C588" s="95"/>
      <c r="D588" s="96"/>
      <c r="E588" s="95"/>
      <c r="F588" s="97"/>
      <c r="G588" s="98"/>
      <c r="H588" s="95"/>
      <c r="I588" s="95"/>
      <c r="J588" s="95"/>
      <c r="K588" s="95"/>
      <c r="L588" s="99"/>
      <c r="M588" s="100"/>
      <c r="N588" s="95"/>
      <c r="O588" s="95"/>
      <c r="P588" s="101"/>
      <c r="Q588" s="10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</row>
    <row r="589" spans="1:172" x14ac:dyDescent="0.2">
      <c r="A589" s="93"/>
      <c r="B589" s="94"/>
      <c r="C589" s="95"/>
      <c r="D589" s="96"/>
      <c r="E589" s="95"/>
      <c r="F589" s="97"/>
      <c r="G589" s="98"/>
      <c r="H589" s="95"/>
      <c r="I589" s="95"/>
      <c r="J589" s="95"/>
      <c r="K589" s="95"/>
      <c r="L589" s="99"/>
      <c r="M589" s="100"/>
      <c r="N589" s="95"/>
      <c r="O589" s="95"/>
      <c r="P589" s="101"/>
      <c r="Q589" s="10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</row>
    <row r="590" spans="1:172" x14ac:dyDescent="0.2">
      <c r="A590" s="93"/>
      <c r="B590" s="94"/>
      <c r="C590" s="95"/>
      <c r="D590" s="96"/>
      <c r="E590" s="95"/>
      <c r="F590" s="97"/>
      <c r="G590" s="98"/>
      <c r="H590" s="95"/>
      <c r="I590" s="95"/>
      <c r="J590" s="95"/>
      <c r="K590" s="95"/>
      <c r="L590" s="99"/>
      <c r="M590" s="100"/>
      <c r="N590" s="95"/>
      <c r="O590" s="95"/>
      <c r="P590" s="101"/>
      <c r="Q590" s="10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</row>
    <row r="591" spans="1:172" x14ac:dyDescent="0.2">
      <c r="A591" s="93"/>
      <c r="B591" s="94"/>
      <c r="C591" s="95"/>
      <c r="D591" s="96"/>
      <c r="E591" s="95"/>
      <c r="F591" s="97"/>
      <c r="G591" s="98"/>
      <c r="H591" s="95"/>
      <c r="I591" s="95"/>
      <c r="J591" s="95"/>
      <c r="K591" s="95"/>
      <c r="L591" s="99"/>
      <c r="M591" s="100"/>
      <c r="N591" s="95"/>
      <c r="O591" s="95"/>
      <c r="P591" s="101"/>
      <c r="Q591" s="10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</row>
    <row r="592" spans="1:172" x14ac:dyDescent="0.2">
      <c r="A592" s="93"/>
      <c r="B592" s="94"/>
      <c r="C592" s="95"/>
      <c r="D592" s="96"/>
      <c r="E592" s="95"/>
      <c r="F592" s="97"/>
      <c r="G592" s="98"/>
      <c r="H592" s="95"/>
      <c r="I592" s="95"/>
      <c r="J592" s="95"/>
      <c r="K592" s="95"/>
      <c r="L592" s="99"/>
      <c r="M592" s="100"/>
      <c r="N592" s="95"/>
      <c r="O592" s="95"/>
      <c r="P592" s="101"/>
      <c r="Q592" s="10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</row>
    <row r="593" spans="1:172" x14ac:dyDescent="0.2">
      <c r="A593" s="93"/>
      <c r="B593" s="94"/>
      <c r="C593" s="95"/>
      <c r="D593" s="96"/>
      <c r="E593" s="95"/>
      <c r="F593" s="97"/>
      <c r="G593" s="98"/>
      <c r="H593" s="95"/>
      <c r="I593" s="95"/>
      <c r="J593" s="95"/>
      <c r="K593" s="95"/>
      <c r="L593" s="99"/>
      <c r="M593" s="100"/>
      <c r="N593" s="95"/>
      <c r="O593" s="95"/>
      <c r="P593" s="101"/>
      <c r="Q593" s="10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</row>
    <row r="594" spans="1:172" x14ac:dyDescent="0.2">
      <c r="A594" s="93"/>
      <c r="B594" s="94"/>
      <c r="C594" s="95"/>
      <c r="D594" s="96"/>
      <c r="E594" s="95"/>
      <c r="F594" s="97"/>
      <c r="G594" s="98"/>
      <c r="H594" s="95"/>
      <c r="I594" s="95"/>
      <c r="J594" s="95"/>
      <c r="K594" s="95"/>
      <c r="L594" s="99"/>
      <c r="M594" s="100"/>
      <c r="N594" s="95"/>
      <c r="O594" s="95"/>
      <c r="P594" s="101"/>
      <c r="Q594" s="10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</row>
    <row r="595" spans="1:172" x14ac:dyDescent="0.2">
      <c r="A595" s="93"/>
      <c r="B595" s="94"/>
      <c r="C595" s="95"/>
      <c r="D595" s="96"/>
      <c r="E595" s="95"/>
      <c r="F595" s="97"/>
      <c r="G595" s="98"/>
      <c r="H595" s="95"/>
      <c r="I595" s="95"/>
      <c r="J595" s="95"/>
      <c r="K595" s="95"/>
      <c r="L595" s="99"/>
      <c r="M595" s="100"/>
      <c r="N595" s="95"/>
      <c r="O595" s="95"/>
      <c r="P595" s="101"/>
      <c r="Q595" s="10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</row>
    <row r="596" spans="1:172" x14ac:dyDescent="0.2">
      <c r="A596" s="93"/>
      <c r="B596" s="94"/>
      <c r="C596" s="95"/>
      <c r="D596" s="96"/>
      <c r="E596" s="95"/>
      <c r="F596" s="97"/>
      <c r="G596" s="98"/>
      <c r="H596" s="95"/>
      <c r="I596" s="95"/>
      <c r="J596" s="95"/>
      <c r="K596" s="95"/>
      <c r="L596" s="99"/>
      <c r="M596" s="100"/>
      <c r="N596" s="95"/>
      <c r="O596" s="95"/>
      <c r="P596" s="101"/>
      <c r="Q596" s="10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</row>
    <row r="597" spans="1:172" x14ac:dyDescent="0.2">
      <c r="A597" s="93"/>
      <c r="B597" s="94"/>
      <c r="C597" s="95"/>
      <c r="D597" s="96"/>
      <c r="E597" s="95"/>
      <c r="F597" s="97"/>
      <c r="G597" s="98"/>
      <c r="H597" s="95"/>
      <c r="I597" s="95"/>
      <c r="J597" s="95"/>
      <c r="K597" s="95"/>
      <c r="L597" s="99"/>
      <c r="M597" s="100"/>
      <c r="N597" s="95"/>
      <c r="O597" s="95"/>
      <c r="P597" s="101"/>
      <c r="Q597" s="10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</row>
    <row r="598" spans="1:172" x14ac:dyDescent="0.2">
      <c r="A598" s="93"/>
      <c r="B598" s="94"/>
      <c r="C598" s="95"/>
      <c r="D598" s="96"/>
      <c r="E598" s="95"/>
      <c r="F598" s="97"/>
      <c r="G598" s="98"/>
      <c r="H598" s="95"/>
      <c r="I598" s="95"/>
      <c r="J598" s="95"/>
      <c r="K598" s="95"/>
      <c r="L598" s="99"/>
      <c r="M598" s="100"/>
      <c r="N598" s="95"/>
      <c r="O598" s="95"/>
      <c r="P598" s="101"/>
      <c r="Q598" s="10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</row>
    <row r="599" spans="1:172" x14ac:dyDescent="0.2">
      <c r="A599" s="93"/>
      <c r="B599" s="94"/>
      <c r="C599" s="95"/>
      <c r="D599" s="96"/>
      <c r="E599" s="95"/>
      <c r="F599" s="97"/>
      <c r="G599" s="98"/>
      <c r="H599" s="95"/>
      <c r="I599" s="95"/>
      <c r="J599" s="95"/>
      <c r="K599" s="95"/>
      <c r="L599" s="99"/>
      <c r="M599" s="100"/>
      <c r="N599" s="95"/>
      <c r="O599" s="95"/>
      <c r="P599" s="101"/>
      <c r="Q599" s="10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</row>
    <row r="600" spans="1:172" x14ac:dyDescent="0.2">
      <c r="A600" s="93"/>
      <c r="B600" s="94"/>
      <c r="C600" s="95"/>
      <c r="D600" s="96"/>
      <c r="E600" s="95"/>
      <c r="F600" s="97"/>
      <c r="G600" s="98"/>
      <c r="H600" s="95"/>
      <c r="I600" s="95"/>
      <c r="J600" s="95"/>
      <c r="K600" s="95"/>
      <c r="L600" s="99"/>
      <c r="M600" s="100"/>
      <c r="N600" s="95"/>
      <c r="O600" s="95"/>
      <c r="P600" s="101"/>
      <c r="Q600" s="10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</row>
    <row r="601" spans="1:172" x14ac:dyDescent="0.2">
      <c r="A601" s="93"/>
      <c r="B601" s="94"/>
      <c r="C601" s="95"/>
      <c r="D601" s="96"/>
      <c r="E601" s="95"/>
      <c r="F601" s="97"/>
      <c r="G601" s="98"/>
      <c r="H601" s="95"/>
      <c r="I601" s="95"/>
      <c r="J601" s="95"/>
      <c r="K601" s="95"/>
      <c r="L601" s="99"/>
      <c r="M601" s="100"/>
      <c r="N601" s="95"/>
      <c r="O601" s="95"/>
      <c r="P601" s="101"/>
      <c r="Q601" s="10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</row>
    <row r="602" spans="1:172" x14ac:dyDescent="0.2">
      <c r="A602" s="93"/>
      <c r="B602" s="94"/>
      <c r="C602" s="95"/>
      <c r="D602" s="96"/>
      <c r="E602" s="95"/>
      <c r="F602" s="97"/>
      <c r="G602" s="98"/>
      <c r="H602" s="95"/>
      <c r="I602" s="95"/>
      <c r="J602" s="95"/>
      <c r="K602" s="95"/>
      <c r="L602" s="99"/>
      <c r="M602" s="100"/>
      <c r="N602" s="95"/>
      <c r="O602" s="95"/>
      <c r="P602" s="101"/>
      <c r="Q602" s="10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</row>
    <row r="603" spans="1:172" x14ac:dyDescent="0.2">
      <c r="A603" s="93"/>
      <c r="B603" s="94"/>
      <c r="C603" s="95"/>
      <c r="D603" s="96"/>
      <c r="E603" s="95"/>
      <c r="F603" s="97"/>
      <c r="G603" s="98"/>
      <c r="H603" s="95"/>
      <c r="I603" s="95"/>
      <c r="J603" s="95"/>
      <c r="K603" s="95"/>
      <c r="L603" s="99"/>
      <c r="M603" s="100"/>
      <c r="N603" s="95"/>
      <c r="O603" s="95"/>
      <c r="P603" s="101"/>
      <c r="Q603" s="10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</row>
    <row r="604" spans="1:172" x14ac:dyDescent="0.2">
      <c r="A604" s="93"/>
      <c r="B604" s="94"/>
      <c r="C604" s="95"/>
      <c r="D604" s="96"/>
      <c r="E604" s="95"/>
      <c r="F604" s="97"/>
      <c r="G604" s="98"/>
      <c r="H604" s="95"/>
      <c r="I604" s="95"/>
      <c r="J604" s="95"/>
      <c r="K604" s="95"/>
      <c r="L604" s="99"/>
      <c r="M604" s="100"/>
      <c r="N604" s="95"/>
      <c r="O604" s="95"/>
      <c r="P604" s="101"/>
      <c r="Q604" s="10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</row>
    <row r="605" spans="1:172" x14ac:dyDescent="0.2">
      <c r="A605" s="93"/>
      <c r="B605" s="94"/>
      <c r="C605" s="95"/>
      <c r="D605" s="96"/>
      <c r="E605" s="95"/>
      <c r="F605" s="97"/>
      <c r="G605" s="98"/>
      <c r="H605" s="95"/>
      <c r="I605" s="95"/>
      <c r="J605" s="95"/>
      <c r="K605" s="95"/>
      <c r="L605" s="99"/>
      <c r="M605" s="100"/>
      <c r="N605" s="95"/>
      <c r="O605" s="95"/>
      <c r="P605" s="101"/>
      <c r="Q605" s="10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</row>
    <row r="606" spans="1:172" x14ac:dyDescent="0.2">
      <c r="A606" s="93"/>
      <c r="B606" s="94"/>
      <c r="C606" s="95"/>
      <c r="D606" s="96"/>
      <c r="E606" s="95"/>
      <c r="F606" s="97"/>
      <c r="G606" s="98"/>
      <c r="H606" s="95"/>
      <c r="I606" s="95"/>
      <c r="J606" s="95"/>
      <c r="K606" s="95"/>
      <c r="L606" s="99"/>
      <c r="M606" s="100"/>
      <c r="N606" s="95"/>
      <c r="O606" s="95"/>
      <c r="P606" s="101"/>
      <c r="Q606" s="10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</row>
    <row r="607" spans="1:172" x14ac:dyDescent="0.2">
      <c r="A607" s="93"/>
      <c r="B607" s="94"/>
      <c r="C607" s="95"/>
      <c r="D607" s="96"/>
      <c r="E607" s="95"/>
      <c r="F607" s="97"/>
      <c r="G607" s="98"/>
      <c r="H607" s="95"/>
      <c r="I607" s="95"/>
      <c r="J607" s="95"/>
      <c r="K607" s="95"/>
      <c r="L607" s="99"/>
      <c r="M607" s="100"/>
      <c r="N607" s="95"/>
      <c r="O607" s="95"/>
      <c r="P607" s="101"/>
      <c r="Q607" s="10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</row>
    <row r="608" spans="1:172" x14ac:dyDescent="0.2">
      <c r="A608" s="93"/>
      <c r="B608" s="94"/>
      <c r="C608" s="95"/>
      <c r="D608" s="96"/>
      <c r="E608" s="95"/>
      <c r="F608" s="97"/>
      <c r="G608" s="98"/>
      <c r="H608" s="95"/>
      <c r="I608" s="95"/>
      <c r="J608" s="95"/>
      <c r="K608" s="95"/>
      <c r="L608" s="99"/>
      <c r="M608" s="100"/>
      <c r="N608" s="95"/>
      <c r="O608" s="95"/>
      <c r="P608" s="101"/>
      <c r="Q608" s="10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</row>
    <row r="609" spans="1:175" x14ac:dyDescent="0.2">
      <c r="A609" s="93"/>
      <c r="B609" s="94"/>
      <c r="C609" s="95"/>
      <c r="D609" s="96"/>
      <c r="E609" s="95"/>
      <c r="F609" s="97"/>
      <c r="G609" s="98"/>
      <c r="H609" s="95"/>
      <c r="I609" s="95"/>
      <c r="J609" s="95"/>
      <c r="K609" s="95"/>
      <c r="L609" s="99"/>
      <c r="M609" s="100"/>
      <c r="N609" s="95"/>
      <c r="O609" s="95"/>
      <c r="P609" s="101"/>
      <c r="Q609" s="10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</row>
    <row r="610" spans="1:175" x14ac:dyDescent="0.2">
      <c r="A610" s="93"/>
      <c r="B610" s="94"/>
      <c r="C610" s="95"/>
      <c r="D610" s="96"/>
      <c r="E610" s="95"/>
      <c r="F610" s="97"/>
      <c r="G610" s="98"/>
      <c r="H610" s="95"/>
      <c r="I610" s="95"/>
      <c r="J610" s="95"/>
      <c r="K610" s="95"/>
      <c r="L610" s="99"/>
      <c r="M610" s="100"/>
      <c r="N610" s="95"/>
      <c r="O610" s="95"/>
      <c r="P610" s="101"/>
      <c r="Q610" s="10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</row>
    <row r="611" spans="1:175" x14ac:dyDescent="0.2">
      <c r="A611" s="93"/>
      <c r="B611" s="94"/>
      <c r="C611" s="95"/>
      <c r="D611" s="96"/>
      <c r="E611" s="95"/>
      <c r="F611" s="97"/>
      <c r="G611" s="98"/>
      <c r="H611" s="95"/>
      <c r="I611" s="95"/>
      <c r="J611" s="95"/>
      <c r="K611" s="95"/>
      <c r="L611" s="99"/>
      <c r="M611" s="100"/>
      <c r="N611" s="95"/>
      <c r="O611" s="95"/>
      <c r="P611" s="101"/>
      <c r="Q611" s="10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</row>
    <row r="612" spans="1:175" x14ac:dyDescent="0.2">
      <c r="A612" s="93"/>
      <c r="B612" s="94"/>
      <c r="C612" s="95"/>
      <c r="D612" s="96"/>
      <c r="E612" s="95"/>
      <c r="F612" s="97"/>
      <c r="G612" s="98"/>
      <c r="H612" s="95"/>
      <c r="I612" s="95"/>
      <c r="J612" s="95"/>
      <c r="K612" s="95"/>
      <c r="L612" s="99"/>
      <c r="M612" s="100"/>
      <c r="N612" s="95"/>
      <c r="O612" s="95"/>
      <c r="P612" s="101"/>
      <c r="Q612" s="10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</row>
    <row r="613" spans="1:175" x14ac:dyDescent="0.2">
      <c r="A613" s="93"/>
      <c r="B613" s="94"/>
      <c r="C613" s="95"/>
      <c r="D613" s="96"/>
      <c r="E613" s="95"/>
      <c r="F613" s="97"/>
      <c r="G613" s="98"/>
      <c r="H613" s="95"/>
      <c r="I613" s="95"/>
      <c r="J613" s="95"/>
      <c r="K613" s="95"/>
      <c r="L613" s="99"/>
      <c r="M613" s="100"/>
      <c r="N613" s="95"/>
      <c r="O613" s="95"/>
      <c r="P613" s="101"/>
      <c r="Q613" s="102"/>
      <c r="R613" s="12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/>
      <c r="B614" s="94"/>
      <c r="C614" s="95"/>
      <c r="D614" s="96"/>
      <c r="E614" s="95"/>
      <c r="F614" s="97"/>
      <c r="G614" s="98"/>
      <c r="H614" s="95"/>
      <c r="I614" s="95"/>
      <c r="J614" s="95"/>
      <c r="K614" s="95"/>
      <c r="L614" s="99"/>
      <c r="M614" s="100"/>
      <c r="N614" s="95"/>
      <c r="O614" s="95"/>
      <c r="P614" s="101"/>
      <c r="Q614" s="10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</row>
    <row r="615" spans="1:175" x14ac:dyDescent="0.2">
      <c r="A615" s="93"/>
      <c r="B615" s="94"/>
      <c r="C615" s="95"/>
      <c r="D615" s="96"/>
      <c r="E615" s="95"/>
      <c r="F615" s="97"/>
      <c r="G615" s="98"/>
      <c r="H615" s="95"/>
      <c r="I615" s="95"/>
      <c r="J615" s="95"/>
      <c r="K615" s="95"/>
      <c r="L615" s="99"/>
      <c r="M615" s="100"/>
      <c r="N615" s="95"/>
      <c r="O615" s="95"/>
      <c r="P615" s="101"/>
      <c r="Q615" s="10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</row>
    <row r="616" spans="1:175" x14ac:dyDescent="0.2">
      <c r="A616" s="93"/>
      <c r="B616" s="94"/>
      <c r="C616" s="95"/>
      <c r="D616" s="96"/>
      <c r="E616" s="95"/>
      <c r="F616" s="97"/>
      <c r="G616" s="98"/>
      <c r="H616" s="95"/>
      <c r="I616" s="95"/>
      <c r="J616" s="95"/>
      <c r="K616" s="95"/>
      <c r="L616" s="99"/>
      <c r="M616" s="100"/>
      <c r="N616" s="95"/>
      <c r="O616" s="95"/>
      <c r="P616" s="101"/>
      <c r="Q616" s="10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</row>
    <row r="617" spans="1:175" x14ac:dyDescent="0.2">
      <c r="A617" s="93"/>
      <c r="B617" s="94"/>
      <c r="C617" s="95"/>
      <c r="D617" s="96"/>
      <c r="E617" s="95"/>
      <c r="F617" s="97"/>
      <c r="G617" s="98"/>
      <c r="H617" s="95"/>
      <c r="I617" s="95"/>
      <c r="J617" s="95"/>
      <c r="K617" s="95"/>
      <c r="L617" s="99"/>
      <c r="M617" s="100"/>
      <c r="N617" s="95"/>
      <c r="O617" s="95"/>
      <c r="P617" s="101"/>
      <c r="Q617" s="10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</row>
    <row r="618" spans="1:175" x14ac:dyDescent="0.2">
      <c r="A618" s="93"/>
      <c r="B618" s="94"/>
      <c r="C618" s="95"/>
      <c r="D618" s="96"/>
      <c r="E618" s="95"/>
      <c r="F618" s="97"/>
      <c r="G618" s="98"/>
      <c r="H618" s="95"/>
      <c r="I618" s="95"/>
      <c r="J618" s="95"/>
      <c r="K618" s="95"/>
      <c r="L618" s="99"/>
      <c r="M618" s="100"/>
      <c r="N618" s="95"/>
      <c r="O618" s="95"/>
      <c r="P618" s="101"/>
      <c r="Q618" s="10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</row>
    <row r="619" spans="1:175" x14ac:dyDescent="0.2">
      <c r="A619" s="93"/>
      <c r="B619" s="94"/>
      <c r="C619" s="95"/>
      <c r="D619" s="96"/>
      <c r="E619" s="95"/>
      <c r="F619" s="97"/>
      <c r="G619" s="98"/>
      <c r="H619" s="95"/>
      <c r="I619" s="95"/>
      <c r="J619" s="95"/>
      <c r="K619" s="95"/>
      <c r="L619" s="99"/>
      <c r="M619" s="100"/>
      <c r="N619" s="95"/>
      <c r="O619" s="95"/>
      <c r="P619" s="101"/>
      <c r="Q619" s="10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</row>
    <row r="620" spans="1:175" x14ac:dyDescent="0.2">
      <c r="A620" s="93"/>
      <c r="B620" s="94"/>
      <c r="C620" s="95"/>
      <c r="D620" s="96"/>
      <c r="E620" s="95"/>
      <c r="F620" s="97"/>
      <c r="G620" s="98"/>
      <c r="H620" s="95"/>
      <c r="I620" s="95"/>
      <c r="J620" s="95"/>
      <c r="K620" s="95"/>
      <c r="L620" s="99"/>
      <c r="M620" s="100"/>
      <c r="N620" s="95"/>
      <c r="O620" s="95"/>
      <c r="P620" s="101"/>
      <c r="Q620" s="10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</row>
    <row r="621" spans="1:175" x14ac:dyDescent="0.2">
      <c r="A621" s="93"/>
      <c r="B621" s="94"/>
      <c r="C621" s="95"/>
      <c r="D621" s="96"/>
      <c r="E621" s="95"/>
      <c r="F621" s="97"/>
      <c r="G621" s="98"/>
      <c r="H621" s="95"/>
      <c r="I621" s="95"/>
      <c r="J621" s="95"/>
      <c r="K621" s="95"/>
      <c r="L621" s="99"/>
      <c r="M621" s="100"/>
      <c r="N621" s="95"/>
      <c r="O621" s="95"/>
      <c r="P621" s="101"/>
      <c r="Q621" s="10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</row>
    <row r="622" spans="1:175" x14ac:dyDescent="0.2">
      <c r="A622" s="93"/>
      <c r="B622" s="94"/>
      <c r="C622" s="95"/>
      <c r="D622" s="96"/>
      <c r="E622" s="95"/>
      <c r="F622" s="97"/>
      <c r="G622" s="98"/>
      <c r="H622" s="95"/>
      <c r="I622" s="95"/>
      <c r="J622" s="95"/>
      <c r="K622" s="95"/>
      <c r="L622" s="99"/>
      <c r="M622" s="100"/>
      <c r="N622" s="95"/>
      <c r="O622" s="95"/>
      <c r="P622" s="101"/>
      <c r="Q622" s="10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</row>
    <row r="623" spans="1:175" x14ac:dyDescent="0.2">
      <c r="A623" s="93"/>
      <c r="B623" s="94"/>
      <c r="C623" s="95"/>
      <c r="D623" s="96"/>
      <c r="E623" s="95"/>
      <c r="F623" s="97"/>
      <c r="G623" s="98"/>
      <c r="H623" s="95"/>
      <c r="I623" s="95"/>
      <c r="J623" s="95"/>
      <c r="K623" s="95"/>
      <c r="L623" s="99"/>
      <c r="M623" s="100"/>
      <c r="N623" s="95"/>
      <c r="O623" s="95"/>
      <c r="P623" s="101"/>
      <c r="Q623" s="10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</row>
    <row r="624" spans="1:175" x14ac:dyDescent="0.2">
      <c r="A624" s="93"/>
      <c r="B624" s="94"/>
      <c r="C624" s="95"/>
      <c r="D624" s="96"/>
      <c r="E624" s="95"/>
      <c r="F624" s="97"/>
      <c r="G624" s="98"/>
      <c r="H624" s="95"/>
      <c r="I624" s="95"/>
      <c r="J624" s="95"/>
      <c r="K624" s="95"/>
      <c r="L624" s="99"/>
      <c r="M624" s="100"/>
      <c r="N624" s="95"/>
      <c r="O624" s="95"/>
      <c r="P624" s="101"/>
      <c r="Q624" s="10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</row>
    <row r="625" spans="1:172" x14ac:dyDescent="0.2">
      <c r="A625" s="93"/>
      <c r="B625" s="94"/>
      <c r="C625" s="95"/>
      <c r="D625" s="96"/>
      <c r="E625" s="95"/>
      <c r="F625" s="97"/>
      <c r="G625" s="98"/>
      <c r="H625" s="95"/>
      <c r="I625" s="95"/>
      <c r="J625" s="95"/>
      <c r="K625" s="95"/>
      <c r="L625" s="99"/>
      <c r="M625" s="100"/>
      <c r="N625" s="95"/>
      <c r="O625" s="95"/>
      <c r="P625" s="101"/>
      <c r="Q625" s="10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</row>
    <row r="626" spans="1:172" x14ac:dyDescent="0.2">
      <c r="A626" s="93"/>
      <c r="B626" s="94"/>
      <c r="C626" s="95"/>
      <c r="D626" s="96"/>
      <c r="E626" s="95"/>
      <c r="F626" s="97"/>
      <c r="G626" s="98"/>
      <c r="H626" s="95"/>
      <c r="I626" s="95"/>
      <c r="J626" s="95"/>
      <c r="K626" s="95"/>
      <c r="L626" s="99"/>
      <c r="M626" s="100"/>
      <c r="N626" s="95"/>
      <c r="O626" s="95"/>
      <c r="P626" s="101"/>
      <c r="Q626" s="10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</row>
    <row r="627" spans="1:172" x14ac:dyDescent="0.2">
      <c r="A627" s="93"/>
      <c r="B627" s="94"/>
      <c r="C627" s="95"/>
      <c r="D627" s="96"/>
      <c r="E627" s="95"/>
      <c r="F627" s="97"/>
      <c r="G627" s="98"/>
      <c r="H627" s="95"/>
      <c r="I627" s="95"/>
      <c r="J627" s="95"/>
      <c r="K627" s="95"/>
      <c r="L627" s="99"/>
      <c r="M627" s="100"/>
      <c r="N627" s="95"/>
      <c r="O627" s="95"/>
      <c r="P627" s="101"/>
      <c r="Q627" s="10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</row>
    <row r="628" spans="1:172" x14ac:dyDescent="0.2">
      <c r="A628" s="93"/>
      <c r="B628" s="94"/>
      <c r="C628" s="95"/>
      <c r="D628" s="96"/>
      <c r="E628" s="95"/>
      <c r="F628" s="97"/>
      <c r="G628" s="98"/>
      <c r="H628" s="95"/>
      <c r="I628" s="95"/>
      <c r="J628" s="95"/>
      <c r="K628" s="95"/>
      <c r="L628" s="99"/>
      <c r="M628" s="100"/>
      <c r="N628" s="95"/>
      <c r="O628" s="95"/>
      <c r="P628" s="101"/>
      <c r="Q628" s="10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</row>
    <row r="629" spans="1:172" x14ac:dyDescent="0.2">
      <c r="A629" s="93"/>
      <c r="B629" s="94"/>
      <c r="C629" s="95"/>
      <c r="D629" s="96"/>
      <c r="E629" s="95"/>
      <c r="F629" s="97"/>
      <c r="G629" s="98"/>
      <c r="H629" s="95"/>
      <c r="I629" s="95"/>
      <c r="J629" s="95"/>
      <c r="K629" s="95"/>
      <c r="L629" s="99"/>
      <c r="M629" s="100"/>
      <c r="N629" s="95"/>
      <c r="O629" s="95"/>
      <c r="P629" s="101"/>
      <c r="Q629" s="10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</row>
    <row r="630" spans="1:172" x14ac:dyDescent="0.2">
      <c r="A630" s="93"/>
      <c r="B630" s="94"/>
      <c r="C630" s="95"/>
      <c r="D630" s="96"/>
      <c r="E630" s="95"/>
      <c r="F630" s="97"/>
      <c r="G630" s="98"/>
      <c r="H630" s="95"/>
      <c r="I630" s="95"/>
      <c r="J630" s="95"/>
      <c r="K630" s="95"/>
      <c r="L630" s="99"/>
      <c r="M630" s="100"/>
      <c r="N630" s="95"/>
      <c r="O630" s="95"/>
      <c r="P630" s="101"/>
      <c r="Q630" s="10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</row>
    <row r="631" spans="1:172" x14ac:dyDescent="0.2">
      <c r="A631" s="93"/>
      <c r="B631" s="94"/>
      <c r="C631" s="95"/>
      <c r="D631" s="96"/>
      <c r="E631" s="95"/>
      <c r="F631" s="97"/>
      <c r="G631" s="98"/>
      <c r="H631" s="95"/>
      <c r="I631" s="95"/>
      <c r="J631" s="95"/>
      <c r="K631" s="95"/>
      <c r="L631" s="99"/>
      <c r="M631" s="100"/>
      <c r="N631" s="95"/>
      <c r="O631" s="95"/>
      <c r="P631" s="101"/>
      <c r="Q631" s="10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</row>
    <row r="632" spans="1:172" x14ac:dyDescent="0.2">
      <c r="A632" s="93"/>
      <c r="B632" s="94"/>
      <c r="C632" s="95"/>
      <c r="D632" s="96"/>
      <c r="E632" s="95"/>
      <c r="F632" s="97"/>
      <c r="G632" s="98"/>
      <c r="H632" s="95"/>
      <c r="I632" s="95"/>
      <c r="J632" s="95"/>
      <c r="K632" s="95"/>
      <c r="L632" s="99"/>
      <c r="M632" s="100"/>
      <c r="N632" s="95"/>
      <c r="O632" s="95"/>
      <c r="P632" s="101"/>
      <c r="Q632" s="10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</row>
    <row r="633" spans="1:172" x14ac:dyDescent="0.2">
      <c r="A633" s="93"/>
      <c r="B633" s="94"/>
      <c r="C633" s="95"/>
      <c r="D633" s="96"/>
      <c r="E633" s="95"/>
      <c r="F633" s="97"/>
      <c r="G633" s="98"/>
      <c r="H633" s="95"/>
      <c r="I633" s="95"/>
      <c r="J633" s="95"/>
      <c r="K633" s="95"/>
      <c r="L633" s="99"/>
      <c r="M633" s="100"/>
      <c r="N633" s="95"/>
      <c r="O633" s="95"/>
      <c r="P633" s="101"/>
      <c r="Q633" s="10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</row>
    <row r="634" spans="1:172" x14ac:dyDescent="0.2">
      <c r="A634" s="93"/>
      <c r="B634" s="94"/>
      <c r="C634" s="95"/>
      <c r="D634" s="96"/>
      <c r="E634" s="95"/>
      <c r="F634" s="97"/>
      <c r="G634" s="98"/>
      <c r="H634" s="95"/>
      <c r="I634" s="95"/>
      <c r="J634" s="95"/>
      <c r="K634" s="95"/>
      <c r="L634" s="99"/>
      <c r="M634" s="100"/>
      <c r="N634" s="95"/>
      <c r="O634" s="95"/>
      <c r="P634" s="101"/>
      <c r="Q634" s="10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</row>
    <row r="635" spans="1:172" x14ac:dyDescent="0.2">
      <c r="A635" s="93"/>
      <c r="B635" s="94"/>
      <c r="C635" s="95"/>
      <c r="D635" s="96"/>
      <c r="E635" s="95"/>
      <c r="F635" s="97"/>
      <c r="G635" s="98"/>
      <c r="H635" s="95"/>
      <c r="I635" s="95"/>
      <c r="J635" s="95"/>
      <c r="K635" s="95"/>
      <c r="L635" s="99"/>
      <c r="M635" s="100"/>
      <c r="N635" s="95"/>
      <c r="O635" s="95"/>
      <c r="P635" s="101"/>
      <c r="Q635" s="10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</row>
    <row r="636" spans="1:172" x14ac:dyDescent="0.2">
      <c r="A636" s="93"/>
      <c r="B636" s="94"/>
      <c r="C636" s="95"/>
      <c r="D636" s="96"/>
      <c r="E636" s="95"/>
      <c r="F636" s="97"/>
      <c r="G636" s="98"/>
      <c r="H636" s="95"/>
      <c r="I636" s="95"/>
      <c r="J636" s="95"/>
      <c r="K636" s="95"/>
      <c r="L636" s="99"/>
      <c r="M636" s="100"/>
      <c r="N636" s="95"/>
      <c r="O636" s="95"/>
      <c r="P636" s="101"/>
      <c r="Q636" s="10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</row>
    <row r="637" spans="1:172" x14ac:dyDescent="0.2">
      <c r="A637" s="93"/>
      <c r="B637" s="94"/>
      <c r="C637" s="95"/>
      <c r="D637" s="96"/>
      <c r="E637" s="95"/>
      <c r="F637" s="97"/>
      <c r="G637" s="98"/>
      <c r="H637" s="95"/>
      <c r="I637" s="95"/>
      <c r="J637" s="95"/>
      <c r="K637" s="95"/>
      <c r="L637" s="99"/>
      <c r="M637" s="100"/>
      <c r="N637" s="95"/>
      <c r="O637" s="95"/>
      <c r="P637" s="101"/>
      <c r="Q637" s="10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</row>
    <row r="638" spans="1:172" x14ac:dyDescent="0.2">
      <c r="A638" s="93"/>
      <c r="B638" s="94"/>
      <c r="C638" s="95"/>
      <c r="D638" s="96"/>
      <c r="E638" s="95"/>
      <c r="F638" s="97"/>
      <c r="G638" s="98"/>
      <c r="H638" s="95"/>
      <c r="I638" s="95"/>
      <c r="J638" s="95"/>
      <c r="K638" s="95"/>
      <c r="L638" s="99"/>
      <c r="M638" s="100"/>
      <c r="N638" s="95"/>
      <c r="O638" s="95"/>
      <c r="P638" s="101"/>
      <c r="Q638" s="10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</row>
    <row r="639" spans="1:172" x14ac:dyDescent="0.2">
      <c r="A639" s="93"/>
      <c r="B639" s="94"/>
      <c r="C639" s="95"/>
      <c r="D639" s="96"/>
      <c r="E639" s="95"/>
      <c r="F639" s="97"/>
      <c r="G639" s="98"/>
      <c r="H639" s="95"/>
      <c r="I639" s="95"/>
      <c r="J639" s="95"/>
      <c r="K639" s="95"/>
      <c r="L639" s="99"/>
      <c r="M639" s="100"/>
      <c r="N639" s="95"/>
      <c r="O639" s="95"/>
      <c r="P639" s="101"/>
      <c r="Q639" s="10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</row>
    <row r="640" spans="1:172" x14ac:dyDescent="0.2">
      <c r="A640" s="93"/>
      <c r="B640" s="94"/>
      <c r="C640" s="95"/>
      <c r="D640" s="96"/>
      <c r="E640" s="95"/>
      <c r="F640" s="97"/>
      <c r="G640" s="98"/>
      <c r="H640" s="95"/>
      <c r="I640" s="95"/>
      <c r="J640" s="95"/>
      <c r="K640" s="95"/>
      <c r="L640" s="99"/>
      <c r="M640" s="100"/>
      <c r="N640" s="95"/>
      <c r="O640" s="95"/>
      <c r="P640" s="101"/>
      <c r="Q640" s="10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</row>
    <row r="641" spans="1:175" x14ac:dyDescent="0.2">
      <c r="A641" s="93"/>
      <c r="B641" s="94"/>
      <c r="C641" s="95"/>
      <c r="D641" s="96"/>
      <c r="E641" s="95"/>
      <c r="F641" s="97"/>
      <c r="G641" s="98"/>
      <c r="H641" s="95"/>
      <c r="I641" s="95"/>
      <c r="J641" s="95"/>
      <c r="K641" s="95"/>
      <c r="L641" s="99"/>
      <c r="M641" s="100"/>
      <c r="N641" s="95"/>
      <c r="O641" s="95"/>
      <c r="P641" s="101"/>
      <c r="Q641" s="10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</row>
    <row r="642" spans="1:175" x14ac:dyDescent="0.2">
      <c r="A642" s="93"/>
      <c r="B642" s="94"/>
      <c r="C642" s="95"/>
      <c r="D642" s="96"/>
      <c r="E642" s="95"/>
      <c r="F642" s="97"/>
      <c r="G642" s="98"/>
      <c r="H642" s="95"/>
      <c r="I642" s="95"/>
      <c r="J642" s="95"/>
      <c r="K642" s="95"/>
      <c r="L642" s="99"/>
      <c r="M642" s="100"/>
      <c r="N642" s="95"/>
      <c r="O642" s="95"/>
      <c r="P642" s="101"/>
      <c r="Q642" s="10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</row>
    <row r="643" spans="1:175" x14ac:dyDescent="0.2">
      <c r="A643" s="93"/>
      <c r="B643" s="94"/>
      <c r="C643" s="95"/>
      <c r="D643" s="96"/>
      <c r="E643" s="95"/>
      <c r="F643" s="97"/>
      <c r="G643" s="98"/>
      <c r="H643" s="95"/>
      <c r="I643" s="95"/>
      <c r="J643" s="95"/>
      <c r="K643" s="95"/>
      <c r="L643" s="99"/>
      <c r="M643" s="100"/>
      <c r="N643" s="95"/>
      <c r="O643" s="95"/>
      <c r="P643" s="101"/>
      <c r="Q643" s="10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</row>
    <row r="644" spans="1:175" x14ac:dyDescent="0.2">
      <c r="A644" s="93"/>
      <c r="B644" s="94"/>
      <c r="C644" s="95"/>
      <c r="D644" s="96"/>
      <c r="E644" s="95"/>
      <c r="F644" s="97"/>
      <c r="G644" s="98"/>
      <c r="H644" s="95"/>
      <c r="I644" s="95"/>
      <c r="J644" s="95"/>
      <c r="K644" s="95"/>
      <c r="L644" s="99"/>
      <c r="M644" s="100"/>
      <c r="N644" s="95"/>
      <c r="O644" s="95"/>
      <c r="P644" s="101"/>
      <c r="Q644" s="10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</row>
    <row r="645" spans="1:175" x14ac:dyDescent="0.2">
      <c r="A645" s="93"/>
      <c r="B645" s="94"/>
      <c r="C645" s="95"/>
      <c r="D645" s="96"/>
      <c r="E645" s="95"/>
      <c r="F645" s="97"/>
      <c r="G645" s="98"/>
      <c r="H645" s="95"/>
      <c r="I645" s="95"/>
      <c r="J645" s="95"/>
      <c r="K645" s="95"/>
      <c r="L645" s="99"/>
      <c r="M645" s="100"/>
      <c r="N645" s="95"/>
      <c r="O645" s="95"/>
      <c r="P645" s="101"/>
      <c r="Q645" s="10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</row>
    <row r="646" spans="1:175" x14ac:dyDescent="0.2">
      <c r="A646" s="93"/>
      <c r="B646" s="94"/>
      <c r="C646" s="95"/>
      <c r="D646" s="96"/>
      <c r="E646" s="95"/>
      <c r="F646" s="97"/>
      <c r="G646" s="98"/>
      <c r="H646" s="95"/>
      <c r="I646" s="95"/>
      <c r="J646" s="95"/>
      <c r="K646" s="95"/>
      <c r="L646" s="99"/>
      <c r="M646" s="100"/>
      <c r="N646" s="95"/>
      <c r="O646" s="95"/>
      <c r="P646" s="101"/>
      <c r="Q646" s="10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</row>
    <row r="647" spans="1:175" x14ac:dyDescent="0.2">
      <c r="A647" s="93"/>
      <c r="B647" s="94"/>
      <c r="C647" s="95"/>
      <c r="D647" s="96"/>
      <c r="E647" s="95"/>
      <c r="F647" s="97"/>
      <c r="G647" s="98"/>
      <c r="H647" s="95"/>
      <c r="I647" s="95"/>
      <c r="J647" s="95"/>
      <c r="K647" s="95"/>
      <c r="L647" s="99"/>
      <c r="M647" s="100"/>
      <c r="N647" s="95"/>
      <c r="O647" s="95"/>
      <c r="P647" s="101"/>
      <c r="Q647" s="10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</row>
    <row r="648" spans="1:175" x14ac:dyDescent="0.2">
      <c r="A648" s="93"/>
      <c r="B648" s="94"/>
      <c r="C648" s="95"/>
      <c r="D648" s="96"/>
      <c r="E648" s="95"/>
      <c r="F648" s="97"/>
      <c r="G648" s="98"/>
      <c r="H648" s="95"/>
      <c r="I648" s="95"/>
      <c r="J648" s="95"/>
      <c r="K648" s="95"/>
      <c r="L648" s="99"/>
      <c r="M648" s="100"/>
      <c r="N648" s="95"/>
      <c r="O648" s="95"/>
      <c r="P648" s="101"/>
      <c r="Q648" s="10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</row>
    <row r="649" spans="1:175" x14ac:dyDescent="0.2">
      <c r="A649" s="93"/>
      <c r="B649" s="94"/>
      <c r="C649" s="95"/>
      <c r="D649" s="96"/>
      <c r="E649" s="95"/>
      <c r="F649" s="97"/>
      <c r="G649" s="98"/>
      <c r="H649" s="95"/>
      <c r="I649" s="95"/>
      <c r="J649" s="95"/>
      <c r="K649" s="95"/>
      <c r="L649" s="99"/>
      <c r="M649" s="100"/>
      <c r="N649" s="95"/>
      <c r="O649" s="95"/>
      <c r="P649" s="101"/>
      <c r="Q649" s="10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</row>
    <row r="650" spans="1:175" x14ac:dyDescent="0.2">
      <c r="A650" s="93"/>
      <c r="B650" s="94"/>
      <c r="C650" s="95"/>
      <c r="D650" s="96"/>
      <c r="E650" s="95"/>
      <c r="F650" s="97"/>
      <c r="G650" s="98"/>
      <c r="H650" s="95"/>
      <c r="I650" s="95"/>
      <c r="J650" s="95"/>
      <c r="K650" s="95"/>
      <c r="L650" s="99"/>
      <c r="M650" s="100"/>
      <c r="N650" s="95"/>
      <c r="O650" s="95"/>
      <c r="P650" s="101"/>
      <c r="Q650" s="10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</row>
    <row r="651" spans="1:175" x14ac:dyDescent="0.2">
      <c r="A651" s="93"/>
      <c r="B651" s="94"/>
      <c r="C651" s="95"/>
      <c r="D651" s="96"/>
      <c r="E651" s="95"/>
      <c r="F651" s="97"/>
      <c r="G651" s="98"/>
      <c r="H651" s="95"/>
      <c r="I651" s="95"/>
      <c r="J651" s="95"/>
      <c r="K651" s="95"/>
      <c r="L651" s="99"/>
      <c r="M651" s="100"/>
      <c r="N651" s="95"/>
      <c r="O651" s="95"/>
      <c r="P651" s="101"/>
      <c r="Q651" s="10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</row>
    <row r="652" spans="1:175" x14ac:dyDescent="0.2">
      <c r="A652" s="93"/>
      <c r="B652" s="94"/>
      <c r="C652" s="95"/>
      <c r="D652" s="96"/>
      <c r="E652" s="95"/>
      <c r="F652" s="97"/>
      <c r="G652" s="98"/>
      <c r="H652" s="95"/>
      <c r="I652" s="95"/>
      <c r="J652" s="95"/>
      <c r="K652" s="95"/>
      <c r="L652" s="99"/>
      <c r="M652" s="100"/>
      <c r="N652" s="95"/>
      <c r="O652" s="95"/>
      <c r="P652" s="101"/>
      <c r="Q652" s="102"/>
      <c r="R652" s="12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/>
      <c r="B653" s="94"/>
      <c r="C653" s="95"/>
      <c r="D653" s="96"/>
      <c r="E653" s="95"/>
      <c r="F653" s="97"/>
      <c r="G653" s="98"/>
      <c r="H653" s="95"/>
      <c r="I653" s="95"/>
      <c r="J653" s="95"/>
      <c r="K653" s="95"/>
      <c r="L653" s="99"/>
      <c r="M653" s="100"/>
      <c r="N653" s="95"/>
      <c r="O653" s="95"/>
      <c r="P653" s="101"/>
      <c r="Q653" s="10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</row>
    <row r="654" spans="1:175" x14ac:dyDescent="0.2">
      <c r="A654" s="93"/>
      <c r="B654" s="94"/>
      <c r="C654" s="95"/>
      <c r="D654" s="96"/>
      <c r="E654" s="95"/>
      <c r="F654" s="97"/>
      <c r="G654" s="98"/>
      <c r="H654" s="95"/>
      <c r="I654" s="95"/>
      <c r="J654" s="95"/>
      <c r="K654" s="95"/>
      <c r="L654" s="99"/>
      <c r="M654" s="100"/>
      <c r="N654" s="95"/>
      <c r="O654" s="95"/>
      <c r="P654" s="101"/>
      <c r="Q654" s="10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</row>
    <row r="655" spans="1:175" x14ac:dyDescent="0.2">
      <c r="A655" s="93"/>
      <c r="B655" s="94"/>
      <c r="C655" s="95"/>
      <c r="D655" s="96"/>
      <c r="E655" s="95"/>
      <c r="F655" s="97"/>
      <c r="G655" s="98"/>
      <c r="H655" s="95"/>
      <c r="I655" s="95"/>
      <c r="J655" s="95"/>
      <c r="K655" s="95"/>
      <c r="L655" s="99"/>
      <c r="M655" s="100"/>
      <c r="N655" s="95"/>
      <c r="O655" s="95"/>
      <c r="P655" s="101"/>
      <c r="Q655" s="10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</row>
    <row r="656" spans="1:175" x14ac:dyDescent="0.2">
      <c r="A656" s="93"/>
      <c r="B656" s="94"/>
      <c r="C656" s="95"/>
      <c r="D656" s="96"/>
      <c r="E656" s="95"/>
      <c r="F656" s="97"/>
      <c r="G656" s="98"/>
      <c r="H656" s="95"/>
      <c r="I656" s="95"/>
      <c r="J656" s="95"/>
      <c r="K656" s="95"/>
      <c r="L656" s="99"/>
      <c r="M656" s="100"/>
      <c r="N656" s="95"/>
      <c r="O656" s="95"/>
      <c r="P656" s="101"/>
      <c r="Q656" s="10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</row>
    <row r="657" spans="1:172" x14ac:dyDescent="0.2">
      <c r="A657" s="93"/>
      <c r="B657" s="94"/>
      <c r="C657" s="95"/>
      <c r="D657" s="96"/>
      <c r="E657" s="95"/>
      <c r="F657" s="97"/>
      <c r="G657" s="98"/>
      <c r="H657" s="95"/>
      <c r="I657" s="95"/>
      <c r="J657" s="95"/>
      <c r="K657" s="95"/>
      <c r="L657" s="99"/>
      <c r="M657" s="100"/>
      <c r="N657" s="95"/>
      <c r="O657" s="95"/>
      <c r="P657" s="101"/>
      <c r="Q657" s="10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</row>
    <row r="658" spans="1:172" x14ac:dyDescent="0.2">
      <c r="A658" s="93"/>
      <c r="B658" s="94"/>
      <c r="C658" s="95"/>
      <c r="D658" s="96"/>
      <c r="E658" s="95"/>
      <c r="F658" s="97"/>
      <c r="G658" s="98"/>
      <c r="H658" s="95"/>
      <c r="I658" s="95"/>
      <c r="J658" s="95"/>
      <c r="K658" s="95"/>
      <c r="L658" s="99"/>
      <c r="M658" s="100"/>
      <c r="N658" s="95"/>
      <c r="O658" s="95"/>
      <c r="P658" s="101"/>
      <c r="Q658" s="10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</row>
    <row r="659" spans="1:172" x14ac:dyDescent="0.2">
      <c r="A659" s="93"/>
      <c r="B659" s="94"/>
      <c r="C659" s="95"/>
      <c r="D659" s="96"/>
      <c r="E659" s="95"/>
      <c r="F659" s="97"/>
      <c r="G659" s="98"/>
      <c r="H659" s="95"/>
      <c r="I659" s="95"/>
      <c r="J659" s="95"/>
      <c r="K659" s="95"/>
      <c r="L659" s="99"/>
      <c r="M659" s="100"/>
      <c r="N659" s="95"/>
      <c r="O659" s="95"/>
      <c r="P659" s="101"/>
      <c r="Q659" s="10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</row>
    <row r="660" spans="1:172" x14ac:dyDescent="0.2">
      <c r="A660" s="93"/>
      <c r="B660" s="94"/>
      <c r="C660" s="95"/>
      <c r="D660" s="96"/>
      <c r="E660" s="95"/>
      <c r="F660" s="97"/>
      <c r="G660" s="98"/>
      <c r="H660" s="95"/>
      <c r="I660" s="95"/>
      <c r="J660" s="95"/>
      <c r="K660" s="95"/>
      <c r="L660" s="99"/>
      <c r="M660" s="100"/>
      <c r="N660" s="95"/>
      <c r="O660" s="95"/>
      <c r="P660" s="101"/>
      <c r="Q660" s="10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</row>
    <row r="661" spans="1:172" x14ac:dyDescent="0.2">
      <c r="A661" s="93"/>
      <c r="B661" s="94"/>
      <c r="C661" s="95"/>
      <c r="D661" s="96"/>
      <c r="E661" s="95"/>
      <c r="F661" s="97"/>
      <c r="G661" s="98"/>
      <c r="H661" s="95"/>
      <c r="I661" s="95"/>
      <c r="J661" s="95"/>
      <c r="K661" s="95"/>
      <c r="L661" s="99"/>
      <c r="M661" s="100"/>
      <c r="N661" s="95"/>
      <c r="O661" s="95"/>
      <c r="P661" s="101"/>
      <c r="Q661" s="10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</row>
    <row r="662" spans="1:172" x14ac:dyDescent="0.2">
      <c r="A662" s="93"/>
      <c r="B662" s="94"/>
      <c r="C662" s="95"/>
      <c r="D662" s="96"/>
      <c r="E662" s="95"/>
      <c r="F662" s="97"/>
      <c r="G662" s="98"/>
      <c r="H662" s="95"/>
      <c r="I662" s="95"/>
      <c r="J662" s="95"/>
      <c r="K662" s="95"/>
      <c r="L662" s="99"/>
      <c r="M662" s="100"/>
      <c r="N662" s="95"/>
      <c r="O662" s="95"/>
      <c r="P662" s="101"/>
      <c r="Q662" s="10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</row>
    <row r="663" spans="1:172" x14ac:dyDescent="0.2">
      <c r="A663" s="93"/>
      <c r="B663" s="94"/>
      <c r="C663" s="95"/>
      <c r="D663" s="96"/>
      <c r="E663" s="95"/>
      <c r="F663" s="97"/>
      <c r="G663" s="98"/>
      <c r="H663" s="95"/>
      <c r="I663" s="95"/>
      <c r="J663" s="95"/>
      <c r="K663" s="95"/>
      <c r="L663" s="99"/>
      <c r="M663" s="100"/>
      <c r="N663" s="95"/>
      <c r="O663" s="95"/>
      <c r="P663" s="101"/>
      <c r="Q663" s="10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</row>
    <row r="664" spans="1:172" x14ac:dyDescent="0.2">
      <c r="A664" s="93"/>
      <c r="B664" s="94"/>
      <c r="C664" s="95"/>
      <c r="D664" s="96"/>
      <c r="E664" s="95"/>
      <c r="F664" s="97"/>
      <c r="G664" s="98"/>
      <c r="H664" s="95"/>
      <c r="I664" s="95"/>
      <c r="J664" s="95"/>
      <c r="K664" s="95"/>
      <c r="L664" s="99"/>
      <c r="M664" s="100"/>
      <c r="N664" s="95"/>
      <c r="O664" s="95"/>
      <c r="P664" s="101"/>
      <c r="Q664" s="10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</row>
    <row r="665" spans="1:172" x14ac:dyDescent="0.2">
      <c r="A665" s="93"/>
      <c r="B665" s="94"/>
      <c r="C665" s="95"/>
      <c r="D665" s="96"/>
      <c r="E665" s="95"/>
      <c r="F665" s="97"/>
      <c r="G665" s="98"/>
      <c r="H665" s="95"/>
      <c r="I665" s="95"/>
      <c r="J665" s="95"/>
      <c r="K665" s="95"/>
      <c r="L665" s="99"/>
      <c r="M665" s="100"/>
      <c r="N665" s="95"/>
      <c r="O665" s="95"/>
      <c r="P665" s="101"/>
      <c r="Q665" s="10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</row>
    <row r="666" spans="1:172" x14ac:dyDescent="0.2">
      <c r="A666" s="93"/>
      <c r="B666" s="94"/>
      <c r="C666" s="95"/>
      <c r="D666" s="96"/>
      <c r="E666" s="95"/>
      <c r="F666" s="97"/>
      <c r="G666" s="98"/>
      <c r="H666" s="95"/>
      <c r="I666" s="95"/>
      <c r="J666" s="95"/>
      <c r="K666" s="95"/>
      <c r="L666" s="99"/>
      <c r="M666" s="100"/>
      <c r="N666" s="95"/>
      <c r="O666" s="95"/>
      <c r="P666" s="101"/>
      <c r="Q666" s="10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</row>
    <row r="667" spans="1:172" x14ac:dyDescent="0.2">
      <c r="A667" s="93"/>
      <c r="B667" s="94"/>
      <c r="C667" s="95"/>
      <c r="D667" s="96"/>
      <c r="E667" s="95"/>
      <c r="F667" s="97"/>
      <c r="G667" s="98"/>
      <c r="H667" s="95"/>
      <c r="I667" s="95"/>
      <c r="J667" s="95"/>
      <c r="K667" s="95"/>
      <c r="L667" s="99"/>
      <c r="M667" s="100"/>
      <c r="N667" s="95"/>
      <c r="O667" s="95"/>
      <c r="P667" s="101"/>
      <c r="Q667" s="10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</row>
    <row r="668" spans="1:172" x14ac:dyDescent="0.2">
      <c r="A668" s="93"/>
      <c r="B668" s="94"/>
      <c r="C668" s="95"/>
      <c r="D668" s="96"/>
      <c r="E668" s="95"/>
      <c r="F668" s="97"/>
      <c r="G668" s="98"/>
      <c r="H668" s="95"/>
      <c r="I668" s="95"/>
      <c r="J668" s="95"/>
      <c r="K668" s="95"/>
      <c r="L668" s="99"/>
      <c r="M668" s="100"/>
      <c r="N668" s="95"/>
      <c r="O668" s="95"/>
      <c r="P668" s="101"/>
      <c r="Q668" s="10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</row>
    <row r="669" spans="1:172" x14ac:dyDescent="0.2">
      <c r="A669" s="93"/>
      <c r="B669" s="94"/>
      <c r="C669" s="95"/>
      <c r="D669" s="96"/>
      <c r="E669" s="95"/>
      <c r="F669" s="97"/>
      <c r="G669" s="98"/>
      <c r="H669" s="95"/>
      <c r="I669" s="95"/>
      <c r="J669" s="95"/>
      <c r="K669" s="95"/>
      <c r="L669" s="99"/>
      <c r="M669" s="100"/>
      <c r="N669" s="95"/>
      <c r="O669" s="95"/>
      <c r="P669" s="101"/>
      <c r="Q669" s="10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</row>
    <row r="670" spans="1:172" x14ac:dyDescent="0.2">
      <c r="A670" s="93"/>
      <c r="B670" s="94"/>
      <c r="C670" s="95"/>
      <c r="D670" s="96"/>
      <c r="E670" s="95"/>
      <c r="F670" s="97"/>
      <c r="G670" s="98"/>
      <c r="H670" s="95"/>
      <c r="I670" s="95"/>
      <c r="J670" s="95"/>
      <c r="K670" s="95"/>
      <c r="L670" s="99"/>
      <c r="M670" s="100"/>
      <c r="N670" s="95"/>
      <c r="O670" s="95"/>
      <c r="P670" s="101"/>
      <c r="Q670" s="10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</row>
    <row r="671" spans="1:172" x14ac:dyDescent="0.2">
      <c r="A671" s="93"/>
      <c r="B671" s="94"/>
      <c r="C671" s="95"/>
      <c r="D671" s="96"/>
      <c r="E671" s="95"/>
      <c r="F671" s="97"/>
      <c r="G671" s="98"/>
      <c r="H671" s="95"/>
      <c r="I671" s="95"/>
      <c r="J671" s="95"/>
      <c r="K671" s="95"/>
      <c r="L671" s="99"/>
      <c r="M671" s="100"/>
      <c r="N671" s="95"/>
      <c r="O671" s="95"/>
      <c r="P671" s="101"/>
      <c r="Q671" s="10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</row>
    <row r="672" spans="1:172" x14ac:dyDescent="0.2">
      <c r="A672" s="93"/>
      <c r="B672" s="94"/>
      <c r="C672" s="95"/>
      <c r="D672" s="96"/>
      <c r="E672" s="95"/>
      <c r="F672" s="97"/>
      <c r="G672" s="98"/>
      <c r="H672" s="95"/>
      <c r="I672" s="95"/>
      <c r="J672" s="95"/>
      <c r="K672" s="95"/>
      <c r="L672" s="99"/>
      <c r="M672" s="100"/>
      <c r="N672" s="95"/>
      <c r="O672" s="95"/>
      <c r="P672" s="101"/>
      <c r="Q672" s="10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</row>
    <row r="673" spans="1:172" x14ac:dyDescent="0.2">
      <c r="A673" s="93"/>
      <c r="B673" s="94"/>
      <c r="C673" s="95"/>
      <c r="D673" s="96"/>
      <c r="E673" s="95"/>
      <c r="F673" s="97"/>
      <c r="G673" s="98"/>
      <c r="H673" s="95"/>
      <c r="I673" s="95"/>
      <c r="J673" s="95"/>
      <c r="K673" s="95"/>
      <c r="L673" s="99"/>
      <c r="M673" s="100"/>
      <c r="N673" s="95"/>
      <c r="O673" s="95"/>
      <c r="P673" s="101"/>
      <c r="Q673" s="10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</row>
    <row r="674" spans="1:172" x14ac:dyDescent="0.2">
      <c r="A674" s="93"/>
      <c r="B674" s="94"/>
      <c r="C674" s="95"/>
      <c r="D674" s="96"/>
      <c r="E674" s="95"/>
      <c r="F674" s="97"/>
      <c r="G674" s="98"/>
      <c r="H674" s="95"/>
      <c r="I674" s="95"/>
      <c r="J674" s="95"/>
      <c r="K674" s="95"/>
      <c r="L674" s="99"/>
      <c r="M674" s="100"/>
      <c r="N674" s="95"/>
      <c r="O674" s="95"/>
      <c r="P674" s="101"/>
      <c r="Q674" s="10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</row>
    <row r="675" spans="1:172" x14ac:dyDescent="0.2">
      <c r="A675" s="93"/>
      <c r="B675" s="94"/>
      <c r="C675" s="95"/>
      <c r="D675" s="96"/>
      <c r="E675" s="95"/>
      <c r="F675" s="97"/>
      <c r="G675" s="98"/>
      <c r="H675" s="95"/>
      <c r="I675" s="95"/>
      <c r="J675" s="95"/>
      <c r="K675" s="95"/>
      <c r="L675" s="99"/>
      <c r="M675" s="100"/>
      <c r="N675" s="95"/>
      <c r="O675" s="95"/>
      <c r="P675" s="101"/>
      <c r="Q675" s="10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</row>
    <row r="676" spans="1:172" x14ac:dyDescent="0.2">
      <c r="A676" s="93"/>
      <c r="B676" s="94"/>
      <c r="C676" s="95"/>
      <c r="D676" s="96"/>
      <c r="E676" s="95"/>
      <c r="F676" s="97"/>
      <c r="G676" s="98"/>
      <c r="H676" s="95"/>
      <c r="I676" s="95"/>
      <c r="J676" s="95"/>
      <c r="K676" s="95"/>
      <c r="L676" s="99"/>
      <c r="M676" s="100"/>
      <c r="N676" s="95"/>
      <c r="O676" s="95"/>
      <c r="P676" s="101"/>
      <c r="Q676" s="10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</row>
    <row r="677" spans="1:172" x14ac:dyDescent="0.2">
      <c r="A677" s="93"/>
      <c r="B677" s="94"/>
      <c r="C677" s="95"/>
      <c r="D677" s="96"/>
      <c r="E677" s="95"/>
      <c r="F677" s="97"/>
      <c r="G677" s="98"/>
      <c r="H677" s="95"/>
      <c r="I677" s="95"/>
      <c r="J677" s="95"/>
      <c r="K677" s="95"/>
      <c r="L677" s="99"/>
      <c r="M677" s="100"/>
      <c r="N677" s="95"/>
      <c r="O677" s="95"/>
      <c r="P677" s="101"/>
      <c r="Q677" s="10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</row>
    <row r="678" spans="1:172" x14ac:dyDescent="0.2">
      <c r="A678" s="93"/>
      <c r="B678" s="94"/>
      <c r="C678" s="95"/>
      <c r="D678" s="96"/>
      <c r="E678" s="95"/>
      <c r="F678" s="97"/>
      <c r="G678" s="98"/>
      <c r="H678" s="95"/>
      <c r="I678" s="95"/>
      <c r="J678" s="95"/>
      <c r="K678" s="95"/>
      <c r="L678" s="99"/>
      <c r="M678" s="100"/>
      <c r="N678" s="95"/>
      <c r="O678" s="95"/>
      <c r="P678" s="101"/>
      <c r="Q678" s="10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</row>
    <row r="679" spans="1:172" x14ac:dyDescent="0.2">
      <c r="A679" s="93"/>
      <c r="B679" s="94"/>
      <c r="C679" s="95"/>
      <c r="D679" s="96"/>
      <c r="E679" s="95"/>
      <c r="F679" s="97"/>
      <c r="G679" s="98"/>
      <c r="H679" s="95"/>
      <c r="I679" s="95"/>
      <c r="J679" s="95"/>
      <c r="K679" s="95"/>
      <c r="L679" s="99"/>
      <c r="M679" s="100"/>
      <c r="N679" s="95"/>
      <c r="O679" s="95"/>
      <c r="P679" s="101"/>
      <c r="Q679" s="10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</row>
    <row r="680" spans="1:172" x14ac:dyDescent="0.2">
      <c r="A680" s="93"/>
      <c r="B680" s="94"/>
      <c r="C680" s="95"/>
      <c r="D680" s="96"/>
      <c r="E680" s="95"/>
      <c r="F680" s="97"/>
      <c r="G680" s="98"/>
      <c r="H680" s="95"/>
      <c r="I680" s="95"/>
      <c r="J680" s="95"/>
      <c r="K680" s="95"/>
      <c r="L680" s="99"/>
      <c r="M680" s="100"/>
      <c r="N680" s="95"/>
      <c r="O680" s="95"/>
      <c r="P680" s="101"/>
      <c r="Q680" s="10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</row>
    <row r="681" spans="1:172" x14ac:dyDescent="0.2">
      <c r="A681" s="93"/>
      <c r="B681" s="94"/>
      <c r="C681" s="95"/>
      <c r="D681" s="96"/>
      <c r="E681" s="95"/>
      <c r="F681" s="97"/>
      <c r="G681" s="98"/>
      <c r="H681" s="95"/>
      <c r="I681" s="95"/>
      <c r="J681" s="95"/>
      <c r="K681" s="95"/>
      <c r="L681" s="99"/>
      <c r="M681" s="100"/>
      <c r="N681" s="95"/>
      <c r="O681" s="95"/>
      <c r="P681" s="101"/>
      <c r="Q681" s="10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</row>
    <row r="682" spans="1:172" x14ac:dyDescent="0.2">
      <c r="A682" s="93"/>
      <c r="B682" s="94"/>
      <c r="C682" s="95"/>
      <c r="D682" s="96"/>
      <c r="E682" s="95"/>
      <c r="F682" s="97"/>
      <c r="G682" s="98"/>
      <c r="H682" s="95"/>
      <c r="I682" s="95"/>
      <c r="J682" s="95"/>
      <c r="K682" s="95"/>
      <c r="L682" s="99"/>
      <c r="M682" s="100"/>
      <c r="N682" s="95"/>
      <c r="O682" s="95"/>
      <c r="P682" s="101"/>
      <c r="Q682" s="10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</row>
    <row r="683" spans="1:172" x14ac:dyDescent="0.2">
      <c r="A683" s="93"/>
      <c r="B683" s="94"/>
      <c r="C683" s="95"/>
      <c r="D683" s="96"/>
      <c r="E683" s="95"/>
      <c r="F683" s="97"/>
      <c r="G683" s="98"/>
      <c r="H683" s="95"/>
      <c r="I683" s="95"/>
      <c r="J683" s="95"/>
      <c r="K683" s="95"/>
      <c r="L683" s="99"/>
      <c r="M683" s="100"/>
      <c r="N683" s="95"/>
      <c r="O683" s="95"/>
      <c r="P683" s="101"/>
      <c r="Q683" s="10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</row>
    <row r="684" spans="1:172" x14ac:dyDescent="0.2">
      <c r="A684" s="93"/>
      <c r="B684" s="94"/>
      <c r="C684" s="95"/>
      <c r="D684" s="96"/>
      <c r="E684" s="95"/>
      <c r="F684" s="97"/>
      <c r="G684" s="98"/>
      <c r="H684" s="95"/>
      <c r="I684" s="95"/>
      <c r="J684" s="95"/>
      <c r="K684" s="95"/>
      <c r="L684" s="99"/>
      <c r="M684" s="100"/>
      <c r="N684" s="95"/>
      <c r="O684" s="95"/>
      <c r="P684" s="101"/>
      <c r="Q684" s="10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</row>
    <row r="685" spans="1:172" x14ac:dyDescent="0.2">
      <c r="A685" s="93"/>
      <c r="B685" s="94"/>
      <c r="C685" s="95"/>
      <c r="D685" s="96"/>
      <c r="E685" s="95"/>
      <c r="F685" s="97"/>
      <c r="G685" s="98"/>
      <c r="H685" s="95"/>
      <c r="I685" s="95"/>
      <c r="J685" s="95"/>
      <c r="K685" s="95"/>
      <c r="L685" s="99"/>
      <c r="M685" s="100"/>
      <c r="N685" s="95"/>
      <c r="O685" s="95"/>
      <c r="P685" s="101"/>
      <c r="Q685" s="10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</row>
    <row r="686" spans="1:172" x14ac:dyDescent="0.2">
      <c r="A686" s="93"/>
      <c r="B686" s="94"/>
      <c r="C686" s="95"/>
      <c r="D686" s="96"/>
      <c r="E686" s="95"/>
      <c r="F686" s="97"/>
      <c r="G686" s="98"/>
      <c r="H686" s="95"/>
      <c r="I686" s="95"/>
      <c r="J686" s="95"/>
      <c r="K686" s="95"/>
      <c r="L686" s="99"/>
      <c r="M686" s="100"/>
      <c r="N686" s="95"/>
      <c r="O686" s="95"/>
      <c r="P686" s="101"/>
      <c r="Q686" s="10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</row>
    <row r="687" spans="1:172" x14ac:dyDescent="0.2">
      <c r="A687" s="93"/>
      <c r="B687" s="94"/>
      <c r="C687" s="95"/>
      <c r="D687" s="96"/>
      <c r="E687" s="95"/>
      <c r="F687" s="97"/>
      <c r="G687" s="98"/>
      <c r="H687" s="95"/>
      <c r="I687" s="95"/>
      <c r="J687" s="95"/>
      <c r="K687" s="95"/>
      <c r="L687" s="99"/>
      <c r="M687" s="100"/>
      <c r="N687" s="95"/>
      <c r="O687" s="95"/>
      <c r="P687" s="101"/>
      <c r="Q687" s="10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</row>
    <row r="688" spans="1:172" x14ac:dyDescent="0.2">
      <c r="A688" s="93"/>
      <c r="B688" s="94"/>
      <c r="C688" s="95"/>
      <c r="D688" s="96"/>
      <c r="E688" s="95"/>
      <c r="F688" s="97"/>
      <c r="G688" s="98"/>
      <c r="H688" s="95"/>
      <c r="I688" s="95"/>
      <c r="J688" s="95"/>
      <c r="K688" s="95"/>
      <c r="L688" s="99"/>
      <c r="M688" s="100"/>
      <c r="N688" s="95"/>
      <c r="O688" s="95"/>
      <c r="P688" s="101"/>
      <c r="Q688" s="10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</row>
    <row r="689" spans="1:175" x14ac:dyDescent="0.2">
      <c r="A689" s="93"/>
      <c r="B689" s="94"/>
      <c r="C689" s="95"/>
      <c r="D689" s="96"/>
      <c r="E689" s="95"/>
      <c r="F689" s="97"/>
      <c r="G689" s="98"/>
      <c r="H689" s="95"/>
      <c r="I689" s="95"/>
      <c r="J689" s="95"/>
      <c r="K689" s="95"/>
      <c r="L689" s="99"/>
      <c r="M689" s="100"/>
      <c r="N689" s="95"/>
      <c r="O689" s="95"/>
      <c r="P689" s="101"/>
      <c r="Q689" s="10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</row>
    <row r="690" spans="1:175" x14ac:dyDescent="0.2">
      <c r="A690" s="93"/>
      <c r="B690" s="94"/>
      <c r="C690" s="95"/>
      <c r="D690" s="96"/>
      <c r="E690" s="95"/>
      <c r="F690" s="97"/>
      <c r="G690" s="98"/>
      <c r="H690" s="95"/>
      <c r="I690" s="95"/>
      <c r="J690" s="95"/>
      <c r="K690" s="95"/>
      <c r="L690" s="99"/>
      <c r="M690" s="100"/>
      <c r="N690" s="95"/>
      <c r="O690" s="95"/>
      <c r="P690" s="101"/>
      <c r="Q690" s="10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</row>
    <row r="691" spans="1:175" x14ac:dyDescent="0.2">
      <c r="A691" s="93"/>
      <c r="B691" s="94"/>
      <c r="C691" s="95"/>
      <c r="D691" s="96"/>
      <c r="E691" s="95"/>
      <c r="F691" s="97"/>
      <c r="G691" s="98"/>
      <c r="H691" s="95"/>
      <c r="I691" s="95"/>
      <c r="J691" s="95"/>
      <c r="K691" s="95"/>
      <c r="L691" s="99"/>
      <c r="M691" s="100"/>
      <c r="N691" s="95"/>
      <c r="O691" s="95"/>
      <c r="P691" s="101"/>
      <c r="Q691" s="10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</row>
    <row r="692" spans="1:175" x14ac:dyDescent="0.2">
      <c r="A692" s="93"/>
      <c r="B692" s="94"/>
      <c r="C692" s="95"/>
      <c r="D692" s="96"/>
      <c r="E692" s="95"/>
      <c r="F692" s="97"/>
      <c r="G692" s="98"/>
      <c r="H692" s="95"/>
      <c r="I692" s="95"/>
      <c r="J692" s="95"/>
      <c r="K692" s="95"/>
      <c r="L692" s="99"/>
      <c r="M692" s="100"/>
      <c r="N692" s="95"/>
      <c r="O692" s="95"/>
      <c r="P692" s="101"/>
      <c r="Q692" s="10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</row>
    <row r="693" spans="1:175" x14ac:dyDescent="0.2">
      <c r="A693" s="93"/>
      <c r="B693" s="94"/>
      <c r="C693" s="95"/>
      <c r="D693" s="96"/>
      <c r="E693" s="95"/>
      <c r="F693" s="97"/>
      <c r="G693" s="98"/>
      <c r="H693" s="95"/>
      <c r="I693" s="95"/>
      <c r="J693" s="95"/>
      <c r="K693" s="95"/>
      <c r="L693" s="99"/>
      <c r="M693" s="100"/>
      <c r="N693" s="95"/>
      <c r="O693" s="95"/>
      <c r="P693" s="101"/>
      <c r="Q693" s="10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</row>
    <row r="694" spans="1:175" x14ac:dyDescent="0.2">
      <c r="A694" s="93"/>
      <c r="B694" s="94"/>
      <c r="C694" s="95"/>
      <c r="D694" s="96"/>
      <c r="E694" s="95"/>
      <c r="F694" s="97"/>
      <c r="G694" s="98"/>
      <c r="H694" s="95"/>
      <c r="I694" s="95"/>
      <c r="J694" s="95"/>
      <c r="K694" s="95"/>
      <c r="L694" s="99"/>
      <c r="M694" s="100"/>
      <c r="N694" s="95"/>
      <c r="O694" s="95"/>
      <c r="P694" s="101"/>
      <c r="Q694" s="10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</row>
    <row r="695" spans="1:175" x14ac:dyDescent="0.2">
      <c r="A695" s="93"/>
      <c r="B695" s="94"/>
      <c r="C695" s="95"/>
      <c r="D695" s="96"/>
      <c r="E695" s="95"/>
      <c r="F695" s="97"/>
      <c r="G695" s="98"/>
      <c r="H695" s="95"/>
      <c r="I695" s="95"/>
      <c r="J695" s="95"/>
      <c r="K695" s="95"/>
      <c r="L695" s="99"/>
      <c r="M695" s="100"/>
      <c r="N695" s="95"/>
      <c r="O695" s="95"/>
      <c r="P695" s="101"/>
      <c r="Q695" s="10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</row>
    <row r="696" spans="1:175" x14ac:dyDescent="0.2">
      <c r="A696" s="93"/>
      <c r="B696" s="94"/>
      <c r="C696" s="95"/>
      <c r="D696" s="96"/>
      <c r="E696" s="95"/>
      <c r="F696" s="97"/>
      <c r="G696" s="98"/>
      <c r="H696" s="95"/>
      <c r="I696" s="95"/>
      <c r="J696" s="95"/>
      <c r="K696" s="95"/>
      <c r="L696" s="99"/>
      <c r="M696" s="100"/>
      <c r="N696" s="95"/>
      <c r="O696" s="95"/>
      <c r="P696" s="101"/>
      <c r="Q696" s="10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</row>
    <row r="697" spans="1:175" x14ac:dyDescent="0.2">
      <c r="A697" s="93"/>
      <c r="B697" s="94"/>
      <c r="C697" s="95"/>
      <c r="D697" s="96"/>
      <c r="E697" s="95"/>
      <c r="F697" s="97"/>
      <c r="G697" s="98"/>
      <c r="H697" s="95"/>
      <c r="I697" s="95"/>
      <c r="J697" s="95"/>
      <c r="K697" s="95"/>
      <c r="L697" s="99"/>
      <c r="M697" s="100"/>
      <c r="N697" s="95"/>
      <c r="O697" s="95"/>
      <c r="P697" s="101"/>
      <c r="Q697" s="10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</row>
    <row r="698" spans="1:175" x14ac:dyDescent="0.2">
      <c r="A698" s="93"/>
      <c r="B698" s="94"/>
      <c r="C698" s="95"/>
      <c r="D698" s="96"/>
      <c r="E698" s="95"/>
      <c r="F698" s="97"/>
      <c r="G698" s="98"/>
      <c r="H698" s="95"/>
      <c r="I698" s="95"/>
      <c r="J698" s="95"/>
      <c r="K698" s="95"/>
      <c r="L698" s="99"/>
      <c r="M698" s="100"/>
      <c r="N698" s="95"/>
      <c r="O698" s="95"/>
      <c r="P698" s="101"/>
      <c r="Q698" s="10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</row>
    <row r="699" spans="1:175" x14ac:dyDescent="0.2">
      <c r="A699" s="93"/>
      <c r="B699" s="94"/>
      <c r="C699" s="95"/>
      <c r="D699" s="96"/>
      <c r="E699" s="95"/>
      <c r="F699" s="97"/>
      <c r="G699" s="98"/>
      <c r="H699" s="95"/>
      <c r="I699" s="95"/>
      <c r="J699" s="95"/>
      <c r="K699" s="95"/>
      <c r="L699" s="99"/>
      <c r="M699" s="100"/>
      <c r="N699" s="95"/>
      <c r="O699" s="95"/>
      <c r="P699" s="101"/>
      <c r="Q699" s="10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</row>
    <row r="700" spans="1:175" x14ac:dyDescent="0.2">
      <c r="A700" s="93"/>
      <c r="B700" s="94"/>
      <c r="C700" s="95"/>
      <c r="D700" s="96"/>
      <c r="E700" s="95"/>
      <c r="F700" s="97"/>
      <c r="G700" s="98"/>
      <c r="H700" s="95"/>
      <c r="I700" s="95"/>
      <c r="J700" s="95"/>
      <c r="K700" s="95"/>
      <c r="L700" s="99"/>
      <c r="M700" s="100"/>
      <c r="N700" s="95"/>
      <c r="O700" s="95"/>
      <c r="P700" s="101"/>
      <c r="Q700" s="10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</row>
    <row r="701" spans="1:175" x14ac:dyDescent="0.2">
      <c r="A701" s="93"/>
      <c r="B701" s="94"/>
      <c r="C701" s="95"/>
      <c r="D701" s="96"/>
      <c r="E701" s="95"/>
      <c r="F701" s="97"/>
      <c r="G701" s="98"/>
      <c r="H701" s="95"/>
      <c r="I701" s="95"/>
      <c r="J701" s="95"/>
      <c r="K701" s="95"/>
      <c r="L701" s="99"/>
      <c r="M701" s="100"/>
      <c r="N701" s="95"/>
      <c r="O701" s="95"/>
      <c r="P701" s="101"/>
      <c r="Q701" s="10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</row>
    <row r="702" spans="1:175" x14ac:dyDescent="0.2">
      <c r="A702" s="93"/>
      <c r="B702" s="94"/>
      <c r="C702" s="95"/>
      <c r="D702" s="96"/>
      <c r="E702" s="95"/>
      <c r="F702" s="97"/>
      <c r="G702" s="98"/>
      <c r="H702" s="95"/>
      <c r="I702" s="95"/>
      <c r="J702" s="95"/>
      <c r="K702" s="95"/>
      <c r="L702" s="99"/>
      <c r="M702" s="100"/>
      <c r="N702" s="95"/>
      <c r="O702" s="95"/>
      <c r="P702" s="101"/>
      <c r="Q702" s="102"/>
      <c r="R702" s="12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/>
      <c r="B703" s="94"/>
      <c r="C703" s="95"/>
      <c r="D703" s="96"/>
      <c r="E703" s="95"/>
      <c r="F703" s="97"/>
      <c r="G703" s="98"/>
      <c r="H703" s="95"/>
      <c r="I703" s="95"/>
      <c r="J703" s="95"/>
      <c r="K703" s="95"/>
      <c r="L703" s="99"/>
      <c r="M703" s="100"/>
      <c r="N703" s="95"/>
      <c r="O703" s="95"/>
      <c r="P703" s="101"/>
      <c r="Q703" s="10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</row>
    <row r="704" spans="1:175" x14ac:dyDescent="0.2">
      <c r="A704" s="93"/>
      <c r="B704" s="94"/>
      <c r="C704" s="95"/>
      <c r="D704" s="96"/>
      <c r="E704" s="95"/>
      <c r="F704" s="97"/>
      <c r="G704" s="98"/>
      <c r="H704" s="95"/>
      <c r="I704" s="95"/>
      <c r="J704" s="95"/>
      <c r="K704" s="95"/>
      <c r="L704" s="99"/>
      <c r="M704" s="100"/>
      <c r="N704" s="95"/>
      <c r="O704" s="95"/>
      <c r="P704" s="101"/>
      <c r="Q704" s="10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</row>
    <row r="705" spans="1:172" x14ac:dyDescent="0.2">
      <c r="A705" s="93"/>
      <c r="B705" s="94"/>
      <c r="C705" s="95"/>
      <c r="D705" s="96"/>
      <c r="E705" s="95"/>
      <c r="F705" s="97"/>
      <c r="G705" s="98"/>
      <c r="H705" s="95"/>
      <c r="I705" s="95"/>
      <c r="J705" s="95"/>
      <c r="K705" s="95"/>
      <c r="L705" s="99"/>
      <c r="M705" s="100"/>
      <c r="N705" s="95"/>
      <c r="O705" s="95"/>
      <c r="P705" s="101"/>
      <c r="Q705" s="10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</row>
    <row r="706" spans="1:172" x14ac:dyDescent="0.2">
      <c r="A706" s="93"/>
      <c r="B706" s="94"/>
      <c r="C706" s="95"/>
      <c r="D706" s="96"/>
      <c r="E706" s="95"/>
      <c r="F706" s="97"/>
      <c r="G706" s="98"/>
      <c r="H706" s="95"/>
      <c r="I706" s="95"/>
      <c r="J706" s="95"/>
      <c r="K706" s="95"/>
      <c r="L706" s="99"/>
      <c r="M706" s="100"/>
      <c r="N706" s="95"/>
      <c r="O706" s="95"/>
      <c r="P706" s="101"/>
      <c r="Q706" s="10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</row>
    <row r="707" spans="1:172" x14ac:dyDescent="0.2">
      <c r="A707" s="93"/>
      <c r="B707" s="94"/>
      <c r="C707" s="95"/>
      <c r="D707" s="96"/>
      <c r="E707" s="95"/>
      <c r="F707" s="97"/>
      <c r="G707" s="98"/>
      <c r="H707" s="95"/>
      <c r="I707" s="95"/>
      <c r="J707" s="95"/>
      <c r="K707" s="95"/>
      <c r="L707" s="99"/>
      <c r="M707" s="100"/>
      <c r="N707" s="95"/>
      <c r="O707" s="95"/>
      <c r="P707" s="101"/>
      <c r="Q707" s="10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</row>
    <row r="708" spans="1:172" x14ac:dyDescent="0.2">
      <c r="A708" s="93"/>
      <c r="B708" s="94"/>
      <c r="C708" s="95"/>
      <c r="D708" s="96"/>
      <c r="E708" s="95"/>
      <c r="F708" s="97"/>
      <c r="G708" s="98"/>
      <c r="H708" s="95"/>
      <c r="I708" s="95"/>
      <c r="J708" s="95"/>
      <c r="K708" s="95"/>
      <c r="L708" s="99"/>
      <c r="M708" s="100"/>
      <c r="N708" s="95"/>
      <c r="O708" s="95"/>
      <c r="P708" s="101"/>
      <c r="Q708" s="10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</row>
    <row r="709" spans="1:172" x14ac:dyDescent="0.2">
      <c r="A709" s="93"/>
      <c r="B709" s="94"/>
      <c r="C709" s="95"/>
      <c r="D709" s="96"/>
      <c r="E709" s="95"/>
      <c r="F709" s="97"/>
      <c r="G709" s="98"/>
      <c r="H709" s="95"/>
      <c r="I709" s="95"/>
      <c r="J709" s="95"/>
      <c r="K709" s="95"/>
      <c r="L709" s="99"/>
      <c r="M709" s="100"/>
      <c r="N709" s="95"/>
      <c r="O709" s="95"/>
      <c r="P709" s="101"/>
      <c r="Q709" s="10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</row>
    <row r="710" spans="1:172" x14ac:dyDescent="0.2">
      <c r="A710" s="93"/>
      <c r="B710" s="94"/>
      <c r="C710" s="95"/>
      <c r="D710" s="96"/>
      <c r="E710" s="95"/>
      <c r="F710" s="97"/>
      <c r="G710" s="98"/>
      <c r="H710" s="95"/>
      <c r="I710" s="95"/>
      <c r="J710" s="95"/>
      <c r="K710" s="95"/>
      <c r="L710" s="99"/>
      <c r="M710" s="100"/>
      <c r="N710" s="95"/>
      <c r="O710" s="95"/>
      <c r="P710" s="101"/>
      <c r="Q710" s="10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</row>
    <row r="711" spans="1:172" x14ac:dyDescent="0.2">
      <c r="A711" s="93"/>
      <c r="B711" s="94"/>
      <c r="C711" s="95"/>
      <c r="D711" s="96"/>
      <c r="E711" s="95"/>
      <c r="F711" s="97"/>
      <c r="G711" s="98"/>
      <c r="H711" s="95"/>
      <c r="I711" s="95"/>
      <c r="J711" s="95"/>
      <c r="K711" s="95"/>
      <c r="L711" s="99"/>
      <c r="M711" s="100"/>
      <c r="N711" s="95"/>
      <c r="O711" s="95"/>
      <c r="P711" s="101"/>
      <c r="Q711" s="10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</row>
    <row r="712" spans="1:172" x14ac:dyDescent="0.2">
      <c r="A712" s="93"/>
      <c r="B712" s="94"/>
      <c r="C712" s="95"/>
      <c r="D712" s="96"/>
      <c r="E712" s="95"/>
      <c r="F712" s="97"/>
      <c r="G712" s="98"/>
      <c r="H712" s="95"/>
      <c r="I712" s="95"/>
      <c r="J712" s="95"/>
      <c r="K712" s="95"/>
      <c r="L712" s="99"/>
      <c r="M712" s="100"/>
      <c r="N712" s="95"/>
      <c r="O712" s="95"/>
      <c r="P712" s="101"/>
      <c r="Q712" s="10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</row>
    <row r="713" spans="1:172" x14ac:dyDescent="0.2">
      <c r="A713" s="93"/>
      <c r="B713" s="94"/>
      <c r="C713" s="95"/>
      <c r="D713" s="96"/>
      <c r="E713" s="95"/>
      <c r="F713" s="97"/>
      <c r="G713" s="98"/>
      <c r="H713" s="95"/>
      <c r="I713" s="95"/>
      <c r="J713" s="95"/>
      <c r="K713" s="95"/>
      <c r="L713" s="99"/>
      <c r="M713" s="100"/>
      <c r="N713" s="95"/>
      <c r="O713" s="95"/>
      <c r="P713" s="101"/>
      <c r="Q713" s="10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</row>
    <row r="714" spans="1:172" x14ac:dyDescent="0.2">
      <c r="A714" s="93"/>
      <c r="B714" s="94"/>
      <c r="C714" s="95"/>
      <c r="D714" s="96"/>
      <c r="E714" s="95"/>
      <c r="F714" s="97"/>
      <c r="G714" s="98"/>
      <c r="H714" s="95"/>
      <c r="I714" s="95"/>
      <c r="J714" s="95"/>
      <c r="K714" s="95"/>
      <c r="L714" s="99"/>
      <c r="M714" s="100"/>
      <c r="N714" s="95"/>
      <c r="O714" s="95"/>
      <c r="P714" s="101"/>
      <c r="Q714" s="10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</row>
    <row r="715" spans="1:172" x14ac:dyDescent="0.2">
      <c r="A715" s="93"/>
      <c r="B715" s="94"/>
      <c r="C715" s="95"/>
      <c r="D715" s="96"/>
      <c r="E715" s="95"/>
      <c r="F715" s="97"/>
      <c r="G715" s="98"/>
      <c r="H715" s="95"/>
      <c r="I715" s="95"/>
      <c r="J715" s="95"/>
      <c r="K715" s="95"/>
      <c r="L715" s="99"/>
      <c r="M715" s="100"/>
      <c r="N715" s="95"/>
      <c r="O715" s="95"/>
      <c r="P715" s="101"/>
      <c r="Q715" s="10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</row>
    <row r="716" spans="1:172" x14ac:dyDescent="0.2">
      <c r="A716" s="93"/>
      <c r="B716" s="94"/>
      <c r="C716" s="95"/>
      <c r="D716" s="96"/>
      <c r="E716" s="95"/>
      <c r="F716" s="97"/>
      <c r="G716" s="98"/>
      <c r="H716" s="95"/>
      <c r="I716" s="95"/>
      <c r="J716" s="95"/>
      <c r="K716" s="95"/>
      <c r="L716" s="99"/>
      <c r="M716" s="100"/>
      <c r="N716" s="95"/>
      <c r="O716" s="95"/>
      <c r="P716" s="101"/>
      <c r="Q716" s="10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</row>
    <row r="717" spans="1:172" x14ac:dyDescent="0.2">
      <c r="A717" s="93"/>
      <c r="B717" s="94"/>
      <c r="C717" s="95"/>
      <c r="D717" s="96"/>
      <c r="E717" s="95"/>
      <c r="F717" s="97"/>
      <c r="G717" s="98"/>
      <c r="H717" s="95"/>
      <c r="I717" s="95"/>
      <c r="J717" s="95"/>
      <c r="K717" s="95"/>
      <c r="L717" s="99"/>
      <c r="M717" s="100"/>
      <c r="N717" s="95"/>
      <c r="O717" s="95"/>
      <c r="P717" s="101"/>
      <c r="Q717" s="10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</row>
    <row r="718" spans="1:172" x14ac:dyDescent="0.2">
      <c r="A718" s="93"/>
      <c r="B718" s="94"/>
      <c r="C718" s="95"/>
      <c r="D718" s="96"/>
      <c r="E718" s="95"/>
      <c r="F718" s="97"/>
      <c r="G718" s="98"/>
      <c r="H718" s="95"/>
      <c r="I718" s="95"/>
      <c r="J718" s="95"/>
      <c r="K718" s="95"/>
      <c r="L718" s="99"/>
      <c r="M718" s="100"/>
      <c r="N718" s="95"/>
      <c r="O718" s="95"/>
      <c r="P718" s="101"/>
      <c r="Q718" s="10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</row>
    <row r="719" spans="1:172" x14ac:dyDescent="0.2">
      <c r="A719" s="93"/>
      <c r="B719" s="94"/>
      <c r="C719" s="95"/>
      <c r="D719" s="96"/>
      <c r="E719" s="95"/>
      <c r="F719" s="97"/>
      <c r="G719" s="98"/>
      <c r="H719" s="95"/>
      <c r="I719" s="95"/>
      <c r="J719" s="95"/>
      <c r="K719" s="95"/>
      <c r="L719" s="99"/>
      <c r="M719" s="100"/>
      <c r="N719" s="95"/>
      <c r="O719" s="95"/>
      <c r="P719" s="101"/>
      <c r="Q719" s="10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</row>
    <row r="720" spans="1:172" x14ac:dyDescent="0.2">
      <c r="A720" s="93"/>
      <c r="B720" s="94"/>
      <c r="C720" s="95"/>
      <c r="D720" s="96"/>
      <c r="E720" s="95"/>
      <c r="F720" s="97"/>
      <c r="G720" s="98"/>
      <c r="H720" s="95"/>
      <c r="I720" s="95"/>
      <c r="J720" s="95"/>
      <c r="K720" s="95"/>
      <c r="L720" s="99"/>
      <c r="M720" s="100"/>
      <c r="N720" s="95"/>
      <c r="O720" s="95"/>
      <c r="P720" s="101"/>
      <c r="Q720" s="10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</row>
    <row r="721" spans="1:175" x14ac:dyDescent="0.2">
      <c r="A721" s="93"/>
      <c r="B721" s="94"/>
      <c r="C721" s="95"/>
      <c r="D721" s="96"/>
      <c r="E721" s="95"/>
      <c r="F721" s="97"/>
      <c r="G721" s="98"/>
      <c r="H721" s="95"/>
      <c r="I721" s="95"/>
      <c r="J721" s="95"/>
      <c r="K721" s="95"/>
      <c r="L721" s="99"/>
      <c r="M721" s="100"/>
      <c r="N721" s="95"/>
      <c r="O721" s="95"/>
      <c r="P721" s="101"/>
      <c r="Q721" s="10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</row>
    <row r="722" spans="1:175" x14ac:dyDescent="0.2">
      <c r="A722" s="93"/>
      <c r="B722" s="94"/>
      <c r="C722" s="95"/>
      <c r="D722" s="96"/>
      <c r="E722" s="95"/>
      <c r="F722" s="97"/>
      <c r="G722" s="98"/>
      <c r="H722" s="95"/>
      <c r="I722" s="95"/>
      <c r="J722" s="95"/>
      <c r="K722" s="95"/>
      <c r="L722" s="99"/>
      <c r="M722" s="100"/>
      <c r="N722" s="95"/>
      <c r="O722" s="95"/>
      <c r="P722" s="101"/>
      <c r="Q722" s="10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</row>
    <row r="723" spans="1:175" x14ac:dyDescent="0.2">
      <c r="A723" s="93"/>
      <c r="B723" s="94"/>
      <c r="C723" s="95"/>
      <c r="D723" s="96"/>
      <c r="E723" s="95"/>
      <c r="F723" s="97"/>
      <c r="G723" s="98"/>
      <c r="H723" s="95"/>
      <c r="I723" s="95"/>
      <c r="J723" s="95"/>
      <c r="K723" s="95"/>
      <c r="L723" s="99"/>
      <c r="M723" s="100"/>
      <c r="N723" s="95"/>
      <c r="O723" s="95"/>
      <c r="P723" s="101"/>
      <c r="Q723" s="10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</row>
    <row r="724" spans="1:175" x14ac:dyDescent="0.2">
      <c r="A724" s="93"/>
      <c r="B724" s="94"/>
      <c r="C724" s="95"/>
      <c r="D724" s="96"/>
      <c r="E724" s="95"/>
      <c r="F724" s="97"/>
      <c r="G724" s="98"/>
      <c r="H724" s="95"/>
      <c r="I724" s="95"/>
      <c r="J724" s="95"/>
      <c r="K724" s="95"/>
      <c r="L724" s="99"/>
      <c r="M724" s="100"/>
      <c r="N724" s="95"/>
      <c r="O724" s="95"/>
      <c r="P724" s="101"/>
      <c r="Q724" s="10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</row>
    <row r="725" spans="1:175" x14ac:dyDescent="0.2">
      <c r="A725" s="93"/>
      <c r="B725" s="94"/>
      <c r="C725" s="95"/>
      <c r="D725" s="96"/>
      <c r="E725" s="95"/>
      <c r="F725" s="97"/>
      <c r="G725" s="98"/>
      <c r="H725" s="95"/>
      <c r="I725" s="95"/>
      <c r="J725" s="95"/>
      <c r="K725" s="95"/>
      <c r="L725" s="99"/>
      <c r="M725" s="100"/>
      <c r="N725" s="95"/>
      <c r="O725" s="95"/>
      <c r="P725" s="101"/>
      <c r="Q725" s="10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</row>
    <row r="726" spans="1:175" x14ac:dyDescent="0.2">
      <c r="A726" s="93"/>
      <c r="B726" s="94"/>
      <c r="C726" s="95"/>
      <c r="D726" s="96"/>
      <c r="E726" s="95"/>
      <c r="F726" s="97"/>
      <c r="G726" s="98"/>
      <c r="H726" s="95"/>
      <c r="I726" s="95"/>
      <c r="J726" s="95"/>
      <c r="K726" s="95"/>
      <c r="L726" s="99"/>
      <c r="M726" s="100"/>
      <c r="N726" s="95"/>
      <c r="O726" s="95"/>
      <c r="P726" s="101"/>
      <c r="Q726" s="10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</row>
    <row r="727" spans="1:175" x14ac:dyDescent="0.2">
      <c r="A727" s="93"/>
      <c r="B727" s="94"/>
      <c r="C727" s="95"/>
      <c r="D727" s="96"/>
      <c r="E727" s="95"/>
      <c r="F727" s="97"/>
      <c r="G727" s="98"/>
      <c r="H727" s="95"/>
      <c r="I727" s="95"/>
      <c r="J727" s="95"/>
      <c r="K727" s="95"/>
      <c r="L727" s="99"/>
      <c r="M727" s="100"/>
      <c r="N727" s="95"/>
      <c r="O727" s="95"/>
      <c r="P727" s="101"/>
      <c r="Q727" s="10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</row>
    <row r="728" spans="1:175" x14ac:dyDescent="0.2">
      <c r="A728" s="93"/>
      <c r="B728" s="94"/>
      <c r="C728" s="95"/>
      <c r="D728" s="96"/>
      <c r="E728" s="95"/>
      <c r="F728" s="97"/>
      <c r="G728" s="98"/>
      <c r="H728" s="95"/>
      <c r="I728" s="95"/>
      <c r="J728" s="95"/>
      <c r="K728" s="95"/>
      <c r="L728" s="99"/>
      <c r="M728" s="100"/>
      <c r="N728" s="95"/>
      <c r="O728" s="95"/>
      <c r="P728" s="101"/>
      <c r="Q728" s="10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</row>
    <row r="729" spans="1:175" x14ac:dyDescent="0.2">
      <c r="A729" s="93"/>
      <c r="B729" s="94"/>
      <c r="C729" s="95"/>
      <c r="D729" s="96"/>
      <c r="E729" s="95"/>
      <c r="F729" s="97"/>
      <c r="G729" s="98"/>
      <c r="H729" s="95"/>
      <c r="I729" s="95"/>
      <c r="J729" s="95"/>
      <c r="K729" s="95"/>
      <c r="L729" s="99"/>
      <c r="M729" s="100"/>
      <c r="N729" s="95"/>
      <c r="O729" s="95"/>
      <c r="P729" s="101"/>
      <c r="Q729" s="10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</row>
    <row r="730" spans="1:175" x14ac:dyDescent="0.2">
      <c r="A730" s="93"/>
      <c r="B730" s="94"/>
      <c r="C730" s="95"/>
      <c r="D730" s="96"/>
      <c r="E730" s="95"/>
      <c r="F730" s="97"/>
      <c r="G730" s="98"/>
      <c r="H730" s="95"/>
      <c r="I730" s="95"/>
      <c r="J730" s="95"/>
      <c r="K730" s="95"/>
      <c r="L730" s="99"/>
      <c r="M730" s="100"/>
      <c r="N730" s="95"/>
      <c r="O730" s="95"/>
      <c r="P730" s="101"/>
      <c r="Q730" s="10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</row>
    <row r="731" spans="1:175" x14ac:dyDescent="0.2">
      <c r="A731" s="93"/>
      <c r="B731" s="94"/>
      <c r="C731" s="95"/>
      <c r="D731" s="96"/>
      <c r="E731" s="95"/>
      <c r="F731" s="97"/>
      <c r="G731" s="98"/>
      <c r="H731" s="95"/>
      <c r="I731" s="95"/>
      <c r="J731" s="95"/>
      <c r="K731" s="95"/>
      <c r="L731" s="99"/>
      <c r="M731" s="100"/>
      <c r="N731" s="95"/>
      <c r="O731" s="95"/>
      <c r="P731" s="101"/>
      <c r="Q731" s="102"/>
      <c r="R731" s="12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/>
      <c r="B732" s="94"/>
      <c r="C732" s="95"/>
      <c r="D732" s="96"/>
      <c r="E732" s="95"/>
      <c r="F732" s="97"/>
      <c r="G732" s="98"/>
      <c r="H732" s="95"/>
      <c r="I732" s="95"/>
      <c r="J732" s="95"/>
      <c r="K732" s="95"/>
      <c r="L732" s="99"/>
      <c r="M732" s="100"/>
      <c r="N732" s="95"/>
      <c r="O732" s="95"/>
      <c r="P732" s="101"/>
      <c r="Q732" s="10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</row>
    <row r="733" spans="1:175" x14ac:dyDescent="0.2">
      <c r="A733" s="93"/>
      <c r="B733" s="94"/>
      <c r="C733" s="95"/>
      <c r="D733" s="96"/>
      <c r="E733" s="95"/>
      <c r="F733" s="97"/>
      <c r="G733" s="98"/>
      <c r="H733" s="95"/>
      <c r="I733" s="95"/>
      <c r="J733" s="95"/>
      <c r="K733" s="95"/>
      <c r="L733" s="99"/>
      <c r="M733" s="100"/>
      <c r="N733" s="95"/>
      <c r="O733" s="95"/>
      <c r="P733" s="101"/>
      <c r="Q733" s="10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</row>
    <row r="734" spans="1:175" x14ac:dyDescent="0.2">
      <c r="A734" s="93"/>
      <c r="B734" s="94"/>
      <c r="C734" s="95"/>
      <c r="D734" s="96"/>
      <c r="E734" s="95"/>
      <c r="F734" s="97"/>
      <c r="G734" s="98"/>
      <c r="H734" s="95"/>
      <c r="I734" s="95"/>
      <c r="J734" s="95"/>
      <c r="K734" s="95"/>
      <c r="L734" s="99"/>
      <c r="M734" s="100"/>
      <c r="N734" s="95"/>
      <c r="O734" s="95"/>
      <c r="P734" s="101"/>
      <c r="Q734" s="10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</row>
    <row r="735" spans="1:175" x14ac:dyDescent="0.2">
      <c r="A735" s="93"/>
      <c r="B735" s="94"/>
      <c r="C735" s="95"/>
      <c r="D735" s="96"/>
      <c r="E735" s="95"/>
      <c r="F735" s="97"/>
      <c r="G735" s="98"/>
      <c r="H735" s="95"/>
      <c r="I735" s="95"/>
      <c r="J735" s="95"/>
      <c r="K735" s="95"/>
      <c r="L735" s="99"/>
      <c r="M735" s="100"/>
      <c r="N735" s="95"/>
      <c r="O735" s="95"/>
      <c r="P735" s="101"/>
      <c r="Q735" s="10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</row>
    <row r="736" spans="1:175" x14ac:dyDescent="0.2">
      <c r="A736" s="93"/>
      <c r="B736" s="94"/>
      <c r="C736" s="95"/>
      <c r="D736" s="96"/>
      <c r="E736" s="95"/>
      <c r="F736" s="97"/>
      <c r="G736" s="98"/>
      <c r="H736" s="95"/>
      <c r="I736" s="95"/>
      <c r="J736" s="95"/>
      <c r="K736" s="95"/>
      <c r="L736" s="99"/>
      <c r="M736" s="100"/>
      <c r="N736" s="95"/>
      <c r="O736" s="95"/>
      <c r="P736" s="101"/>
      <c r="Q736" s="10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</row>
    <row r="737" spans="1:175" x14ac:dyDescent="0.2">
      <c r="A737" s="93"/>
      <c r="B737" s="94"/>
      <c r="C737" s="95"/>
      <c r="D737" s="96"/>
      <c r="E737" s="95"/>
      <c r="F737" s="97"/>
      <c r="G737" s="98"/>
      <c r="H737" s="95"/>
      <c r="I737" s="95"/>
      <c r="J737" s="95"/>
      <c r="K737" s="95"/>
      <c r="L737" s="99"/>
      <c r="M737" s="100"/>
      <c r="N737" s="95"/>
      <c r="O737" s="95"/>
      <c r="P737" s="101"/>
      <c r="Q737" s="102"/>
      <c r="R737" s="47"/>
      <c r="S737" s="37"/>
      <c r="T737" s="37"/>
      <c r="U737" s="37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</row>
    <row r="738" spans="1:175" x14ac:dyDescent="0.2">
      <c r="A738" s="93"/>
      <c r="B738" s="94"/>
      <c r="C738" s="95"/>
      <c r="D738" s="96"/>
      <c r="E738" s="95"/>
      <c r="F738" s="97"/>
      <c r="G738" s="98"/>
      <c r="H738" s="95"/>
      <c r="I738" s="95"/>
      <c r="J738" s="95"/>
      <c r="K738" s="95"/>
      <c r="L738" s="99"/>
      <c r="M738" s="100"/>
      <c r="N738" s="95"/>
      <c r="O738" s="95"/>
      <c r="P738" s="101"/>
      <c r="Q738" s="102"/>
      <c r="R738" s="42"/>
      <c r="S738" s="48"/>
      <c r="T738" s="48"/>
      <c r="U738" s="45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</row>
    <row r="739" spans="1:175" x14ac:dyDescent="0.2">
      <c r="A739" s="93"/>
      <c r="B739" s="94"/>
      <c r="C739" s="95"/>
      <c r="D739" s="96"/>
      <c r="E739" s="95"/>
      <c r="F739" s="97"/>
      <c r="G739" s="98"/>
      <c r="H739" s="95"/>
      <c r="I739" s="95"/>
      <c r="J739" s="95"/>
      <c r="K739" s="95"/>
      <c r="L739" s="99"/>
      <c r="M739" s="100"/>
      <c r="N739" s="95"/>
      <c r="O739" s="95"/>
      <c r="P739" s="101"/>
      <c r="Q739" s="10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</row>
    <row r="740" spans="1:175" x14ac:dyDescent="0.2">
      <c r="A740" s="93"/>
      <c r="B740" s="94"/>
      <c r="C740" s="95"/>
      <c r="D740" s="96"/>
      <c r="E740" s="95"/>
      <c r="F740" s="97"/>
      <c r="G740" s="98"/>
      <c r="H740" s="95"/>
      <c r="I740" s="95"/>
      <c r="J740" s="95"/>
      <c r="K740" s="95"/>
      <c r="L740" s="99"/>
      <c r="M740" s="100"/>
      <c r="N740" s="95"/>
      <c r="O740" s="95"/>
      <c r="P740" s="101"/>
      <c r="Q740" s="102"/>
      <c r="R740" s="12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/>
      <c r="B741" s="94"/>
      <c r="C741" s="95"/>
      <c r="D741" s="96"/>
      <c r="E741" s="95"/>
      <c r="F741" s="97"/>
      <c r="G741" s="98"/>
      <c r="H741" s="95"/>
      <c r="I741" s="95"/>
      <c r="J741" s="95"/>
      <c r="K741" s="95"/>
      <c r="L741" s="99"/>
      <c r="M741" s="100"/>
      <c r="N741" s="95"/>
      <c r="O741" s="95"/>
      <c r="P741" s="101"/>
      <c r="Q741" s="102"/>
      <c r="R741" s="12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/>
      <c r="B742" s="94"/>
      <c r="C742" s="95"/>
      <c r="D742" s="96"/>
      <c r="E742" s="95"/>
      <c r="F742" s="97"/>
      <c r="G742" s="98"/>
      <c r="H742" s="95"/>
      <c r="I742" s="95"/>
      <c r="J742" s="95"/>
      <c r="K742" s="95"/>
      <c r="L742" s="99"/>
      <c r="M742" s="100"/>
      <c r="N742" s="95"/>
      <c r="O742" s="95"/>
      <c r="P742" s="101"/>
      <c r="Q742" s="10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</row>
    <row r="743" spans="1:175" x14ac:dyDescent="0.2">
      <c r="A743" s="93"/>
      <c r="B743" s="94"/>
      <c r="C743" s="95"/>
      <c r="D743" s="96"/>
      <c r="E743" s="95"/>
      <c r="F743" s="97"/>
      <c r="G743" s="98"/>
      <c r="H743" s="95"/>
      <c r="I743" s="95"/>
      <c r="J743" s="95"/>
      <c r="K743" s="95"/>
      <c r="L743" s="99"/>
      <c r="M743" s="100"/>
      <c r="N743" s="95"/>
      <c r="O743" s="95"/>
      <c r="P743" s="101"/>
      <c r="Q743" s="10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</row>
    <row r="744" spans="1:175" x14ac:dyDescent="0.2">
      <c r="A744" s="93"/>
      <c r="B744" s="94"/>
      <c r="C744" s="95"/>
      <c r="D744" s="96"/>
      <c r="E744" s="95"/>
      <c r="F744" s="97"/>
      <c r="G744" s="98"/>
      <c r="H744" s="95"/>
      <c r="I744" s="95"/>
      <c r="J744" s="95"/>
      <c r="K744" s="95"/>
      <c r="L744" s="99"/>
      <c r="M744" s="100"/>
      <c r="N744" s="95"/>
      <c r="O744" s="95"/>
      <c r="P744" s="101"/>
      <c r="Q744" s="10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</row>
    <row r="745" spans="1:175" x14ac:dyDescent="0.2">
      <c r="A745" s="93"/>
      <c r="B745" s="94"/>
      <c r="C745" s="95"/>
      <c r="D745" s="96"/>
      <c r="E745" s="95"/>
      <c r="F745" s="97"/>
      <c r="G745" s="98"/>
      <c r="H745" s="95"/>
      <c r="I745" s="95"/>
      <c r="J745" s="95"/>
      <c r="K745" s="95"/>
      <c r="L745" s="99"/>
      <c r="M745" s="100"/>
      <c r="N745" s="95"/>
      <c r="O745" s="95"/>
      <c r="P745" s="101"/>
      <c r="Q745" s="10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</row>
    <row r="746" spans="1:175" x14ac:dyDescent="0.2">
      <c r="A746" s="93"/>
      <c r="B746" s="94"/>
      <c r="C746" s="95"/>
      <c r="D746" s="96"/>
      <c r="E746" s="95"/>
      <c r="F746" s="97"/>
      <c r="G746" s="98"/>
      <c r="H746" s="95"/>
      <c r="I746" s="95"/>
      <c r="J746" s="95"/>
      <c r="K746" s="95"/>
      <c r="L746" s="99"/>
      <c r="M746" s="100"/>
      <c r="N746" s="95"/>
      <c r="O746" s="95"/>
      <c r="P746" s="101"/>
      <c r="Q746" s="10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</row>
    <row r="747" spans="1:175" x14ac:dyDescent="0.2">
      <c r="A747" s="93"/>
      <c r="B747" s="94"/>
      <c r="C747" s="95"/>
      <c r="D747" s="96"/>
      <c r="E747" s="95"/>
      <c r="F747" s="97"/>
      <c r="G747" s="98"/>
      <c r="H747" s="95"/>
      <c r="I747" s="95"/>
      <c r="J747" s="95"/>
      <c r="K747" s="95"/>
      <c r="L747" s="99"/>
      <c r="M747" s="100"/>
      <c r="N747" s="95"/>
      <c r="O747" s="95"/>
      <c r="P747" s="101"/>
      <c r="Q747" s="10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</row>
    <row r="748" spans="1:175" x14ac:dyDescent="0.2">
      <c r="A748" s="93"/>
      <c r="B748" s="94"/>
      <c r="C748" s="95"/>
      <c r="D748" s="96"/>
      <c r="E748" s="95"/>
      <c r="F748" s="97"/>
      <c r="G748" s="98"/>
      <c r="H748" s="95"/>
      <c r="I748" s="95"/>
      <c r="J748" s="95"/>
      <c r="K748" s="95"/>
      <c r="L748" s="99"/>
      <c r="M748" s="100"/>
      <c r="N748" s="95"/>
      <c r="O748" s="95"/>
      <c r="P748" s="101"/>
      <c r="Q748" s="10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</row>
    <row r="749" spans="1:175" x14ac:dyDescent="0.2">
      <c r="A749" s="93"/>
      <c r="B749" s="94"/>
      <c r="C749" s="95"/>
      <c r="D749" s="96"/>
      <c r="E749" s="95"/>
      <c r="F749" s="97"/>
      <c r="G749" s="98"/>
      <c r="H749" s="95"/>
      <c r="I749" s="95"/>
      <c r="J749" s="95"/>
      <c r="K749" s="95"/>
      <c r="L749" s="99"/>
      <c r="M749" s="100"/>
      <c r="N749" s="95"/>
      <c r="O749" s="95"/>
      <c r="P749" s="101"/>
      <c r="Q749" s="10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</row>
    <row r="750" spans="1:175" x14ac:dyDescent="0.2">
      <c r="A750" s="93"/>
      <c r="B750" s="94"/>
      <c r="C750" s="95"/>
      <c r="D750" s="96"/>
      <c r="E750" s="95"/>
      <c r="F750" s="97"/>
      <c r="G750" s="98"/>
      <c r="H750" s="95"/>
      <c r="I750" s="95"/>
      <c r="J750" s="95"/>
      <c r="K750" s="95"/>
      <c r="L750" s="99"/>
      <c r="M750" s="100"/>
      <c r="N750" s="95"/>
      <c r="O750" s="95"/>
      <c r="P750" s="101"/>
      <c r="Q750" s="10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</row>
    <row r="751" spans="1:175" x14ac:dyDescent="0.2">
      <c r="A751" s="93"/>
      <c r="B751" s="94"/>
      <c r="C751" s="95"/>
      <c r="D751" s="96"/>
      <c r="E751" s="95"/>
      <c r="F751" s="97"/>
      <c r="G751" s="98"/>
      <c r="H751" s="95"/>
      <c r="I751" s="95"/>
      <c r="J751" s="95"/>
      <c r="K751" s="95"/>
      <c r="L751" s="99"/>
      <c r="M751" s="100"/>
      <c r="N751" s="95"/>
      <c r="O751" s="95"/>
      <c r="P751" s="101"/>
      <c r="Q751" s="10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</row>
    <row r="752" spans="1:175" x14ac:dyDescent="0.2">
      <c r="A752" s="93"/>
      <c r="B752" s="94"/>
      <c r="C752" s="95"/>
      <c r="D752" s="96"/>
      <c r="E752" s="95"/>
      <c r="F752" s="97"/>
      <c r="G752" s="98"/>
      <c r="H752" s="95"/>
      <c r="I752" s="95"/>
      <c r="J752" s="95"/>
      <c r="K752" s="95"/>
      <c r="L752" s="99"/>
      <c r="M752" s="100"/>
      <c r="N752" s="95"/>
      <c r="O752" s="95"/>
      <c r="P752" s="101"/>
      <c r="Q752" s="10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</row>
    <row r="753" spans="1:172" x14ac:dyDescent="0.2">
      <c r="A753" s="93"/>
      <c r="B753" s="94"/>
      <c r="C753" s="95"/>
      <c r="D753" s="96"/>
      <c r="E753" s="95"/>
      <c r="F753" s="97"/>
      <c r="G753" s="98"/>
      <c r="H753" s="95"/>
      <c r="I753" s="95"/>
      <c r="J753" s="95"/>
      <c r="K753" s="95"/>
      <c r="L753" s="99"/>
      <c r="M753" s="100"/>
      <c r="N753" s="95"/>
      <c r="O753" s="95"/>
      <c r="P753" s="101"/>
      <c r="Q753" s="10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</row>
    <row r="754" spans="1:172" x14ac:dyDescent="0.2">
      <c r="A754" s="93"/>
      <c r="B754" s="94"/>
      <c r="C754" s="95"/>
      <c r="D754" s="96"/>
      <c r="E754" s="95"/>
      <c r="F754" s="97"/>
      <c r="G754" s="98"/>
      <c r="H754" s="95"/>
      <c r="I754" s="95"/>
      <c r="J754" s="95"/>
      <c r="K754" s="95"/>
      <c r="L754" s="99"/>
      <c r="M754" s="100"/>
      <c r="N754" s="95"/>
      <c r="O754" s="95"/>
      <c r="P754" s="101"/>
      <c r="Q754" s="10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</row>
    <row r="755" spans="1:172" x14ac:dyDescent="0.2">
      <c r="A755" s="93"/>
      <c r="B755" s="94"/>
      <c r="C755" s="95"/>
      <c r="D755" s="96"/>
      <c r="E755" s="95"/>
      <c r="F755" s="97"/>
      <c r="G755" s="98"/>
      <c r="H755" s="95"/>
      <c r="I755" s="95"/>
      <c r="J755" s="95"/>
      <c r="K755" s="95"/>
      <c r="L755" s="99"/>
      <c r="M755" s="100"/>
      <c r="N755" s="95"/>
      <c r="O755" s="95"/>
      <c r="P755" s="101"/>
      <c r="Q755" s="10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</row>
    <row r="756" spans="1:172" x14ac:dyDescent="0.2">
      <c r="A756" s="93"/>
      <c r="B756" s="94"/>
      <c r="C756" s="95"/>
      <c r="D756" s="96"/>
      <c r="E756" s="95"/>
      <c r="F756" s="97"/>
      <c r="G756" s="98"/>
      <c r="H756" s="95"/>
      <c r="I756" s="95"/>
      <c r="J756" s="95"/>
      <c r="K756" s="95"/>
      <c r="L756" s="99"/>
      <c r="M756" s="100"/>
      <c r="N756" s="95"/>
      <c r="O756" s="95"/>
      <c r="P756" s="101"/>
      <c r="Q756" s="10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</row>
    <row r="757" spans="1:172" x14ac:dyDescent="0.2">
      <c r="A757" s="93"/>
      <c r="B757" s="94"/>
      <c r="C757" s="95"/>
      <c r="D757" s="96"/>
      <c r="E757" s="95"/>
      <c r="F757" s="97"/>
      <c r="G757" s="98"/>
      <c r="H757" s="95"/>
      <c r="I757" s="95"/>
      <c r="J757" s="95"/>
      <c r="K757" s="95"/>
      <c r="L757" s="99"/>
      <c r="M757" s="100"/>
      <c r="N757" s="95"/>
      <c r="O757" s="95"/>
      <c r="P757" s="101"/>
      <c r="Q757" s="10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</row>
    <row r="758" spans="1:172" x14ac:dyDescent="0.2">
      <c r="A758" s="93"/>
      <c r="B758" s="94"/>
      <c r="C758" s="95"/>
      <c r="D758" s="96"/>
      <c r="E758" s="95"/>
      <c r="F758" s="97"/>
      <c r="G758" s="98"/>
      <c r="H758" s="95"/>
      <c r="I758" s="95"/>
      <c r="J758" s="95"/>
      <c r="K758" s="95"/>
      <c r="L758" s="99"/>
      <c r="M758" s="100"/>
      <c r="N758" s="95"/>
      <c r="O758" s="95"/>
      <c r="P758" s="101"/>
      <c r="Q758" s="10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</row>
    <row r="759" spans="1:172" x14ac:dyDescent="0.2">
      <c r="A759" s="93"/>
      <c r="B759" s="94"/>
      <c r="C759" s="95"/>
      <c r="D759" s="96"/>
      <c r="E759" s="95"/>
      <c r="F759" s="97"/>
      <c r="G759" s="98"/>
      <c r="H759" s="95"/>
      <c r="I759" s="95"/>
      <c r="J759" s="95"/>
      <c r="K759" s="95"/>
      <c r="L759" s="99"/>
      <c r="M759" s="100"/>
      <c r="N759" s="95"/>
      <c r="O759" s="95"/>
      <c r="P759" s="101"/>
      <c r="Q759" s="10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</row>
    <row r="760" spans="1:172" x14ac:dyDescent="0.2">
      <c r="A760" s="93"/>
      <c r="B760" s="94"/>
      <c r="C760" s="95"/>
      <c r="D760" s="96"/>
      <c r="E760" s="95"/>
      <c r="F760" s="97"/>
      <c r="G760" s="98"/>
      <c r="H760" s="95"/>
      <c r="I760" s="95"/>
      <c r="J760" s="95"/>
      <c r="K760" s="95"/>
      <c r="L760" s="99"/>
      <c r="M760" s="100"/>
      <c r="N760" s="95"/>
      <c r="O760" s="95"/>
      <c r="P760" s="101"/>
      <c r="Q760" s="10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</row>
    <row r="761" spans="1:172" x14ac:dyDescent="0.2">
      <c r="A761" s="93"/>
      <c r="B761" s="94"/>
      <c r="C761" s="95"/>
      <c r="D761" s="96"/>
      <c r="E761" s="95"/>
      <c r="F761" s="97"/>
      <c r="G761" s="98"/>
      <c r="H761" s="95"/>
      <c r="I761" s="95"/>
      <c r="J761" s="95"/>
      <c r="K761" s="95"/>
      <c r="L761" s="99"/>
      <c r="M761" s="100"/>
      <c r="N761" s="95"/>
      <c r="O761" s="95"/>
      <c r="P761" s="101"/>
      <c r="Q761" s="10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</row>
    <row r="762" spans="1:172" x14ac:dyDescent="0.2">
      <c r="A762" s="93"/>
      <c r="B762" s="94"/>
      <c r="C762" s="95"/>
      <c r="D762" s="96"/>
      <c r="E762" s="95"/>
      <c r="F762" s="97"/>
      <c r="G762" s="98"/>
      <c r="H762" s="95"/>
      <c r="I762" s="95"/>
      <c r="J762" s="95"/>
      <c r="K762" s="95"/>
      <c r="L762" s="99"/>
      <c r="M762" s="100"/>
      <c r="N762" s="95"/>
      <c r="O762" s="95"/>
      <c r="P762" s="101"/>
      <c r="Q762" s="10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</row>
    <row r="763" spans="1:172" x14ac:dyDescent="0.2">
      <c r="A763" s="93"/>
      <c r="B763" s="94"/>
      <c r="C763" s="95"/>
      <c r="D763" s="96"/>
      <c r="E763" s="95"/>
      <c r="F763" s="97"/>
      <c r="G763" s="98"/>
      <c r="H763" s="95"/>
      <c r="I763" s="95"/>
      <c r="J763" s="95"/>
      <c r="K763" s="95"/>
      <c r="L763" s="99"/>
      <c r="M763" s="100"/>
      <c r="N763" s="95"/>
      <c r="O763" s="95"/>
      <c r="P763" s="101"/>
      <c r="Q763" s="10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</row>
    <row r="764" spans="1:172" x14ac:dyDescent="0.2">
      <c r="A764" s="93"/>
      <c r="B764" s="94"/>
      <c r="C764" s="95"/>
      <c r="D764" s="96"/>
      <c r="E764" s="95"/>
      <c r="F764" s="97"/>
      <c r="G764" s="98"/>
      <c r="H764" s="95"/>
      <c r="I764" s="95"/>
      <c r="J764" s="95"/>
      <c r="K764" s="95"/>
      <c r="L764" s="99"/>
      <c r="M764" s="100"/>
      <c r="N764" s="95"/>
      <c r="O764" s="95"/>
      <c r="P764" s="101"/>
      <c r="Q764" s="10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</row>
    <row r="765" spans="1:172" x14ac:dyDescent="0.2">
      <c r="A765" s="93"/>
      <c r="B765" s="94"/>
      <c r="C765" s="95"/>
      <c r="D765" s="96"/>
      <c r="E765" s="95"/>
      <c r="F765" s="97"/>
      <c r="G765" s="98"/>
      <c r="H765" s="95"/>
      <c r="I765" s="95"/>
      <c r="J765" s="95"/>
      <c r="K765" s="95"/>
      <c r="L765" s="99"/>
      <c r="M765" s="100"/>
      <c r="N765" s="95"/>
      <c r="O765" s="95"/>
      <c r="P765" s="101"/>
      <c r="Q765" s="10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</row>
    <row r="766" spans="1:172" x14ac:dyDescent="0.2">
      <c r="A766" s="93"/>
      <c r="B766" s="94"/>
      <c r="C766" s="95"/>
      <c r="D766" s="96"/>
      <c r="E766" s="95"/>
      <c r="F766" s="97"/>
      <c r="G766" s="98"/>
      <c r="H766" s="95"/>
      <c r="I766" s="95"/>
      <c r="J766" s="95"/>
      <c r="K766" s="95"/>
      <c r="L766" s="99"/>
      <c r="M766" s="100"/>
      <c r="N766" s="95"/>
      <c r="O766" s="95"/>
      <c r="P766" s="101"/>
      <c r="Q766" s="10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</row>
    <row r="767" spans="1:172" x14ac:dyDescent="0.2">
      <c r="A767" s="93"/>
      <c r="B767" s="94"/>
      <c r="C767" s="95"/>
      <c r="D767" s="96"/>
      <c r="E767" s="95"/>
      <c r="F767" s="97"/>
      <c r="G767" s="98"/>
      <c r="H767" s="95"/>
      <c r="I767" s="95"/>
      <c r="J767" s="95"/>
      <c r="K767" s="95"/>
      <c r="L767" s="99"/>
      <c r="M767" s="100"/>
      <c r="N767" s="95"/>
      <c r="O767" s="95"/>
      <c r="P767" s="101"/>
      <c r="Q767" s="10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</row>
    <row r="768" spans="1:172" x14ac:dyDescent="0.2">
      <c r="A768" s="93"/>
      <c r="B768" s="94"/>
      <c r="C768" s="95"/>
      <c r="D768" s="96"/>
      <c r="E768" s="95"/>
      <c r="F768" s="97"/>
      <c r="G768" s="98"/>
      <c r="H768" s="95"/>
      <c r="I768" s="95"/>
      <c r="J768" s="95"/>
      <c r="K768" s="95"/>
      <c r="L768" s="99"/>
      <c r="M768" s="100"/>
      <c r="N768" s="95"/>
      <c r="O768" s="95"/>
      <c r="P768" s="101"/>
      <c r="Q768" s="10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</row>
    <row r="769" spans="1:172" x14ac:dyDescent="0.2">
      <c r="A769" s="93"/>
      <c r="B769" s="94"/>
      <c r="C769" s="95"/>
      <c r="D769" s="96"/>
      <c r="E769" s="95"/>
      <c r="F769" s="97"/>
      <c r="G769" s="98"/>
      <c r="H769" s="95"/>
      <c r="I769" s="95"/>
      <c r="J769" s="95"/>
      <c r="K769" s="95"/>
      <c r="L769" s="99"/>
      <c r="M769" s="100"/>
      <c r="N769" s="95"/>
      <c r="O769" s="95"/>
      <c r="P769" s="101"/>
      <c r="Q769" s="10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</row>
    <row r="770" spans="1:172" x14ac:dyDescent="0.2">
      <c r="A770" s="93"/>
      <c r="B770" s="94"/>
      <c r="C770" s="95"/>
      <c r="D770" s="96"/>
      <c r="E770" s="95"/>
      <c r="F770" s="97"/>
      <c r="G770" s="98"/>
      <c r="H770" s="95"/>
      <c r="I770" s="95"/>
      <c r="J770" s="95"/>
      <c r="K770" s="95"/>
      <c r="L770" s="99"/>
      <c r="M770" s="100"/>
      <c r="N770" s="95"/>
      <c r="O770" s="95"/>
      <c r="P770" s="101"/>
      <c r="Q770" s="10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</row>
    <row r="771" spans="1:172" x14ac:dyDescent="0.2">
      <c r="A771" s="93"/>
      <c r="B771" s="94"/>
      <c r="C771" s="95"/>
      <c r="D771" s="96"/>
      <c r="E771" s="95"/>
      <c r="F771" s="97"/>
      <c r="G771" s="98"/>
      <c r="H771" s="95"/>
      <c r="I771" s="95"/>
      <c r="J771" s="95"/>
      <c r="K771" s="95"/>
      <c r="L771" s="99"/>
      <c r="M771" s="100"/>
      <c r="N771" s="95"/>
      <c r="O771" s="95"/>
      <c r="P771" s="101"/>
      <c r="Q771" s="10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</row>
    <row r="772" spans="1:172" x14ac:dyDescent="0.2">
      <c r="A772" s="93"/>
      <c r="B772" s="94"/>
      <c r="C772" s="95"/>
      <c r="D772" s="96"/>
      <c r="E772" s="95"/>
      <c r="F772" s="97"/>
      <c r="G772" s="98"/>
      <c r="H772" s="95"/>
      <c r="I772" s="95"/>
      <c r="J772" s="95"/>
      <c r="K772" s="95"/>
      <c r="L772" s="99"/>
      <c r="M772" s="100"/>
      <c r="N772" s="95"/>
      <c r="O772" s="95"/>
      <c r="P772" s="101"/>
      <c r="Q772" s="10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</row>
    <row r="773" spans="1:172" x14ac:dyDescent="0.2">
      <c r="A773" s="93"/>
      <c r="B773" s="94"/>
      <c r="C773" s="95"/>
      <c r="D773" s="96"/>
      <c r="E773" s="95"/>
      <c r="F773" s="97"/>
      <c r="G773" s="98"/>
      <c r="H773" s="95"/>
      <c r="I773" s="95"/>
      <c r="J773" s="95"/>
      <c r="K773" s="95"/>
      <c r="L773" s="99"/>
      <c r="M773" s="100"/>
      <c r="N773" s="95"/>
      <c r="O773" s="95"/>
      <c r="P773" s="101"/>
      <c r="Q773" s="10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</row>
    <row r="774" spans="1:172" x14ac:dyDescent="0.2">
      <c r="A774" s="93"/>
      <c r="B774" s="94"/>
      <c r="C774" s="95"/>
      <c r="D774" s="96"/>
      <c r="E774" s="95"/>
      <c r="F774" s="97"/>
      <c r="G774" s="98"/>
      <c r="H774" s="95"/>
      <c r="I774" s="95"/>
      <c r="J774" s="95"/>
      <c r="K774" s="95"/>
      <c r="L774" s="99"/>
      <c r="M774" s="100"/>
      <c r="N774" s="95"/>
      <c r="O774" s="95"/>
      <c r="P774" s="101"/>
      <c r="Q774" s="10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</row>
    <row r="775" spans="1:172" x14ac:dyDescent="0.2">
      <c r="A775" s="93"/>
      <c r="B775" s="94"/>
      <c r="C775" s="95"/>
      <c r="D775" s="96"/>
      <c r="E775" s="95"/>
      <c r="F775" s="97"/>
      <c r="G775" s="98"/>
      <c r="H775" s="95"/>
      <c r="I775" s="95"/>
      <c r="J775" s="95"/>
      <c r="K775" s="95"/>
      <c r="L775" s="99"/>
      <c r="M775" s="100"/>
      <c r="N775" s="95"/>
      <c r="O775" s="95"/>
      <c r="P775" s="101"/>
      <c r="Q775" s="10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</row>
    <row r="776" spans="1:172" x14ac:dyDescent="0.2">
      <c r="A776" s="93"/>
      <c r="B776" s="94"/>
      <c r="C776" s="95"/>
      <c r="D776" s="96"/>
      <c r="E776" s="95"/>
      <c r="F776" s="97"/>
      <c r="G776" s="98"/>
      <c r="H776" s="95"/>
      <c r="I776" s="95"/>
      <c r="J776" s="95"/>
      <c r="K776" s="95"/>
      <c r="L776" s="99"/>
      <c r="M776" s="100"/>
      <c r="N776" s="95"/>
      <c r="O776" s="95"/>
      <c r="P776" s="101"/>
      <c r="Q776" s="10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</row>
    <row r="777" spans="1:172" x14ac:dyDescent="0.2">
      <c r="A777" s="93"/>
      <c r="B777" s="94"/>
      <c r="C777" s="95"/>
      <c r="D777" s="96"/>
      <c r="E777" s="95"/>
      <c r="F777" s="97"/>
      <c r="G777" s="98"/>
      <c r="H777" s="95"/>
      <c r="I777" s="95"/>
      <c r="J777" s="95"/>
      <c r="K777" s="95"/>
      <c r="L777" s="99"/>
      <c r="M777" s="100"/>
      <c r="N777" s="95"/>
      <c r="O777" s="95"/>
      <c r="P777" s="101"/>
      <c r="Q777" s="10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</row>
    <row r="778" spans="1:172" x14ac:dyDescent="0.2">
      <c r="A778" s="93"/>
      <c r="B778" s="94"/>
      <c r="C778" s="95"/>
      <c r="D778" s="96"/>
      <c r="E778" s="95"/>
      <c r="F778" s="97"/>
      <c r="G778" s="98"/>
      <c r="H778" s="95"/>
      <c r="I778" s="95"/>
      <c r="J778" s="95"/>
      <c r="K778" s="95"/>
      <c r="L778" s="99"/>
      <c r="M778" s="100"/>
      <c r="N778" s="95"/>
      <c r="O778" s="95"/>
      <c r="P778" s="101"/>
      <c r="Q778" s="10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</row>
    <row r="779" spans="1:172" x14ac:dyDescent="0.2">
      <c r="A779" s="93"/>
      <c r="B779" s="94"/>
      <c r="C779" s="95"/>
      <c r="D779" s="96"/>
      <c r="E779" s="95"/>
      <c r="F779" s="97"/>
      <c r="G779" s="98"/>
      <c r="H779" s="95"/>
      <c r="I779" s="95"/>
      <c r="J779" s="95"/>
      <c r="K779" s="95"/>
      <c r="L779" s="99"/>
      <c r="M779" s="100"/>
      <c r="N779" s="95"/>
      <c r="O779" s="95"/>
      <c r="P779" s="101"/>
      <c r="Q779" s="10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</row>
    <row r="780" spans="1:172" x14ac:dyDescent="0.2">
      <c r="A780" s="93"/>
      <c r="B780" s="94"/>
      <c r="C780" s="95"/>
      <c r="D780" s="96"/>
      <c r="E780" s="95"/>
      <c r="F780" s="97"/>
      <c r="G780" s="98"/>
      <c r="H780" s="95"/>
      <c r="I780" s="95"/>
      <c r="J780" s="95"/>
      <c r="K780" s="95"/>
      <c r="L780" s="99"/>
      <c r="M780" s="100"/>
      <c r="N780" s="95"/>
      <c r="O780" s="95"/>
      <c r="P780" s="101"/>
      <c r="Q780" s="10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</row>
    <row r="781" spans="1:172" x14ac:dyDescent="0.2">
      <c r="A781" s="93"/>
      <c r="B781" s="94"/>
      <c r="C781" s="95"/>
      <c r="D781" s="96"/>
      <c r="E781" s="95"/>
      <c r="F781" s="97"/>
      <c r="G781" s="98"/>
      <c r="H781" s="95"/>
      <c r="I781" s="95"/>
      <c r="J781" s="95"/>
      <c r="K781" s="95"/>
      <c r="L781" s="99"/>
      <c r="M781" s="100"/>
      <c r="N781" s="95"/>
      <c r="O781" s="95"/>
      <c r="P781" s="101"/>
      <c r="Q781" s="10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</row>
    <row r="782" spans="1:172" x14ac:dyDescent="0.2">
      <c r="A782" s="93"/>
      <c r="B782" s="94"/>
      <c r="C782" s="95"/>
      <c r="D782" s="96"/>
      <c r="E782" s="95"/>
      <c r="F782" s="97"/>
      <c r="G782" s="98"/>
      <c r="H782" s="95"/>
      <c r="I782" s="95"/>
      <c r="J782" s="95"/>
      <c r="K782" s="95"/>
      <c r="L782" s="99"/>
      <c r="M782" s="100"/>
      <c r="N782" s="95"/>
      <c r="O782" s="95"/>
      <c r="P782" s="101"/>
      <c r="Q782" s="10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</row>
    <row r="783" spans="1:172" x14ac:dyDescent="0.2">
      <c r="A783" s="93"/>
      <c r="B783" s="94"/>
      <c r="C783" s="95"/>
      <c r="D783" s="96"/>
      <c r="E783" s="95"/>
      <c r="F783" s="97"/>
      <c r="G783" s="98"/>
      <c r="H783" s="95"/>
      <c r="I783" s="95"/>
      <c r="J783" s="95"/>
      <c r="K783" s="95"/>
      <c r="L783" s="99"/>
      <c r="M783" s="100"/>
      <c r="N783" s="95"/>
      <c r="O783" s="95"/>
      <c r="P783" s="101"/>
      <c r="Q783" s="10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</row>
    <row r="784" spans="1:172" x14ac:dyDescent="0.2">
      <c r="A784" s="93"/>
      <c r="B784" s="94"/>
      <c r="C784" s="95"/>
      <c r="D784" s="96"/>
      <c r="E784" s="95"/>
      <c r="F784" s="97"/>
      <c r="G784" s="98"/>
      <c r="H784" s="95"/>
      <c r="I784" s="95"/>
      <c r="J784" s="95"/>
      <c r="K784" s="95"/>
      <c r="L784" s="99"/>
      <c r="M784" s="100"/>
      <c r="N784" s="95"/>
      <c r="O784" s="95"/>
      <c r="P784" s="101"/>
      <c r="Q784" s="10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</row>
    <row r="785" spans="1:175" x14ac:dyDescent="0.2">
      <c r="A785" s="93"/>
      <c r="B785" s="94"/>
      <c r="C785" s="95"/>
      <c r="D785" s="96"/>
      <c r="E785" s="95"/>
      <c r="F785" s="97"/>
      <c r="G785" s="98"/>
      <c r="H785" s="95"/>
      <c r="I785" s="95"/>
      <c r="J785" s="95"/>
      <c r="K785" s="95"/>
      <c r="L785" s="99"/>
      <c r="M785" s="100"/>
      <c r="N785" s="95"/>
      <c r="O785" s="95"/>
      <c r="P785" s="101"/>
      <c r="Q785" s="10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</row>
    <row r="786" spans="1:175" x14ac:dyDescent="0.2">
      <c r="A786" s="93"/>
      <c r="B786" s="94"/>
      <c r="C786" s="95"/>
      <c r="D786" s="96"/>
      <c r="E786" s="95"/>
      <c r="F786" s="97"/>
      <c r="G786" s="98"/>
      <c r="H786" s="95"/>
      <c r="I786" s="95"/>
      <c r="J786" s="95"/>
      <c r="K786" s="95"/>
      <c r="L786" s="99"/>
      <c r="M786" s="100"/>
      <c r="N786" s="95"/>
      <c r="O786" s="95"/>
      <c r="P786" s="101"/>
      <c r="Q786" s="10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</row>
    <row r="787" spans="1:175" x14ac:dyDescent="0.2">
      <c r="A787" s="93"/>
      <c r="B787" s="94"/>
      <c r="C787" s="95"/>
      <c r="D787" s="96"/>
      <c r="E787" s="95"/>
      <c r="F787" s="97"/>
      <c r="G787" s="98"/>
      <c r="H787" s="95"/>
      <c r="I787" s="95"/>
      <c r="J787" s="95"/>
      <c r="K787" s="95"/>
      <c r="L787" s="99"/>
      <c r="M787" s="100"/>
      <c r="N787" s="95"/>
      <c r="O787" s="95"/>
      <c r="P787" s="101"/>
      <c r="Q787" s="10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</row>
    <row r="788" spans="1:175" x14ac:dyDescent="0.2">
      <c r="A788" s="93"/>
      <c r="B788" s="94"/>
      <c r="C788" s="95"/>
      <c r="D788" s="96"/>
      <c r="E788" s="95"/>
      <c r="F788" s="97"/>
      <c r="G788" s="98"/>
      <c r="H788" s="95"/>
      <c r="I788" s="95"/>
      <c r="J788" s="95"/>
      <c r="K788" s="95"/>
      <c r="L788" s="99"/>
      <c r="M788" s="100"/>
      <c r="N788" s="95"/>
      <c r="O788" s="95"/>
      <c r="P788" s="101"/>
      <c r="Q788" s="10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</row>
    <row r="789" spans="1:175" x14ac:dyDescent="0.2">
      <c r="A789" s="93"/>
      <c r="B789" s="94"/>
      <c r="C789" s="95"/>
      <c r="D789" s="96"/>
      <c r="E789" s="95"/>
      <c r="F789" s="97"/>
      <c r="G789" s="98"/>
      <c r="H789" s="95"/>
      <c r="I789" s="95"/>
      <c r="J789" s="95"/>
      <c r="K789" s="95"/>
      <c r="L789" s="99"/>
      <c r="M789" s="100"/>
      <c r="N789" s="95"/>
      <c r="O789" s="95"/>
      <c r="P789" s="101"/>
      <c r="Q789" s="10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</row>
    <row r="790" spans="1:175" x14ac:dyDescent="0.2">
      <c r="A790" s="93"/>
      <c r="B790" s="94"/>
      <c r="C790" s="95"/>
      <c r="D790" s="96"/>
      <c r="E790" s="95"/>
      <c r="F790" s="97"/>
      <c r="G790" s="98"/>
      <c r="H790" s="95"/>
      <c r="I790" s="95"/>
      <c r="J790" s="95"/>
      <c r="K790" s="95"/>
      <c r="L790" s="99"/>
      <c r="M790" s="100"/>
      <c r="N790" s="95"/>
      <c r="O790" s="95"/>
      <c r="P790" s="101"/>
      <c r="Q790" s="10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</row>
    <row r="791" spans="1:175" x14ac:dyDescent="0.2">
      <c r="A791" s="93"/>
      <c r="B791" s="94"/>
      <c r="C791" s="95"/>
      <c r="D791" s="96"/>
      <c r="E791" s="95"/>
      <c r="F791" s="97"/>
      <c r="G791" s="98"/>
      <c r="H791" s="95"/>
      <c r="I791" s="95"/>
      <c r="J791" s="95"/>
      <c r="K791" s="95"/>
      <c r="L791" s="99"/>
      <c r="M791" s="100"/>
      <c r="N791" s="95"/>
      <c r="O791" s="95"/>
      <c r="P791" s="101"/>
      <c r="Q791" s="10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</row>
    <row r="792" spans="1:175" x14ac:dyDescent="0.2">
      <c r="A792" s="93"/>
      <c r="B792" s="94"/>
      <c r="C792" s="95"/>
      <c r="D792" s="96"/>
      <c r="E792" s="95"/>
      <c r="F792" s="97"/>
      <c r="G792" s="98"/>
      <c r="H792" s="95"/>
      <c r="I792" s="95"/>
      <c r="J792" s="95"/>
      <c r="K792" s="95"/>
      <c r="L792" s="99"/>
      <c r="M792" s="100"/>
      <c r="N792" s="95"/>
      <c r="O792" s="95"/>
      <c r="P792" s="101"/>
      <c r="Q792" s="10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</row>
    <row r="793" spans="1:175" x14ac:dyDescent="0.2">
      <c r="A793" s="93"/>
      <c r="B793" s="94"/>
      <c r="C793" s="95"/>
      <c r="D793" s="96"/>
      <c r="E793" s="95"/>
      <c r="F793" s="97"/>
      <c r="G793" s="98"/>
      <c r="H793" s="95"/>
      <c r="I793" s="95"/>
      <c r="J793" s="95"/>
      <c r="K793" s="95"/>
      <c r="L793" s="99"/>
      <c r="M793" s="100"/>
      <c r="N793" s="95"/>
      <c r="O793" s="95"/>
      <c r="P793" s="101"/>
      <c r="Q793" s="10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</row>
    <row r="794" spans="1:175" x14ac:dyDescent="0.2">
      <c r="A794" s="93"/>
      <c r="B794" s="94"/>
      <c r="C794" s="95"/>
      <c r="D794" s="96"/>
      <c r="E794" s="95"/>
      <c r="F794" s="97"/>
      <c r="G794" s="98"/>
      <c r="H794" s="95"/>
      <c r="I794" s="95"/>
      <c r="J794" s="95"/>
      <c r="K794" s="95"/>
      <c r="L794" s="99"/>
      <c r="M794" s="100"/>
      <c r="N794" s="95"/>
      <c r="O794" s="95"/>
      <c r="P794" s="101"/>
      <c r="Q794" s="102"/>
      <c r="R794" s="12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/>
      <c r="B795" s="94"/>
      <c r="C795" s="95"/>
      <c r="D795" s="96"/>
      <c r="E795" s="95"/>
      <c r="F795" s="97"/>
      <c r="G795" s="98"/>
      <c r="H795" s="95"/>
      <c r="I795" s="95"/>
      <c r="J795" s="95"/>
      <c r="K795" s="95"/>
      <c r="L795" s="99"/>
      <c r="M795" s="100"/>
      <c r="N795" s="95"/>
      <c r="O795" s="95"/>
      <c r="P795" s="101"/>
      <c r="Q795" s="10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</row>
    <row r="796" spans="1:175" x14ac:dyDescent="0.2">
      <c r="A796" s="93"/>
      <c r="B796" s="94"/>
      <c r="C796" s="95"/>
      <c r="D796" s="96"/>
      <c r="E796" s="95"/>
      <c r="F796" s="97"/>
      <c r="G796" s="98"/>
      <c r="H796" s="95"/>
      <c r="I796" s="95"/>
      <c r="J796" s="95"/>
      <c r="K796" s="95"/>
      <c r="L796" s="99"/>
      <c r="M796" s="100"/>
      <c r="N796" s="95"/>
      <c r="O796" s="95"/>
      <c r="P796" s="101"/>
      <c r="Q796" s="10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</row>
    <row r="797" spans="1:175" x14ac:dyDescent="0.2">
      <c r="A797" s="93"/>
      <c r="B797" s="94"/>
      <c r="C797" s="95"/>
      <c r="D797" s="96"/>
      <c r="E797" s="95"/>
      <c r="F797" s="97"/>
      <c r="G797" s="98"/>
      <c r="H797" s="95"/>
      <c r="I797" s="95"/>
      <c r="J797" s="95"/>
      <c r="K797" s="95"/>
      <c r="L797" s="99"/>
      <c r="M797" s="100"/>
      <c r="N797" s="95"/>
      <c r="O797" s="95"/>
      <c r="P797" s="101"/>
      <c r="Q797" s="10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</row>
    <row r="798" spans="1:175" x14ac:dyDescent="0.2">
      <c r="A798" s="93"/>
      <c r="B798" s="94"/>
      <c r="C798" s="95"/>
      <c r="D798" s="96"/>
      <c r="E798" s="95"/>
      <c r="F798" s="97"/>
      <c r="G798" s="98"/>
      <c r="H798" s="95"/>
      <c r="I798" s="95"/>
      <c r="J798" s="95"/>
      <c r="K798" s="95"/>
      <c r="L798" s="99"/>
      <c r="M798" s="100"/>
      <c r="N798" s="95"/>
      <c r="O798" s="95"/>
      <c r="P798" s="101"/>
      <c r="Q798" s="10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</row>
    <row r="799" spans="1:175" x14ac:dyDescent="0.2">
      <c r="A799" s="93"/>
      <c r="B799" s="94"/>
      <c r="C799" s="95"/>
      <c r="D799" s="96"/>
      <c r="E799" s="95"/>
      <c r="F799" s="97"/>
      <c r="G799" s="98"/>
      <c r="H799" s="95"/>
      <c r="I799" s="95"/>
      <c r="J799" s="95"/>
      <c r="K799" s="95"/>
      <c r="L799" s="99"/>
      <c r="M799" s="100"/>
      <c r="N799" s="95"/>
      <c r="O799" s="95"/>
      <c r="P799" s="101"/>
      <c r="Q799" s="102"/>
      <c r="R799" s="47"/>
      <c r="S799" s="37"/>
      <c r="T799" s="37"/>
      <c r="U799" s="37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</row>
    <row r="800" spans="1:175" x14ac:dyDescent="0.2">
      <c r="A800" s="93"/>
      <c r="B800" s="94"/>
      <c r="C800" s="95"/>
      <c r="D800" s="96"/>
      <c r="E800" s="95"/>
      <c r="F800" s="97"/>
      <c r="G800" s="98"/>
      <c r="H800" s="95"/>
      <c r="I800" s="95"/>
      <c r="J800" s="95"/>
      <c r="K800" s="95"/>
      <c r="L800" s="99"/>
      <c r="M800" s="100"/>
      <c r="N800" s="95"/>
      <c r="O800" s="95"/>
      <c r="P800" s="101"/>
      <c r="Q800" s="102"/>
      <c r="R800" s="42"/>
      <c r="S800" s="48"/>
      <c r="T800" s="48"/>
      <c r="U800" s="45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</row>
    <row r="801" spans="1:172" x14ac:dyDescent="0.2">
      <c r="A801" s="93"/>
      <c r="B801" s="94"/>
      <c r="C801" s="95"/>
      <c r="D801" s="96"/>
      <c r="E801" s="95"/>
      <c r="F801" s="97"/>
      <c r="G801" s="98"/>
      <c r="H801" s="95"/>
      <c r="I801" s="95"/>
      <c r="J801" s="95"/>
      <c r="K801" s="95"/>
      <c r="L801" s="99"/>
      <c r="M801" s="100"/>
      <c r="N801" s="95"/>
      <c r="O801" s="95"/>
      <c r="P801" s="101"/>
      <c r="Q801" s="10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</row>
    <row r="802" spans="1:172" x14ac:dyDescent="0.2">
      <c r="A802" s="93"/>
      <c r="B802" s="94"/>
      <c r="C802" s="95"/>
      <c r="D802" s="96"/>
      <c r="E802" s="95"/>
      <c r="F802" s="97"/>
      <c r="G802" s="98"/>
      <c r="H802" s="95"/>
      <c r="I802" s="95"/>
      <c r="J802" s="95"/>
      <c r="K802" s="95"/>
      <c r="L802" s="99"/>
      <c r="M802" s="100"/>
      <c r="N802" s="95"/>
      <c r="O802" s="95"/>
      <c r="P802" s="101"/>
      <c r="Q802" s="10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</row>
    <row r="803" spans="1:172" x14ac:dyDescent="0.2">
      <c r="A803" s="93"/>
      <c r="B803" s="94"/>
      <c r="C803" s="95"/>
      <c r="D803" s="96"/>
      <c r="E803" s="95"/>
      <c r="F803" s="97"/>
      <c r="G803" s="98"/>
      <c r="H803" s="95"/>
      <c r="I803" s="95"/>
      <c r="J803" s="95"/>
      <c r="K803" s="95"/>
      <c r="L803" s="99"/>
      <c r="M803" s="100"/>
      <c r="N803" s="95"/>
      <c r="O803" s="95"/>
      <c r="P803" s="101"/>
      <c r="Q803" s="10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</row>
    <row r="804" spans="1:172" x14ac:dyDescent="0.2">
      <c r="A804" s="93"/>
      <c r="B804" s="94"/>
      <c r="C804" s="95"/>
      <c r="D804" s="96"/>
      <c r="E804" s="95"/>
      <c r="F804" s="97"/>
      <c r="G804" s="98"/>
      <c r="H804" s="95"/>
      <c r="I804" s="95"/>
      <c r="J804" s="95"/>
      <c r="K804" s="95"/>
      <c r="L804" s="99"/>
      <c r="M804" s="100"/>
      <c r="N804" s="95"/>
      <c r="O804" s="95"/>
      <c r="P804" s="101"/>
      <c r="Q804" s="10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</row>
    <row r="805" spans="1:172" x14ac:dyDescent="0.2">
      <c r="A805" s="93"/>
      <c r="B805" s="94"/>
      <c r="C805" s="95"/>
      <c r="D805" s="96"/>
      <c r="E805" s="95"/>
      <c r="F805" s="97"/>
      <c r="G805" s="98"/>
      <c r="H805" s="95"/>
      <c r="I805" s="95"/>
      <c r="J805" s="95"/>
      <c r="K805" s="95"/>
      <c r="L805" s="99"/>
      <c r="M805" s="100"/>
      <c r="N805" s="95"/>
      <c r="O805" s="95"/>
      <c r="P805" s="101"/>
      <c r="Q805" s="10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</row>
    <row r="806" spans="1:172" x14ac:dyDescent="0.2">
      <c r="A806" s="93"/>
      <c r="B806" s="94"/>
      <c r="C806" s="95"/>
      <c r="D806" s="96"/>
      <c r="E806" s="95"/>
      <c r="F806" s="97"/>
      <c r="G806" s="98"/>
      <c r="H806" s="95"/>
      <c r="I806" s="95"/>
      <c r="J806" s="95"/>
      <c r="K806" s="95"/>
      <c r="L806" s="99"/>
      <c r="M806" s="100"/>
      <c r="N806" s="95"/>
      <c r="O806" s="95"/>
      <c r="P806" s="101"/>
      <c r="Q806" s="10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</row>
    <row r="807" spans="1:172" x14ac:dyDescent="0.2">
      <c r="A807" s="93"/>
      <c r="B807" s="94"/>
      <c r="C807" s="95"/>
      <c r="D807" s="96"/>
      <c r="E807" s="95"/>
      <c r="F807" s="97"/>
      <c r="G807" s="98"/>
      <c r="H807" s="95"/>
      <c r="I807" s="95"/>
      <c r="J807" s="95"/>
      <c r="K807" s="95"/>
      <c r="L807" s="99"/>
      <c r="M807" s="100"/>
      <c r="N807" s="95"/>
      <c r="O807" s="95"/>
      <c r="P807" s="101"/>
      <c r="Q807" s="10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</row>
    <row r="808" spans="1:172" x14ac:dyDescent="0.2">
      <c r="A808" s="93"/>
      <c r="B808" s="94"/>
      <c r="C808" s="95"/>
      <c r="D808" s="96"/>
      <c r="E808" s="95"/>
      <c r="F808" s="97"/>
      <c r="G808" s="98"/>
      <c r="H808" s="95"/>
      <c r="I808" s="95"/>
      <c r="J808" s="95"/>
      <c r="K808" s="95"/>
      <c r="L808" s="99"/>
      <c r="M808" s="100"/>
      <c r="N808" s="95"/>
      <c r="O808" s="95"/>
      <c r="P808" s="101"/>
      <c r="Q808" s="10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</row>
    <row r="809" spans="1:172" x14ac:dyDescent="0.2">
      <c r="A809" s="93"/>
      <c r="B809" s="94"/>
      <c r="C809" s="95"/>
      <c r="D809" s="96"/>
      <c r="E809" s="95"/>
      <c r="F809" s="97"/>
      <c r="G809" s="98"/>
      <c r="H809" s="95"/>
      <c r="I809" s="95"/>
      <c r="J809" s="95"/>
      <c r="K809" s="95"/>
      <c r="L809" s="99"/>
      <c r="M809" s="100"/>
      <c r="N809" s="95"/>
      <c r="O809" s="95"/>
      <c r="P809" s="101"/>
      <c r="Q809" s="10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</row>
    <row r="810" spans="1:172" x14ac:dyDescent="0.2">
      <c r="A810" s="93"/>
      <c r="B810" s="94"/>
      <c r="C810" s="95"/>
      <c r="D810" s="96"/>
      <c r="E810" s="95"/>
      <c r="F810" s="97"/>
      <c r="G810" s="98"/>
      <c r="H810" s="95"/>
      <c r="I810" s="95"/>
      <c r="J810" s="95"/>
      <c r="K810" s="95"/>
      <c r="L810" s="99"/>
      <c r="M810" s="100"/>
      <c r="N810" s="95"/>
      <c r="O810" s="95"/>
      <c r="P810" s="101"/>
      <c r="Q810" s="10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</row>
    <row r="811" spans="1:172" x14ac:dyDescent="0.2">
      <c r="A811" s="93"/>
      <c r="B811" s="94"/>
      <c r="C811" s="95"/>
      <c r="D811" s="96"/>
      <c r="E811" s="95"/>
      <c r="F811" s="97"/>
      <c r="G811" s="98"/>
      <c r="H811" s="95"/>
      <c r="I811" s="95"/>
      <c r="J811" s="95"/>
      <c r="K811" s="95"/>
      <c r="L811" s="99"/>
      <c r="M811" s="100"/>
      <c r="N811" s="95"/>
      <c r="O811" s="95"/>
      <c r="P811" s="101"/>
      <c r="Q811" s="10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</row>
    <row r="812" spans="1:172" x14ac:dyDescent="0.2">
      <c r="A812" s="93"/>
      <c r="B812" s="94"/>
      <c r="C812" s="95"/>
      <c r="D812" s="96"/>
      <c r="E812" s="95"/>
      <c r="F812" s="97"/>
      <c r="G812" s="98"/>
      <c r="H812" s="95"/>
      <c r="I812" s="95"/>
      <c r="J812" s="95"/>
      <c r="K812" s="95"/>
      <c r="L812" s="99"/>
      <c r="M812" s="100"/>
      <c r="N812" s="95"/>
      <c r="O812" s="95"/>
      <c r="P812" s="101"/>
      <c r="Q812" s="10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</row>
    <row r="813" spans="1:172" x14ac:dyDescent="0.2">
      <c r="A813" s="93"/>
      <c r="B813" s="94"/>
      <c r="C813" s="95"/>
      <c r="D813" s="96"/>
      <c r="E813" s="95"/>
      <c r="F813" s="97"/>
      <c r="G813" s="98"/>
      <c r="H813" s="95"/>
      <c r="I813" s="95"/>
      <c r="J813" s="95"/>
      <c r="K813" s="95"/>
      <c r="L813" s="99"/>
      <c r="M813" s="100"/>
      <c r="N813" s="95"/>
      <c r="O813" s="95"/>
      <c r="P813" s="101"/>
      <c r="Q813" s="10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</row>
    <row r="814" spans="1:172" x14ac:dyDescent="0.2">
      <c r="A814" s="93"/>
      <c r="B814" s="94"/>
      <c r="C814" s="95"/>
      <c r="D814" s="96"/>
      <c r="E814" s="95"/>
      <c r="F814" s="97"/>
      <c r="G814" s="98"/>
      <c r="H814" s="95"/>
      <c r="I814" s="95"/>
      <c r="J814" s="95"/>
      <c r="K814" s="95"/>
      <c r="L814" s="99"/>
      <c r="M814" s="100"/>
      <c r="N814" s="95"/>
      <c r="O814" s="95"/>
      <c r="P814" s="101"/>
      <c r="Q814" s="10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</row>
    <row r="815" spans="1:172" x14ac:dyDescent="0.2">
      <c r="A815" s="93"/>
      <c r="B815" s="94"/>
      <c r="C815" s="95"/>
      <c r="D815" s="96"/>
      <c r="E815" s="95"/>
      <c r="F815" s="97"/>
      <c r="G815" s="98"/>
      <c r="H815" s="95"/>
      <c r="I815" s="95"/>
      <c r="J815" s="95"/>
      <c r="K815" s="95"/>
      <c r="L815" s="99"/>
      <c r="M815" s="100"/>
      <c r="N815" s="95"/>
      <c r="O815" s="95"/>
      <c r="P815" s="101"/>
      <c r="Q815" s="10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</row>
    <row r="816" spans="1:172" x14ac:dyDescent="0.2">
      <c r="A816" s="93"/>
      <c r="B816" s="94"/>
      <c r="C816" s="95"/>
      <c r="D816" s="96"/>
      <c r="E816" s="95"/>
      <c r="F816" s="97"/>
      <c r="G816" s="98"/>
      <c r="H816" s="95"/>
      <c r="I816" s="95"/>
      <c r="J816" s="95"/>
      <c r="K816" s="95"/>
      <c r="L816" s="99"/>
      <c r="M816" s="100"/>
      <c r="N816" s="95"/>
      <c r="O816" s="95"/>
      <c r="P816" s="101"/>
      <c r="Q816" s="10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</row>
    <row r="817" spans="1:172" x14ac:dyDescent="0.2">
      <c r="A817" s="93"/>
      <c r="B817" s="94"/>
      <c r="C817" s="95"/>
      <c r="D817" s="96"/>
      <c r="E817" s="95"/>
      <c r="F817" s="97"/>
      <c r="G817" s="98"/>
      <c r="H817" s="95"/>
      <c r="I817" s="95"/>
      <c r="J817" s="95"/>
      <c r="K817" s="95"/>
      <c r="L817" s="99"/>
      <c r="M817" s="100"/>
      <c r="N817" s="95"/>
      <c r="O817" s="95"/>
      <c r="P817" s="101"/>
      <c r="Q817" s="10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</row>
    <row r="818" spans="1:172" x14ac:dyDescent="0.2">
      <c r="A818" s="93"/>
      <c r="B818" s="94"/>
      <c r="C818" s="95"/>
      <c r="D818" s="96"/>
      <c r="E818" s="95"/>
      <c r="F818" s="97"/>
      <c r="G818" s="98"/>
      <c r="H818" s="95"/>
      <c r="I818" s="95"/>
      <c r="J818" s="95"/>
      <c r="K818" s="95"/>
      <c r="L818" s="99"/>
      <c r="M818" s="100"/>
      <c r="N818" s="95"/>
      <c r="O818" s="95"/>
      <c r="P818" s="101"/>
      <c r="Q818" s="10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</row>
    <row r="819" spans="1:172" x14ac:dyDescent="0.2">
      <c r="A819" s="93"/>
      <c r="B819" s="94"/>
      <c r="C819" s="95"/>
      <c r="D819" s="96"/>
      <c r="E819" s="95"/>
      <c r="F819" s="97"/>
      <c r="G819" s="98"/>
      <c r="H819" s="95"/>
      <c r="I819" s="95"/>
      <c r="J819" s="95"/>
      <c r="K819" s="95"/>
      <c r="L819" s="99"/>
      <c r="M819" s="100"/>
      <c r="N819" s="95"/>
      <c r="O819" s="95"/>
      <c r="P819" s="101"/>
      <c r="Q819" s="10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</row>
    <row r="820" spans="1:172" x14ac:dyDescent="0.2">
      <c r="A820" s="93"/>
      <c r="B820" s="94"/>
      <c r="C820" s="95"/>
      <c r="D820" s="96"/>
      <c r="E820" s="95"/>
      <c r="F820" s="97"/>
      <c r="G820" s="98"/>
      <c r="H820" s="95"/>
      <c r="I820" s="95"/>
      <c r="J820" s="95"/>
      <c r="K820" s="95"/>
      <c r="L820" s="99"/>
      <c r="M820" s="100"/>
      <c r="N820" s="95"/>
      <c r="O820" s="95"/>
      <c r="P820" s="101"/>
      <c r="Q820" s="10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</row>
    <row r="821" spans="1:172" x14ac:dyDescent="0.2">
      <c r="A821" s="93"/>
      <c r="B821" s="94"/>
      <c r="C821" s="95"/>
      <c r="D821" s="96"/>
      <c r="E821" s="95"/>
      <c r="F821" s="97"/>
      <c r="G821" s="98"/>
      <c r="H821" s="95"/>
      <c r="I821" s="95"/>
      <c r="J821" s="95"/>
      <c r="K821" s="95"/>
      <c r="L821" s="99"/>
      <c r="M821" s="100"/>
      <c r="N821" s="95"/>
      <c r="O821" s="95"/>
      <c r="P821" s="101"/>
      <c r="Q821" s="10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</row>
    <row r="822" spans="1:172" x14ac:dyDescent="0.2">
      <c r="A822" s="93"/>
      <c r="B822" s="94"/>
      <c r="C822" s="95"/>
      <c r="D822" s="96"/>
      <c r="E822" s="95"/>
      <c r="F822" s="97"/>
      <c r="G822" s="98"/>
      <c r="H822" s="95"/>
      <c r="I822" s="95"/>
      <c r="J822" s="95"/>
      <c r="K822" s="95"/>
      <c r="L822" s="99"/>
      <c r="M822" s="100"/>
      <c r="N822" s="95"/>
      <c r="O822" s="95"/>
      <c r="P822" s="101"/>
      <c r="Q822" s="10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</row>
    <row r="823" spans="1:172" x14ac:dyDescent="0.2">
      <c r="A823" s="93"/>
      <c r="B823" s="94"/>
      <c r="C823" s="95"/>
      <c r="D823" s="96"/>
      <c r="E823" s="95"/>
      <c r="F823" s="97"/>
      <c r="G823" s="98"/>
      <c r="H823" s="95"/>
      <c r="I823" s="95"/>
      <c r="J823" s="95"/>
      <c r="K823" s="95"/>
      <c r="L823" s="99"/>
      <c r="M823" s="100"/>
      <c r="N823" s="95"/>
      <c r="O823" s="95"/>
      <c r="P823" s="101"/>
      <c r="Q823" s="10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</row>
    <row r="824" spans="1:172" x14ac:dyDescent="0.2">
      <c r="A824" s="93"/>
      <c r="B824" s="94"/>
      <c r="C824" s="95"/>
      <c r="D824" s="96"/>
      <c r="E824" s="95"/>
      <c r="F824" s="97"/>
      <c r="G824" s="98"/>
      <c r="H824" s="95"/>
      <c r="I824" s="95"/>
      <c r="J824" s="95"/>
      <c r="K824" s="95"/>
      <c r="L824" s="99"/>
      <c r="M824" s="100"/>
      <c r="N824" s="95"/>
      <c r="O824" s="95"/>
      <c r="P824" s="101"/>
      <c r="Q824" s="10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</row>
    <row r="825" spans="1:172" x14ac:dyDescent="0.2">
      <c r="A825" s="93"/>
      <c r="B825" s="94"/>
      <c r="C825" s="95"/>
      <c r="D825" s="96"/>
      <c r="E825" s="95"/>
      <c r="F825" s="97"/>
      <c r="G825" s="98"/>
      <c r="H825" s="95"/>
      <c r="I825" s="95"/>
      <c r="J825" s="95"/>
      <c r="K825" s="95"/>
      <c r="L825" s="99"/>
      <c r="M825" s="100"/>
      <c r="N825" s="95"/>
      <c r="O825" s="95"/>
      <c r="P825" s="101"/>
      <c r="Q825" s="10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</row>
    <row r="826" spans="1:172" x14ac:dyDescent="0.2">
      <c r="A826" s="93"/>
      <c r="B826" s="94"/>
      <c r="C826" s="95"/>
      <c r="D826" s="96"/>
      <c r="E826" s="95"/>
      <c r="F826" s="97"/>
      <c r="G826" s="98"/>
      <c r="H826" s="95"/>
      <c r="I826" s="95"/>
      <c r="J826" s="95"/>
      <c r="K826" s="95"/>
      <c r="L826" s="99"/>
      <c r="M826" s="100"/>
      <c r="N826" s="95"/>
      <c r="O826" s="95"/>
      <c r="P826" s="101"/>
      <c r="Q826" s="10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</row>
    <row r="827" spans="1:172" x14ac:dyDescent="0.2">
      <c r="A827" s="93"/>
      <c r="B827" s="94"/>
      <c r="C827" s="95"/>
      <c r="D827" s="96"/>
      <c r="E827" s="95"/>
      <c r="F827" s="97"/>
      <c r="G827" s="98"/>
      <c r="H827" s="95"/>
      <c r="I827" s="95"/>
      <c r="J827" s="95"/>
      <c r="K827" s="95"/>
      <c r="L827" s="99"/>
      <c r="M827" s="100"/>
      <c r="N827" s="95"/>
      <c r="O827" s="95"/>
      <c r="P827" s="101"/>
      <c r="Q827" s="10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</row>
    <row r="828" spans="1:172" x14ac:dyDescent="0.2">
      <c r="A828" s="93"/>
      <c r="B828" s="94"/>
      <c r="C828" s="95"/>
      <c r="D828" s="96"/>
      <c r="E828" s="95"/>
      <c r="F828" s="97"/>
      <c r="G828" s="98"/>
      <c r="H828" s="95"/>
      <c r="I828" s="95"/>
      <c r="J828" s="95"/>
      <c r="K828" s="95"/>
      <c r="L828" s="99"/>
      <c r="M828" s="100"/>
      <c r="N828" s="95"/>
      <c r="O828" s="95"/>
      <c r="P828" s="101"/>
      <c r="Q828" s="10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</row>
    <row r="829" spans="1:172" x14ac:dyDescent="0.2">
      <c r="A829" s="93"/>
      <c r="B829" s="94"/>
      <c r="C829" s="95"/>
      <c r="D829" s="96"/>
      <c r="E829" s="95"/>
      <c r="F829" s="97"/>
      <c r="G829" s="98"/>
      <c r="H829" s="95"/>
      <c r="I829" s="95"/>
      <c r="J829" s="95"/>
      <c r="K829" s="95"/>
      <c r="L829" s="99"/>
      <c r="M829" s="100"/>
      <c r="N829" s="95"/>
      <c r="O829" s="95"/>
      <c r="P829" s="101"/>
      <c r="Q829" s="10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</row>
    <row r="830" spans="1:172" x14ac:dyDescent="0.2">
      <c r="A830" s="93"/>
      <c r="B830" s="94"/>
      <c r="C830" s="95"/>
      <c r="D830" s="96"/>
      <c r="E830" s="95"/>
      <c r="F830" s="97"/>
      <c r="G830" s="98"/>
      <c r="H830" s="95"/>
      <c r="I830" s="95"/>
      <c r="J830" s="95"/>
      <c r="K830" s="95"/>
      <c r="L830" s="99"/>
      <c r="M830" s="100"/>
      <c r="N830" s="95"/>
      <c r="O830" s="95"/>
      <c r="P830" s="101"/>
      <c r="Q830" s="10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</row>
    <row r="831" spans="1:172" x14ac:dyDescent="0.2">
      <c r="A831" s="93"/>
      <c r="B831" s="94"/>
      <c r="C831" s="95"/>
      <c r="D831" s="96"/>
      <c r="E831" s="95"/>
      <c r="F831" s="97"/>
      <c r="G831" s="98"/>
      <c r="H831" s="95"/>
      <c r="I831" s="95"/>
      <c r="J831" s="95"/>
      <c r="K831" s="95"/>
      <c r="L831" s="99"/>
      <c r="M831" s="100"/>
      <c r="N831" s="95"/>
      <c r="O831" s="95"/>
      <c r="P831" s="101"/>
      <c r="Q831" s="10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</row>
    <row r="832" spans="1:172" x14ac:dyDescent="0.2">
      <c r="A832" s="93"/>
      <c r="B832" s="94"/>
      <c r="C832" s="95"/>
      <c r="D832" s="96"/>
      <c r="E832" s="95"/>
      <c r="F832" s="97"/>
      <c r="G832" s="98"/>
      <c r="H832" s="95"/>
      <c r="I832" s="95"/>
      <c r="J832" s="95"/>
      <c r="K832" s="95"/>
      <c r="L832" s="99"/>
      <c r="M832" s="100"/>
      <c r="N832" s="95"/>
      <c r="O832" s="95"/>
      <c r="P832" s="101"/>
      <c r="Q832" s="10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</row>
    <row r="833" spans="1:175" x14ac:dyDescent="0.2">
      <c r="A833" s="93"/>
      <c r="B833" s="94"/>
      <c r="C833" s="95"/>
      <c r="D833" s="96"/>
      <c r="E833" s="95"/>
      <c r="F833" s="97"/>
      <c r="G833" s="98"/>
      <c r="H833" s="95"/>
      <c r="I833" s="95"/>
      <c r="J833" s="95"/>
      <c r="K833" s="95"/>
      <c r="L833" s="99"/>
      <c r="M833" s="100"/>
      <c r="N833" s="95"/>
      <c r="O833" s="95"/>
      <c r="P833" s="101"/>
      <c r="Q833" s="102"/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/>
      <c r="B834" s="94"/>
      <c r="C834" s="95"/>
      <c r="D834" s="96"/>
      <c r="E834" s="95"/>
      <c r="F834" s="97"/>
      <c r="G834" s="98"/>
      <c r="H834" s="95"/>
      <c r="I834" s="95"/>
      <c r="J834" s="95"/>
      <c r="K834" s="95"/>
      <c r="L834" s="99"/>
      <c r="M834" s="100"/>
      <c r="N834" s="95"/>
      <c r="O834" s="95"/>
      <c r="P834" s="101"/>
      <c r="Q834" s="102"/>
      <c r="R834" s="42"/>
      <c r="S834" s="48"/>
      <c r="T834" s="48"/>
      <c r="U834" s="45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</row>
    <row r="835" spans="1:175" x14ac:dyDescent="0.2">
      <c r="A835" s="93"/>
      <c r="B835" s="94"/>
      <c r="C835" s="95"/>
      <c r="D835" s="96"/>
      <c r="E835" s="95"/>
      <c r="F835" s="97"/>
      <c r="G835" s="98"/>
      <c r="H835" s="95"/>
      <c r="I835" s="95"/>
      <c r="J835" s="95"/>
      <c r="K835" s="95"/>
      <c r="L835" s="99"/>
      <c r="M835" s="100"/>
      <c r="N835" s="95"/>
      <c r="O835" s="95"/>
      <c r="P835" s="101"/>
      <c r="Q835" s="10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</row>
    <row r="836" spans="1:175" x14ac:dyDescent="0.2">
      <c r="A836" s="93"/>
      <c r="B836" s="94"/>
      <c r="C836" s="95"/>
      <c r="D836" s="96"/>
      <c r="E836" s="95"/>
      <c r="F836" s="97"/>
      <c r="G836" s="98"/>
      <c r="H836" s="95"/>
      <c r="I836" s="95"/>
      <c r="J836" s="95"/>
      <c r="K836" s="95"/>
      <c r="L836" s="99"/>
      <c r="M836" s="100"/>
      <c r="N836" s="95"/>
      <c r="O836" s="95"/>
      <c r="P836" s="101"/>
      <c r="Q836" s="10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</row>
    <row r="837" spans="1:175" x14ac:dyDescent="0.2">
      <c r="A837" s="93"/>
      <c r="B837" s="94"/>
      <c r="C837" s="95"/>
      <c r="D837" s="96"/>
      <c r="E837" s="95"/>
      <c r="F837" s="97"/>
      <c r="G837" s="98"/>
      <c r="H837" s="95"/>
      <c r="I837" s="95"/>
      <c r="J837" s="95"/>
      <c r="K837" s="95"/>
      <c r="L837" s="99"/>
      <c r="M837" s="100"/>
      <c r="N837" s="95"/>
      <c r="O837" s="95"/>
      <c r="P837" s="101"/>
      <c r="Q837" s="10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</row>
    <row r="838" spans="1:175" x14ac:dyDescent="0.2">
      <c r="A838" s="93"/>
      <c r="B838" s="94"/>
      <c r="C838" s="95"/>
      <c r="D838" s="96"/>
      <c r="E838" s="95"/>
      <c r="F838" s="97"/>
      <c r="G838" s="98"/>
      <c r="H838" s="95"/>
      <c r="I838" s="95"/>
      <c r="J838" s="95"/>
      <c r="K838" s="95"/>
      <c r="L838" s="99"/>
      <c r="M838" s="100"/>
      <c r="N838" s="95"/>
      <c r="O838" s="95"/>
      <c r="P838" s="101"/>
      <c r="Q838" s="10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</row>
    <row r="839" spans="1:175" x14ac:dyDescent="0.2">
      <c r="A839" s="93"/>
      <c r="B839" s="94"/>
      <c r="C839" s="95"/>
      <c r="D839" s="96"/>
      <c r="E839" s="95"/>
      <c r="F839" s="97"/>
      <c r="G839" s="98"/>
      <c r="H839" s="95"/>
      <c r="I839" s="95"/>
      <c r="J839" s="95"/>
      <c r="K839" s="95"/>
      <c r="L839" s="99"/>
      <c r="M839" s="100"/>
      <c r="N839" s="95"/>
      <c r="O839" s="95"/>
      <c r="P839" s="101"/>
      <c r="Q839" s="10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</row>
    <row r="840" spans="1:175" x14ac:dyDescent="0.2">
      <c r="A840" s="93"/>
      <c r="B840" s="94"/>
      <c r="C840" s="95"/>
      <c r="D840" s="96"/>
      <c r="E840" s="95"/>
      <c r="F840" s="97"/>
      <c r="G840" s="98"/>
      <c r="H840" s="95"/>
      <c r="I840" s="95"/>
      <c r="J840" s="95"/>
      <c r="K840" s="95"/>
      <c r="L840" s="99"/>
      <c r="M840" s="100"/>
      <c r="N840" s="95"/>
      <c r="O840" s="95"/>
      <c r="P840" s="101"/>
      <c r="Q840" s="10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</row>
    <row r="841" spans="1:175" x14ac:dyDescent="0.2">
      <c r="A841" s="93"/>
      <c r="B841" s="94"/>
      <c r="C841" s="95"/>
      <c r="D841" s="96"/>
      <c r="E841" s="95"/>
      <c r="F841" s="97"/>
      <c r="G841" s="98"/>
      <c r="H841" s="95"/>
      <c r="I841" s="95"/>
      <c r="J841" s="95"/>
      <c r="K841" s="95"/>
      <c r="L841" s="99"/>
      <c r="M841" s="100"/>
      <c r="N841" s="95"/>
      <c r="O841" s="95"/>
      <c r="P841" s="101"/>
      <c r="Q841" s="10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</row>
    <row r="842" spans="1:175" x14ac:dyDescent="0.2">
      <c r="A842" s="93"/>
      <c r="B842" s="94"/>
      <c r="C842" s="95"/>
      <c r="D842" s="96"/>
      <c r="E842" s="95"/>
      <c r="F842" s="97"/>
      <c r="G842" s="98"/>
      <c r="H842" s="95"/>
      <c r="I842" s="95"/>
      <c r="J842" s="95"/>
      <c r="K842" s="95"/>
      <c r="L842" s="99"/>
      <c r="M842" s="100"/>
      <c r="N842" s="95"/>
      <c r="O842" s="95"/>
      <c r="P842" s="101"/>
      <c r="Q842" s="10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</row>
    <row r="843" spans="1:175" x14ac:dyDescent="0.2">
      <c r="A843" s="93"/>
      <c r="B843" s="94"/>
      <c r="C843" s="95"/>
      <c r="D843" s="96"/>
      <c r="E843" s="95"/>
      <c r="F843" s="97"/>
      <c r="G843" s="98"/>
      <c r="H843" s="95"/>
      <c r="I843" s="95"/>
      <c r="J843" s="95"/>
      <c r="K843" s="95"/>
      <c r="L843" s="99"/>
      <c r="M843" s="100"/>
      <c r="N843" s="95"/>
      <c r="O843" s="95"/>
      <c r="P843" s="101"/>
      <c r="Q843" s="10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</row>
    <row r="844" spans="1:175" x14ac:dyDescent="0.2">
      <c r="A844" s="93"/>
      <c r="B844" s="94"/>
      <c r="C844" s="95"/>
      <c r="D844" s="96"/>
      <c r="E844" s="95"/>
      <c r="F844" s="97"/>
      <c r="G844" s="98"/>
      <c r="H844" s="95"/>
      <c r="I844" s="95"/>
      <c r="J844" s="95"/>
      <c r="K844" s="95"/>
      <c r="L844" s="99"/>
      <c r="M844" s="100"/>
      <c r="N844" s="95"/>
      <c r="O844" s="95"/>
      <c r="P844" s="101"/>
      <c r="Q844" s="10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</row>
    <row r="845" spans="1:175" x14ac:dyDescent="0.2">
      <c r="A845" s="93"/>
      <c r="B845" s="94"/>
      <c r="C845" s="95"/>
      <c r="D845" s="96"/>
      <c r="E845" s="95"/>
      <c r="F845" s="97"/>
      <c r="G845" s="98"/>
      <c r="H845" s="95"/>
      <c r="I845" s="95"/>
      <c r="J845" s="95"/>
      <c r="K845" s="95"/>
      <c r="L845" s="99"/>
      <c r="M845" s="100"/>
      <c r="N845" s="95"/>
      <c r="O845" s="95"/>
      <c r="P845" s="101"/>
      <c r="Q845" s="10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</row>
    <row r="846" spans="1:175" x14ac:dyDescent="0.2">
      <c r="A846" s="93"/>
      <c r="B846" s="94"/>
      <c r="C846" s="95"/>
      <c r="D846" s="96"/>
      <c r="E846" s="95"/>
      <c r="F846" s="97"/>
      <c r="G846" s="98"/>
      <c r="H846" s="95"/>
      <c r="I846" s="95"/>
      <c r="J846" s="95"/>
      <c r="K846" s="95"/>
      <c r="L846" s="99"/>
      <c r="M846" s="100"/>
      <c r="N846" s="95"/>
      <c r="O846" s="95"/>
      <c r="P846" s="101"/>
      <c r="Q846" s="10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</row>
    <row r="847" spans="1:175" x14ac:dyDescent="0.2">
      <c r="A847" s="93"/>
      <c r="B847" s="94"/>
      <c r="C847" s="95"/>
      <c r="D847" s="96"/>
      <c r="E847" s="95"/>
      <c r="F847" s="97"/>
      <c r="G847" s="98"/>
      <c r="H847" s="95"/>
      <c r="I847" s="95"/>
      <c r="J847" s="95"/>
      <c r="K847" s="95"/>
      <c r="L847" s="99"/>
      <c r="M847" s="100"/>
      <c r="N847" s="95"/>
      <c r="O847" s="95"/>
      <c r="P847" s="101"/>
      <c r="Q847" s="10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</row>
    <row r="848" spans="1:175" x14ac:dyDescent="0.2">
      <c r="A848" s="93"/>
      <c r="B848" s="94"/>
      <c r="C848" s="95"/>
      <c r="D848" s="96"/>
      <c r="E848" s="95"/>
      <c r="F848" s="97"/>
      <c r="G848" s="98"/>
      <c r="H848" s="95"/>
      <c r="I848" s="95"/>
      <c r="J848" s="95"/>
      <c r="K848" s="95"/>
      <c r="L848" s="99"/>
      <c r="M848" s="100"/>
      <c r="N848" s="95"/>
      <c r="O848" s="95"/>
      <c r="P848" s="101"/>
      <c r="Q848" s="10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</row>
    <row r="849" spans="1:172" x14ac:dyDescent="0.2">
      <c r="A849" s="93"/>
      <c r="B849" s="94"/>
      <c r="C849" s="95"/>
      <c r="D849" s="96"/>
      <c r="E849" s="95"/>
      <c r="F849" s="97"/>
      <c r="G849" s="98"/>
      <c r="H849" s="95"/>
      <c r="I849" s="95"/>
      <c r="J849" s="95"/>
      <c r="K849" s="95"/>
      <c r="L849" s="99"/>
      <c r="M849" s="100"/>
      <c r="N849" s="95"/>
      <c r="O849" s="95"/>
      <c r="P849" s="101"/>
      <c r="Q849" s="10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</row>
    <row r="850" spans="1:172" x14ac:dyDescent="0.2">
      <c r="A850" s="93"/>
      <c r="B850" s="94"/>
      <c r="C850" s="95"/>
      <c r="D850" s="96"/>
      <c r="E850" s="95"/>
      <c r="F850" s="97"/>
      <c r="G850" s="98"/>
      <c r="H850" s="95"/>
      <c r="I850" s="95"/>
      <c r="J850" s="95"/>
      <c r="K850" s="95"/>
      <c r="L850" s="99"/>
      <c r="M850" s="100"/>
      <c r="N850" s="95"/>
      <c r="O850" s="95"/>
      <c r="P850" s="101"/>
      <c r="Q850" s="10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</row>
    <row r="851" spans="1:172" x14ac:dyDescent="0.2">
      <c r="A851" s="93"/>
      <c r="B851" s="94"/>
      <c r="C851" s="95"/>
      <c r="D851" s="96"/>
      <c r="E851" s="95"/>
      <c r="F851" s="97"/>
      <c r="G851" s="98"/>
      <c r="H851" s="95"/>
      <c r="I851" s="95"/>
      <c r="J851" s="95"/>
      <c r="K851" s="95"/>
      <c r="L851" s="99"/>
      <c r="M851" s="100"/>
      <c r="N851" s="95"/>
      <c r="O851" s="95"/>
      <c r="P851" s="101"/>
      <c r="Q851" s="10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</row>
    <row r="852" spans="1:172" x14ac:dyDescent="0.2">
      <c r="A852" s="93"/>
      <c r="B852" s="94"/>
      <c r="C852" s="95"/>
      <c r="D852" s="96"/>
      <c r="E852" s="95"/>
      <c r="F852" s="97"/>
      <c r="G852" s="98"/>
      <c r="H852" s="95"/>
      <c r="I852" s="95"/>
      <c r="J852" s="95"/>
      <c r="K852" s="95"/>
      <c r="L852" s="99"/>
      <c r="M852" s="100"/>
      <c r="N852" s="95"/>
      <c r="O852" s="95"/>
      <c r="P852" s="101"/>
      <c r="Q852" s="10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</row>
    <row r="853" spans="1:172" x14ac:dyDescent="0.2">
      <c r="A853" s="93"/>
      <c r="B853" s="94"/>
      <c r="C853" s="95"/>
      <c r="D853" s="96"/>
      <c r="E853" s="95"/>
      <c r="F853" s="97"/>
      <c r="G853" s="98"/>
      <c r="H853" s="95"/>
      <c r="I853" s="95"/>
      <c r="J853" s="95"/>
      <c r="K853" s="95"/>
      <c r="L853" s="99"/>
      <c r="M853" s="100"/>
      <c r="N853" s="95"/>
      <c r="O853" s="95"/>
      <c r="P853" s="101"/>
      <c r="Q853" s="10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</row>
    <row r="854" spans="1:172" x14ac:dyDescent="0.2">
      <c r="A854" s="93"/>
      <c r="B854" s="94"/>
      <c r="C854" s="95"/>
      <c r="D854" s="96"/>
      <c r="E854" s="95"/>
      <c r="F854" s="97"/>
      <c r="G854" s="98"/>
      <c r="H854" s="95"/>
      <c r="I854" s="95"/>
      <c r="J854" s="95"/>
      <c r="K854" s="95"/>
      <c r="L854" s="99"/>
      <c r="M854" s="100"/>
      <c r="N854" s="95"/>
      <c r="O854" s="95"/>
      <c r="P854" s="101"/>
      <c r="Q854" s="10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</row>
    <row r="855" spans="1:172" x14ac:dyDescent="0.2">
      <c r="A855" s="93"/>
      <c r="B855" s="94"/>
      <c r="C855" s="95"/>
      <c r="D855" s="96"/>
      <c r="E855" s="95"/>
      <c r="F855" s="97"/>
      <c r="G855" s="98"/>
      <c r="H855" s="95"/>
      <c r="I855" s="95"/>
      <c r="J855" s="95"/>
      <c r="K855" s="95"/>
      <c r="L855" s="99"/>
      <c r="M855" s="100"/>
      <c r="N855" s="95"/>
      <c r="O855" s="95"/>
      <c r="P855" s="101"/>
      <c r="Q855" s="10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</row>
    <row r="856" spans="1:172" x14ac:dyDescent="0.2">
      <c r="A856" s="93"/>
      <c r="B856" s="94"/>
      <c r="C856" s="95"/>
      <c r="D856" s="96"/>
      <c r="E856" s="95"/>
      <c r="F856" s="97"/>
      <c r="G856" s="98"/>
      <c r="H856" s="95"/>
      <c r="I856" s="95"/>
      <c r="J856" s="95"/>
      <c r="K856" s="95"/>
      <c r="L856" s="99"/>
      <c r="M856" s="100"/>
      <c r="N856" s="95"/>
      <c r="O856" s="95"/>
      <c r="P856" s="101"/>
      <c r="Q856" s="10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</row>
    <row r="857" spans="1:172" x14ac:dyDescent="0.2">
      <c r="A857" s="93"/>
      <c r="B857" s="94"/>
      <c r="C857" s="95"/>
      <c r="D857" s="96"/>
      <c r="E857" s="95"/>
      <c r="F857" s="97"/>
      <c r="G857" s="98"/>
      <c r="H857" s="95"/>
      <c r="I857" s="95"/>
      <c r="J857" s="95"/>
      <c r="K857" s="95"/>
      <c r="L857" s="99"/>
      <c r="M857" s="100"/>
      <c r="N857" s="95"/>
      <c r="O857" s="95"/>
      <c r="P857" s="101"/>
      <c r="Q857" s="10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</row>
    <row r="858" spans="1:172" x14ac:dyDescent="0.2">
      <c r="A858" s="93"/>
      <c r="B858" s="94"/>
      <c r="C858" s="95"/>
      <c r="D858" s="96"/>
      <c r="E858" s="95"/>
      <c r="F858" s="97"/>
      <c r="G858" s="98"/>
      <c r="H858" s="95"/>
      <c r="I858" s="95"/>
      <c r="J858" s="95"/>
      <c r="K858" s="95"/>
      <c r="L858" s="99"/>
      <c r="M858" s="100"/>
      <c r="N858" s="95"/>
      <c r="O858" s="95"/>
      <c r="P858" s="101"/>
      <c r="Q858" s="10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</row>
    <row r="859" spans="1:172" x14ac:dyDescent="0.2">
      <c r="A859" s="93"/>
      <c r="B859" s="94"/>
      <c r="C859" s="95"/>
      <c r="D859" s="96"/>
      <c r="E859" s="95"/>
      <c r="F859" s="97"/>
      <c r="G859" s="98"/>
      <c r="H859" s="95"/>
      <c r="I859" s="95"/>
      <c r="J859" s="95"/>
      <c r="K859" s="95"/>
      <c r="L859" s="99"/>
      <c r="M859" s="100"/>
      <c r="N859" s="95"/>
      <c r="O859" s="95"/>
      <c r="P859" s="101"/>
      <c r="Q859" s="10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</row>
    <row r="860" spans="1:172" x14ac:dyDescent="0.2">
      <c r="A860" s="93"/>
      <c r="B860" s="94"/>
      <c r="C860" s="95"/>
      <c r="D860" s="96"/>
      <c r="E860" s="95"/>
      <c r="F860" s="97"/>
      <c r="G860" s="98"/>
      <c r="H860" s="95"/>
      <c r="I860" s="95"/>
      <c r="J860" s="95"/>
      <c r="K860" s="95"/>
      <c r="L860" s="99"/>
      <c r="M860" s="100"/>
      <c r="N860" s="95"/>
      <c r="O860" s="95"/>
      <c r="P860" s="101"/>
      <c r="Q860" s="10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</row>
    <row r="861" spans="1:172" x14ac:dyDescent="0.2">
      <c r="A861" s="93"/>
      <c r="B861" s="94"/>
      <c r="C861" s="95"/>
      <c r="D861" s="96"/>
      <c r="E861" s="95"/>
      <c r="F861" s="97"/>
      <c r="G861" s="98"/>
      <c r="H861" s="95"/>
      <c r="I861" s="95"/>
      <c r="J861" s="95"/>
      <c r="K861" s="95"/>
      <c r="L861" s="99"/>
      <c r="M861" s="100"/>
      <c r="N861" s="95"/>
      <c r="O861" s="95"/>
      <c r="P861" s="101"/>
      <c r="Q861" s="10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</row>
    <row r="862" spans="1:172" x14ac:dyDescent="0.2">
      <c r="A862" s="93"/>
      <c r="B862" s="94"/>
      <c r="C862" s="95"/>
      <c r="D862" s="96"/>
      <c r="E862" s="95"/>
      <c r="F862" s="97"/>
      <c r="G862" s="98"/>
      <c r="H862" s="95"/>
      <c r="I862" s="95"/>
      <c r="J862" s="95"/>
      <c r="K862" s="95"/>
      <c r="L862" s="99"/>
      <c r="M862" s="100"/>
      <c r="N862" s="95"/>
      <c r="O862" s="95"/>
      <c r="P862" s="101"/>
      <c r="Q862" s="10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</row>
    <row r="863" spans="1:172" x14ac:dyDescent="0.2">
      <c r="A863" s="93"/>
      <c r="B863" s="94"/>
      <c r="C863" s="95"/>
      <c r="D863" s="96"/>
      <c r="E863" s="95"/>
      <c r="F863" s="97"/>
      <c r="G863" s="98"/>
      <c r="H863" s="95"/>
      <c r="I863" s="95"/>
      <c r="J863" s="95"/>
      <c r="K863" s="95"/>
      <c r="L863" s="99"/>
      <c r="M863" s="100"/>
      <c r="N863" s="95"/>
      <c r="O863" s="95"/>
      <c r="P863" s="101"/>
      <c r="Q863" s="10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</row>
    <row r="864" spans="1:172" x14ac:dyDescent="0.2">
      <c r="A864" s="93"/>
      <c r="B864" s="94"/>
      <c r="C864" s="95"/>
      <c r="D864" s="96"/>
      <c r="E864" s="95"/>
      <c r="F864" s="97"/>
      <c r="G864" s="98"/>
      <c r="H864" s="95"/>
      <c r="I864" s="95"/>
      <c r="J864" s="95"/>
      <c r="K864" s="95"/>
      <c r="L864" s="99"/>
      <c r="M864" s="100"/>
      <c r="N864" s="95"/>
      <c r="O864" s="95"/>
      <c r="P864" s="101"/>
      <c r="Q864" s="10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</row>
    <row r="865" spans="1:172" x14ac:dyDescent="0.2">
      <c r="A865" s="93"/>
      <c r="B865" s="94"/>
      <c r="C865" s="95"/>
      <c r="D865" s="96"/>
      <c r="E865" s="95"/>
      <c r="F865" s="97"/>
      <c r="G865" s="98"/>
      <c r="H865" s="95"/>
      <c r="I865" s="95"/>
      <c r="J865" s="95"/>
      <c r="K865" s="95"/>
      <c r="L865" s="99"/>
      <c r="M865" s="100"/>
      <c r="N865" s="95"/>
      <c r="O865" s="95"/>
      <c r="P865" s="101"/>
      <c r="Q865" s="10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</row>
    <row r="866" spans="1:172" x14ac:dyDescent="0.2">
      <c r="A866" s="93"/>
      <c r="B866" s="94"/>
      <c r="C866" s="95"/>
      <c r="D866" s="96"/>
      <c r="E866" s="95"/>
      <c r="F866" s="97"/>
      <c r="G866" s="98"/>
      <c r="H866" s="95"/>
      <c r="I866" s="95"/>
      <c r="J866" s="95"/>
      <c r="K866" s="95"/>
      <c r="L866" s="99"/>
      <c r="M866" s="100"/>
      <c r="N866" s="95"/>
      <c r="O866" s="95"/>
      <c r="P866" s="101"/>
      <c r="Q866" s="10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</row>
    <row r="867" spans="1:172" x14ac:dyDescent="0.2">
      <c r="A867" s="93"/>
      <c r="B867" s="94"/>
      <c r="C867" s="95"/>
      <c r="D867" s="96"/>
      <c r="E867" s="95"/>
      <c r="F867" s="97"/>
      <c r="G867" s="98"/>
      <c r="H867" s="95"/>
      <c r="I867" s="95"/>
      <c r="J867" s="95"/>
      <c r="K867" s="95"/>
      <c r="L867" s="99"/>
      <c r="M867" s="100"/>
      <c r="N867" s="95"/>
      <c r="O867" s="95"/>
      <c r="P867" s="101"/>
      <c r="Q867" s="10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</row>
    <row r="868" spans="1:172" x14ac:dyDescent="0.2">
      <c r="A868" s="93"/>
      <c r="B868" s="94"/>
      <c r="C868" s="95"/>
      <c r="D868" s="96"/>
      <c r="E868" s="95"/>
      <c r="F868" s="97"/>
      <c r="G868" s="98"/>
      <c r="H868" s="95"/>
      <c r="I868" s="95"/>
      <c r="J868" s="95"/>
      <c r="K868" s="95"/>
      <c r="L868" s="99"/>
      <c r="M868" s="100"/>
      <c r="N868" s="95"/>
      <c r="O868" s="95"/>
      <c r="P868" s="101"/>
      <c r="Q868" s="10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</row>
    <row r="869" spans="1:172" x14ac:dyDescent="0.2">
      <c r="A869" s="93"/>
      <c r="B869" s="94"/>
      <c r="C869" s="95"/>
      <c r="D869" s="96"/>
      <c r="E869" s="95"/>
      <c r="F869" s="97"/>
      <c r="G869" s="98"/>
      <c r="H869" s="95"/>
      <c r="I869" s="95"/>
      <c r="J869" s="95"/>
      <c r="K869" s="95"/>
      <c r="L869" s="99"/>
      <c r="M869" s="100"/>
      <c r="N869" s="95"/>
      <c r="O869" s="95"/>
      <c r="P869" s="101"/>
      <c r="Q869" s="10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</row>
    <row r="870" spans="1:172" x14ac:dyDescent="0.2">
      <c r="A870" s="93"/>
      <c r="B870" s="94"/>
      <c r="C870" s="95"/>
      <c r="D870" s="96"/>
      <c r="E870" s="95"/>
      <c r="F870" s="97"/>
      <c r="G870" s="98"/>
      <c r="H870" s="95"/>
      <c r="I870" s="95"/>
      <c r="J870" s="95"/>
      <c r="K870" s="95"/>
      <c r="L870" s="99"/>
      <c r="M870" s="100"/>
      <c r="N870" s="95"/>
      <c r="O870" s="95"/>
      <c r="P870" s="101"/>
      <c r="Q870" s="10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</row>
    <row r="871" spans="1:172" x14ac:dyDescent="0.2">
      <c r="A871" s="93"/>
      <c r="B871" s="94"/>
      <c r="C871" s="95"/>
      <c r="D871" s="96"/>
      <c r="E871" s="95"/>
      <c r="F871" s="97"/>
      <c r="G871" s="98"/>
      <c r="H871" s="95"/>
      <c r="I871" s="95"/>
      <c r="J871" s="95"/>
      <c r="K871" s="95"/>
      <c r="L871" s="99"/>
      <c r="M871" s="100"/>
      <c r="N871" s="95"/>
      <c r="O871" s="95"/>
      <c r="P871" s="101"/>
      <c r="Q871" s="10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</row>
    <row r="872" spans="1:172" x14ac:dyDescent="0.2">
      <c r="A872" s="93"/>
      <c r="B872" s="94"/>
      <c r="C872" s="95"/>
      <c r="D872" s="96"/>
      <c r="E872" s="95"/>
      <c r="F872" s="97"/>
      <c r="G872" s="98"/>
      <c r="H872" s="95"/>
      <c r="I872" s="95"/>
      <c r="J872" s="95"/>
      <c r="K872" s="95"/>
      <c r="L872" s="99"/>
      <c r="M872" s="100"/>
      <c r="N872" s="95"/>
      <c r="O872" s="95"/>
      <c r="P872" s="101"/>
      <c r="Q872" s="10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</row>
    <row r="873" spans="1:172" x14ac:dyDescent="0.2">
      <c r="A873" s="93"/>
      <c r="B873" s="94"/>
      <c r="C873" s="95"/>
      <c r="D873" s="96"/>
      <c r="E873" s="95"/>
      <c r="F873" s="97"/>
      <c r="G873" s="98"/>
      <c r="H873" s="95"/>
      <c r="I873" s="95"/>
      <c r="J873" s="95"/>
      <c r="K873" s="95"/>
      <c r="L873" s="99"/>
      <c r="M873" s="100"/>
      <c r="N873" s="95"/>
      <c r="O873" s="95"/>
      <c r="P873" s="101"/>
      <c r="Q873" s="10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</row>
    <row r="874" spans="1:172" x14ac:dyDescent="0.2">
      <c r="A874" s="93"/>
      <c r="B874" s="94"/>
      <c r="C874" s="95"/>
      <c r="D874" s="96"/>
      <c r="E874" s="95"/>
      <c r="F874" s="97"/>
      <c r="G874" s="98"/>
      <c r="H874" s="95"/>
      <c r="I874" s="95"/>
      <c r="J874" s="95"/>
      <c r="K874" s="95"/>
      <c r="L874" s="99"/>
      <c r="M874" s="100"/>
      <c r="N874" s="95"/>
      <c r="O874" s="95"/>
      <c r="P874" s="101"/>
      <c r="Q874" s="10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</row>
    <row r="875" spans="1:172" x14ac:dyDescent="0.2">
      <c r="A875" s="93"/>
      <c r="B875" s="94"/>
      <c r="C875" s="95"/>
      <c r="D875" s="96"/>
      <c r="E875" s="95"/>
      <c r="F875" s="97"/>
      <c r="G875" s="98"/>
      <c r="H875" s="95"/>
      <c r="I875" s="95"/>
      <c r="J875" s="95"/>
      <c r="K875" s="95"/>
      <c r="L875" s="99"/>
      <c r="M875" s="100"/>
      <c r="N875" s="95"/>
      <c r="O875" s="95"/>
      <c r="P875" s="101"/>
      <c r="Q875" s="10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</row>
    <row r="876" spans="1:172" x14ac:dyDescent="0.2">
      <c r="A876" s="93"/>
      <c r="B876" s="94"/>
      <c r="C876" s="95"/>
      <c r="D876" s="96"/>
      <c r="E876" s="95"/>
      <c r="F876" s="97"/>
      <c r="G876" s="98"/>
      <c r="H876" s="95"/>
      <c r="I876" s="95"/>
      <c r="J876" s="95"/>
      <c r="K876" s="95"/>
      <c r="L876" s="99"/>
      <c r="M876" s="100"/>
      <c r="N876" s="95"/>
      <c r="O876" s="95"/>
      <c r="P876" s="101"/>
      <c r="Q876" s="10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</row>
    <row r="877" spans="1:172" x14ac:dyDescent="0.2">
      <c r="A877" s="93"/>
      <c r="B877" s="94"/>
      <c r="C877" s="95"/>
      <c r="D877" s="96"/>
      <c r="E877" s="95"/>
      <c r="F877" s="97"/>
      <c r="G877" s="98"/>
      <c r="H877" s="95"/>
      <c r="I877" s="95"/>
      <c r="J877" s="95"/>
      <c r="K877" s="95"/>
      <c r="L877" s="99"/>
      <c r="M877" s="100"/>
      <c r="N877" s="95"/>
      <c r="O877" s="95"/>
      <c r="P877" s="101"/>
      <c r="Q877" s="10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</row>
    <row r="878" spans="1:172" x14ac:dyDescent="0.2">
      <c r="A878" s="93"/>
      <c r="B878" s="94"/>
      <c r="C878" s="95"/>
      <c r="D878" s="96"/>
      <c r="E878" s="95"/>
      <c r="F878" s="97"/>
      <c r="G878" s="98"/>
      <c r="H878" s="95"/>
      <c r="I878" s="95"/>
      <c r="J878" s="95"/>
      <c r="K878" s="95"/>
      <c r="L878" s="99"/>
      <c r="M878" s="100"/>
      <c r="N878" s="95"/>
      <c r="O878" s="95"/>
      <c r="P878" s="101"/>
      <c r="Q878" s="10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</row>
    <row r="879" spans="1:172" x14ac:dyDescent="0.2">
      <c r="A879" s="93"/>
      <c r="B879" s="94"/>
      <c r="C879" s="95"/>
      <c r="D879" s="96"/>
      <c r="E879" s="95"/>
      <c r="F879" s="97"/>
      <c r="G879" s="98"/>
      <c r="H879" s="95"/>
      <c r="I879" s="95"/>
      <c r="J879" s="95"/>
      <c r="K879" s="95"/>
      <c r="L879" s="99"/>
      <c r="M879" s="100"/>
      <c r="N879" s="95"/>
      <c r="O879" s="95"/>
      <c r="P879" s="101"/>
      <c r="Q879" s="10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</row>
    <row r="880" spans="1:172" x14ac:dyDescent="0.2">
      <c r="A880" s="93"/>
      <c r="B880" s="94"/>
      <c r="C880" s="95"/>
      <c r="D880" s="96"/>
      <c r="E880" s="95"/>
      <c r="F880" s="97"/>
      <c r="G880" s="98"/>
      <c r="H880" s="95"/>
      <c r="I880" s="95"/>
      <c r="J880" s="95"/>
      <c r="K880" s="95"/>
      <c r="L880" s="99"/>
      <c r="M880" s="100"/>
      <c r="N880" s="95"/>
      <c r="O880" s="95"/>
      <c r="P880" s="101"/>
      <c r="Q880" s="10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</row>
    <row r="881" spans="1:175" x14ac:dyDescent="0.2">
      <c r="A881" s="93"/>
      <c r="B881" s="94"/>
      <c r="C881" s="95"/>
      <c r="D881" s="96"/>
      <c r="E881" s="95"/>
      <c r="F881" s="97"/>
      <c r="G881" s="98"/>
      <c r="H881" s="95"/>
      <c r="I881" s="95"/>
      <c r="J881" s="95"/>
      <c r="K881" s="95"/>
      <c r="L881" s="99"/>
      <c r="M881" s="100"/>
      <c r="N881" s="95"/>
      <c r="O881" s="95"/>
      <c r="P881" s="101"/>
      <c r="Q881" s="10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</row>
    <row r="882" spans="1:175" x14ac:dyDescent="0.2">
      <c r="A882" s="93"/>
      <c r="B882" s="94"/>
      <c r="C882" s="95"/>
      <c r="D882" s="96"/>
      <c r="E882" s="95"/>
      <c r="F882" s="97"/>
      <c r="G882" s="98"/>
      <c r="H882" s="95"/>
      <c r="I882" s="95"/>
      <c r="J882" s="95"/>
      <c r="K882" s="95"/>
      <c r="L882" s="99"/>
      <c r="M882" s="100"/>
      <c r="N882" s="95"/>
      <c r="O882" s="95"/>
      <c r="P882" s="101"/>
      <c r="Q882" s="10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</row>
    <row r="883" spans="1:175" x14ac:dyDescent="0.2">
      <c r="A883" s="93"/>
      <c r="B883" s="94"/>
      <c r="C883" s="95"/>
      <c r="D883" s="96"/>
      <c r="E883" s="95"/>
      <c r="F883" s="97"/>
      <c r="G883" s="98"/>
      <c r="H883" s="95"/>
      <c r="I883" s="95"/>
      <c r="J883" s="95"/>
      <c r="K883" s="95"/>
      <c r="L883" s="99"/>
      <c r="M883" s="100"/>
      <c r="N883" s="95"/>
      <c r="O883" s="95"/>
      <c r="P883" s="101"/>
      <c r="Q883" s="10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</row>
    <row r="884" spans="1:175" x14ac:dyDescent="0.2">
      <c r="A884" s="93"/>
      <c r="B884" s="94"/>
      <c r="C884" s="95"/>
      <c r="D884" s="96"/>
      <c r="E884" s="95"/>
      <c r="F884" s="97"/>
      <c r="G884" s="98"/>
      <c r="H884" s="95"/>
      <c r="I884" s="95"/>
      <c r="J884" s="95"/>
      <c r="K884" s="95"/>
      <c r="L884" s="99"/>
      <c r="M884" s="100"/>
      <c r="N884" s="95"/>
      <c r="O884" s="95"/>
      <c r="P884" s="101"/>
      <c r="Q884" s="10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</row>
    <row r="885" spans="1:175" x14ac:dyDescent="0.2">
      <c r="A885" s="93"/>
      <c r="B885" s="94"/>
      <c r="C885" s="95"/>
      <c r="D885" s="96"/>
      <c r="E885" s="95"/>
      <c r="F885" s="97"/>
      <c r="G885" s="98"/>
      <c r="H885" s="95"/>
      <c r="I885" s="95"/>
      <c r="J885" s="95"/>
      <c r="K885" s="95"/>
      <c r="L885" s="99"/>
      <c r="M885" s="100"/>
      <c r="N885" s="95"/>
      <c r="O885" s="95"/>
      <c r="P885" s="101"/>
      <c r="Q885" s="10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</row>
    <row r="886" spans="1:175" x14ac:dyDescent="0.2">
      <c r="A886" s="93"/>
      <c r="B886" s="94"/>
      <c r="C886" s="95"/>
      <c r="D886" s="96"/>
      <c r="E886" s="95"/>
      <c r="F886" s="97"/>
      <c r="G886" s="98"/>
      <c r="H886" s="95"/>
      <c r="I886" s="95"/>
      <c r="J886" s="95"/>
      <c r="K886" s="95"/>
      <c r="L886" s="99"/>
      <c r="M886" s="100"/>
      <c r="N886" s="95"/>
      <c r="O886" s="95"/>
      <c r="P886" s="101"/>
      <c r="Q886" s="102"/>
      <c r="R886" s="12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/>
      <c r="B887" s="94"/>
      <c r="C887" s="95"/>
      <c r="D887" s="96"/>
      <c r="E887" s="95"/>
      <c r="F887" s="97"/>
      <c r="G887" s="98"/>
      <c r="H887" s="95"/>
      <c r="I887" s="95"/>
      <c r="J887" s="95"/>
      <c r="K887" s="95"/>
      <c r="L887" s="99"/>
      <c r="M887" s="100"/>
      <c r="N887" s="95"/>
      <c r="O887" s="95"/>
      <c r="P887" s="101"/>
      <c r="Q887" s="10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</row>
    <row r="888" spans="1:175" x14ac:dyDescent="0.2">
      <c r="A888" s="93"/>
      <c r="B888" s="94"/>
      <c r="C888" s="95"/>
      <c r="D888" s="96"/>
      <c r="E888" s="95"/>
      <c r="F888" s="97"/>
      <c r="G888" s="98"/>
      <c r="H888" s="95"/>
      <c r="I888" s="95"/>
      <c r="J888" s="95"/>
      <c r="K888" s="95"/>
      <c r="L888" s="99"/>
      <c r="M888" s="100"/>
      <c r="N888" s="95"/>
      <c r="O888" s="95"/>
      <c r="P888" s="101"/>
      <c r="Q888" s="10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</row>
    <row r="889" spans="1:175" x14ac:dyDescent="0.2">
      <c r="A889" s="93"/>
      <c r="B889" s="94"/>
      <c r="C889" s="95"/>
      <c r="D889" s="96"/>
      <c r="E889" s="95"/>
      <c r="F889" s="97"/>
      <c r="G889" s="98"/>
      <c r="H889" s="95"/>
      <c r="I889" s="95"/>
      <c r="J889" s="95"/>
      <c r="K889" s="95"/>
      <c r="L889" s="99"/>
      <c r="M889" s="100"/>
      <c r="N889" s="95"/>
      <c r="O889" s="95"/>
      <c r="P889" s="101"/>
      <c r="Q889" s="10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</row>
    <row r="890" spans="1:175" x14ac:dyDescent="0.2">
      <c r="A890" s="93"/>
      <c r="B890" s="94"/>
      <c r="C890" s="95"/>
      <c r="D890" s="96"/>
      <c r="E890" s="95"/>
      <c r="F890" s="97"/>
      <c r="G890" s="98"/>
      <c r="H890" s="95"/>
      <c r="I890" s="95"/>
      <c r="J890" s="95"/>
      <c r="K890" s="95"/>
      <c r="L890" s="99"/>
      <c r="M890" s="100"/>
      <c r="N890" s="95"/>
      <c r="O890" s="95"/>
      <c r="P890" s="101"/>
      <c r="Q890" s="10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</row>
    <row r="891" spans="1:175" x14ac:dyDescent="0.2">
      <c r="A891" s="93"/>
      <c r="B891" s="94"/>
      <c r="C891" s="95"/>
      <c r="D891" s="96"/>
      <c r="E891" s="95"/>
      <c r="F891" s="97"/>
      <c r="G891" s="98"/>
      <c r="H891" s="95"/>
      <c r="I891" s="95"/>
      <c r="J891" s="95"/>
      <c r="K891" s="95"/>
      <c r="L891" s="99"/>
      <c r="M891" s="100"/>
      <c r="N891" s="95"/>
      <c r="O891" s="95"/>
      <c r="P891" s="101"/>
      <c r="Q891" s="10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</row>
    <row r="892" spans="1:175" x14ac:dyDescent="0.2">
      <c r="A892" s="93"/>
      <c r="B892" s="94"/>
      <c r="C892" s="95"/>
      <c r="D892" s="96"/>
      <c r="E892" s="95"/>
      <c r="F892" s="97"/>
      <c r="G892" s="98"/>
      <c r="H892" s="95"/>
      <c r="I892" s="95"/>
      <c r="J892" s="95"/>
      <c r="K892" s="95"/>
      <c r="L892" s="99"/>
      <c r="M892" s="100"/>
      <c r="N892" s="95"/>
      <c r="O892" s="95"/>
      <c r="P892" s="101"/>
      <c r="Q892" s="10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</row>
    <row r="893" spans="1:175" x14ac:dyDescent="0.2">
      <c r="A893" s="93"/>
      <c r="B893" s="94"/>
      <c r="C893" s="95"/>
      <c r="D893" s="96"/>
      <c r="E893" s="95"/>
      <c r="F893" s="97"/>
      <c r="G893" s="98"/>
      <c r="H893" s="95"/>
      <c r="I893" s="95"/>
      <c r="J893" s="95"/>
      <c r="K893" s="95"/>
      <c r="L893" s="99"/>
      <c r="M893" s="100"/>
      <c r="N893" s="95"/>
      <c r="O893" s="95"/>
      <c r="P893" s="101"/>
      <c r="Q893" s="10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</row>
    <row r="894" spans="1:175" x14ac:dyDescent="0.2">
      <c r="A894" s="93"/>
      <c r="B894" s="94"/>
      <c r="C894" s="95"/>
      <c r="D894" s="96"/>
      <c r="E894" s="95"/>
      <c r="F894" s="97"/>
      <c r="G894" s="98"/>
      <c r="H894" s="95"/>
      <c r="I894" s="95"/>
      <c r="J894" s="95"/>
      <c r="K894" s="95"/>
      <c r="L894" s="99"/>
      <c r="M894" s="100"/>
      <c r="N894" s="95"/>
      <c r="O894" s="95"/>
      <c r="P894" s="101"/>
      <c r="Q894" s="10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</row>
    <row r="895" spans="1:175" x14ac:dyDescent="0.2">
      <c r="A895" s="93"/>
      <c r="B895" s="94"/>
      <c r="C895" s="95"/>
      <c r="D895" s="96"/>
      <c r="E895" s="95"/>
      <c r="F895" s="97"/>
      <c r="G895" s="98"/>
      <c r="H895" s="95"/>
      <c r="I895" s="95"/>
      <c r="J895" s="95"/>
      <c r="K895" s="95"/>
      <c r="L895" s="99"/>
      <c r="M895" s="100"/>
      <c r="N895" s="95"/>
      <c r="O895" s="95"/>
      <c r="P895" s="101"/>
      <c r="Q895" s="10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</row>
    <row r="896" spans="1:175" x14ac:dyDescent="0.2">
      <c r="A896" s="93"/>
      <c r="B896" s="94"/>
      <c r="C896" s="95"/>
      <c r="D896" s="96"/>
      <c r="E896" s="95"/>
      <c r="F896" s="97"/>
      <c r="G896" s="98"/>
      <c r="H896" s="95"/>
      <c r="I896" s="95"/>
      <c r="J896" s="95"/>
      <c r="K896" s="95"/>
      <c r="L896" s="99"/>
      <c r="M896" s="100"/>
      <c r="N896" s="95"/>
      <c r="O896" s="95"/>
      <c r="P896" s="101"/>
      <c r="Q896" s="10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</row>
    <row r="897" spans="1:172" x14ac:dyDescent="0.2">
      <c r="A897" s="93"/>
      <c r="B897" s="94"/>
      <c r="C897" s="95"/>
      <c r="D897" s="96"/>
      <c r="E897" s="95"/>
      <c r="F897" s="97"/>
      <c r="G897" s="98"/>
      <c r="H897" s="95"/>
      <c r="I897" s="95"/>
      <c r="J897" s="95"/>
      <c r="K897" s="95"/>
      <c r="L897" s="99"/>
      <c r="M897" s="100"/>
      <c r="N897" s="95"/>
      <c r="O897" s="95"/>
      <c r="P897" s="101"/>
      <c r="Q897" s="10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</row>
    <row r="898" spans="1:172" x14ac:dyDescent="0.2">
      <c r="A898" s="93"/>
      <c r="B898" s="94"/>
      <c r="C898" s="95"/>
      <c r="D898" s="96"/>
      <c r="E898" s="95"/>
      <c r="F898" s="97"/>
      <c r="G898" s="98"/>
      <c r="H898" s="95"/>
      <c r="I898" s="95"/>
      <c r="J898" s="95"/>
      <c r="K898" s="95"/>
      <c r="L898" s="99"/>
      <c r="M898" s="100"/>
      <c r="N898" s="95"/>
      <c r="O898" s="95"/>
      <c r="P898" s="101"/>
      <c r="Q898" s="10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</row>
    <row r="899" spans="1:172" x14ac:dyDescent="0.2">
      <c r="A899" s="93"/>
      <c r="B899" s="94"/>
      <c r="C899" s="95"/>
      <c r="D899" s="96"/>
      <c r="E899" s="95"/>
      <c r="F899" s="97"/>
      <c r="G899" s="98"/>
      <c r="H899" s="95"/>
      <c r="I899" s="95"/>
      <c r="J899" s="95"/>
      <c r="K899" s="95"/>
      <c r="L899" s="99"/>
      <c r="M899" s="100"/>
      <c r="N899" s="95"/>
      <c r="O899" s="95"/>
      <c r="P899" s="101"/>
      <c r="Q899" s="10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</row>
    <row r="900" spans="1:172" x14ac:dyDescent="0.2">
      <c r="A900" s="93"/>
      <c r="B900" s="94"/>
      <c r="C900" s="95"/>
      <c r="D900" s="96"/>
      <c r="E900" s="95"/>
      <c r="F900" s="97"/>
      <c r="G900" s="98"/>
      <c r="H900" s="95"/>
      <c r="I900" s="95"/>
      <c r="J900" s="95"/>
      <c r="K900" s="95"/>
      <c r="L900" s="99"/>
      <c r="M900" s="100"/>
      <c r="N900" s="95"/>
      <c r="O900" s="95"/>
      <c r="P900" s="101"/>
      <c r="Q900" s="10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</row>
    <row r="901" spans="1:172" x14ac:dyDescent="0.2">
      <c r="A901" s="93"/>
      <c r="B901" s="94"/>
      <c r="C901" s="95"/>
      <c r="D901" s="96"/>
      <c r="E901" s="95"/>
      <c r="F901" s="97"/>
      <c r="G901" s="98"/>
      <c r="H901" s="95"/>
      <c r="I901" s="95"/>
      <c r="J901" s="95"/>
      <c r="K901" s="95"/>
      <c r="L901" s="99"/>
      <c r="M901" s="100"/>
      <c r="N901" s="95"/>
      <c r="O901" s="95"/>
      <c r="P901" s="101"/>
      <c r="Q901" s="10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</row>
    <row r="902" spans="1:172" x14ac:dyDescent="0.2">
      <c r="A902" s="93"/>
      <c r="B902" s="94"/>
      <c r="C902" s="95"/>
      <c r="D902" s="96"/>
      <c r="E902" s="95"/>
      <c r="F902" s="97"/>
      <c r="G902" s="98"/>
      <c r="H902" s="95"/>
      <c r="I902" s="95"/>
      <c r="J902" s="95"/>
      <c r="K902" s="95"/>
      <c r="L902" s="99"/>
      <c r="M902" s="100"/>
      <c r="N902" s="95"/>
      <c r="O902" s="95"/>
      <c r="P902" s="101"/>
      <c r="Q902" s="10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</row>
    <row r="903" spans="1:172" x14ac:dyDescent="0.2">
      <c r="A903" s="93"/>
      <c r="B903" s="94"/>
      <c r="C903" s="95"/>
      <c r="D903" s="96"/>
      <c r="E903" s="95"/>
      <c r="F903" s="97"/>
      <c r="G903" s="98"/>
      <c r="H903" s="95"/>
      <c r="I903" s="95"/>
      <c r="J903" s="95"/>
      <c r="K903" s="95"/>
      <c r="L903" s="99"/>
      <c r="M903" s="100"/>
      <c r="N903" s="95"/>
      <c r="O903" s="95"/>
      <c r="P903" s="101"/>
      <c r="Q903" s="10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</row>
    <row r="904" spans="1:172" x14ac:dyDescent="0.2">
      <c r="A904" s="93"/>
      <c r="B904" s="94"/>
      <c r="C904" s="95"/>
      <c r="D904" s="96"/>
      <c r="E904" s="95"/>
      <c r="F904" s="97"/>
      <c r="G904" s="98"/>
      <c r="H904" s="95"/>
      <c r="I904" s="95"/>
      <c r="J904" s="95"/>
      <c r="K904" s="95"/>
      <c r="L904" s="99"/>
      <c r="M904" s="100"/>
      <c r="N904" s="95"/>
      <c r="O904" s="95"/>
      <c r="P904" s="101"/>
      <c r="Q904" s="10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</row>
    <row r="905" spans="1:172" x14ac:dyDescent="0.2">
      <c r="A905" s="93"/>
      <c r="B905" s="94"/>
      <c r="C905" s="95"/>
      <c r="D905" s="96"/>
      <c r="E905" s="95"/>
      <c r="F905" s="97"/>
      <c r="G905" s="98"/>
      <c r="H905" s="95"/>
      <c r="I905" s="95"/>
      <c r="J905" s="95"/>
      <c r="K905" s="95"/>
      <c r="L905" s="99"/>
      <c r="M905" s="100"/>
      <c r="N905" s="95"/>
      <c r="O905" s="95"/>
      <c r="P905" s="101"/>
      <c r="Q905" s="10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</row>
    <row r="906" spans="1:172" x14ac:dyDescent="0.2">
      <c r="A906" s="93"/>
      <c r="B906" s="94"/>
      <c r="C906" s="95"/>
      <c r="D906" s="96"/>
      <c r="E906" s="95"/>
      <c r="F906" s="97"/>
      <c r="G906" s="98"/>
      <c r="H906" s="95"/>
      <c r="I906" s="95"/>
      <c r="J906" s="95"/>
      <c r="K906" s="95"/>
      <c r="L906" s="99"/>
      <c r="M906" s="100"/>
      <c r="N906" s="95"/>
      <c r="O906" s="95"/>
      <c r="P906" s="101"/>
      <c r="Q906" s="10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</row>
    <row r="907" spans="1:172" x14ac:dyDescent="0.2">
      <c r="A907" s="93"/>
      <c r="B907" s="94"/>
      <c r="C907" s="95"/>
      <c r="D907" s="96"/>
      <c r="E907" s="95"/>
      <c r="F907" s="97"/>
      <c r="G907" s="98"/>
      <c r="H907" s="95"/>
      <c r="I907" s="95"/>
      <c r="J907" s="95"/>
      <c r="K907" s="95"/>
      <c r="L907" s="99"/>
      <c r="M907" s="100"/>
      <c r="N907" s="95"/>
      <c r="O907" s="95"/>
      <c r="P907" s="101"/>
      <c r="Q907" s="10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</row>
    <row r="908" spans="1:172" x14ac:dyDescent="0.2">
      <c r="A908" s="93"/>
      <c r="B908" s="94"/>
      <c r="C908" s="95"/>
      <c r="D908" s="96"/>
      <c r="E908" s="95"/>
      <c r="F908" s="97"/>
      <c r="G908" s="98"/>
      <c r="H908" s="95"/>
      <c r="I908" s="95"/>
      <c r="J908" s="95"/>
      <c r="K908" s="95"/>
      <c r="L908" s="99"/>
      <c r="M908" s="100"/>
      <c r="N908" s="95"/>
      <c r="O908" s="95"/>
      <c r="P908" s="101"/>
      <c r="Q908" s="10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</row>
    <row r="909" spans="1:172" x14ac:dyDescent="0.2">
      <c r="A909" s="93"/>
      <c r="B909" s="94"/>
      <c r="C909" s="95"/>
      <c r="D909" s="96"/>
      <c r="E909" s="95"/>
      <c r="F909" s="97"/>
      <c r="G909" s="98"/>
      <c r="H909" s="95"/>
      <c r="I909" s="95"/>
      <c r="J909" s="95"/>
      <c r="K909" s="95"/>
      <c r="L909" s="99"/>
      <c r="M909" s="100"/>
      <c r="N909" s="95"/>
      <c r="O909" s="95"/>
      <c r="P909" s="101"/>
      <c r="Q909" s="10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</row>
    <row r="910" spans="1:172" x14ac:dyDescent="0.2">
      <c r="A910" s="93"/>
      <c r="B910" s="94"/>
      <c r="C910" s="95"/>
      <c r="D910" s="96"/>
      <c r="E910" s="95"/>
      <c r="F910" s="97"/>
      <c r="G910" s="98"/>
      <c r="H910" s="95"/>
      <c r="I910" s="95"/>
      <c r="J910" s="95"/>
      <c r="K910" s="95"/>
      <c r="L910" s="99"/>
      <c r="M910" s="100"/>
      <c r="N910" s="95"/>
      <c r="O910" s="95"/>
      <c r="P910" s="101"/>
      <c r="Q910" s="10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</row>
    <row r="911" spans="1:172" x14ac:dyDescent="0.2">
      <c r="A911" s="93"/>
      <c r="B911" s="94"/>
      <c r="C911" s="95"/>
      <c r="D911" s="96"/>
      <c r="E911" s="95"/>
      <c r="F911" s="97"/>
      <c r="G911" s="98"/>
      <c r="H911" s="95"/>
      <c r="I911" s="95"/>
      <c r="J911" s="95"/>
      <c r="K911" s="95"/>
      <c r="L911" s="99"/>
      <c r="M911" s="100"/>
      <c r="N911" s="95"/>
      <c r="O911" s="95"/>
      <c r="P911" s="101"/>
      <c r="Q911" s="10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</row>
    <row r="912" spans="1:172" x14ac:dyDescent="0.2">
      <c r="A912" s="93"/>
      <c r="B912" s="94"/>
      <c r="C912" s="95"/>
      <c r="D912" s="96"/>
      <c r="E912" s="95"/>
      <c r="F912" s="97"/>
      <c r="G912" s="98"/>
      <c r="H912" s="95"/>
      <c r="I912" s="95"/>
      <c r="J912" s="95"/>
      <c r="K912" s="95"/>
      <c r="L912" s="99"/>
      <c r="M912" s="100"/>
      <c r="N912" s="95"/>
      <c r="O912" s="95"/>
      <c r="P912" s="101"/>
      <c r="Q912" s="10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</row>
    <row r="913" spans="1:175" x14ac:dyDescent="0.2">
      <c r="A913" s="93"/>
      <c r="B913" s="94"/>
      <c r="C913" s="95"/>
      <c r="D913" s="96"/>
      <c r="E913" s="95"/>
      <c r="F913" s="97"/>
      <c r="G913" s="98"/>
      <c r="H913" s="95"/>
      <c r="I913" s="95"/>
      <c r="J913" s="95"/>
      <c r="K913" s="95"/>
      <c r="L913" s="99"/>
      <c r="M913" s="100"/>
      <c r="N913" s="95"/>
      <c r="O913" s="95"/>
      <c r="P913" s="101"/>
      <c r="Q913" s="10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</row>
    <row r="914" spans="1:175" x14ac:dyDescent="0.2">
      <c r="A914" s="93"/>
      <c r="B914" s="94"/>
      <c r="C914" s="95"/>
      <c r="D914" s="96"/>
      <c r="E914" s="95"/>
      <c r="F914" s="97"/>
      <c r="G914" s="98"/>
      <c r="H914" s="95"/>
      <c r="I914" s="95"/>
      <c r="J914" s="95"/>
      <c r="K914" s="95"/>
      <c r="L914" s="99"/>
      <c r="M914" s="100"/>
      <c r="N914" s="95"/>
      <c r="O914" s="95"/>
      <c r="P914" s="101"/>
      <c r="Q914" s="10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</row>
    <row r="915" spans="1:175" x14ac:dyDescent="0.2">
      <c r="A915" s="93"/>
      <c r="B915" s="94"/>
      <c r="C915" s="95"/>
      <c r="D915" s="96"/>
      <c r="E915" s="95"/>
      <c r="F915" s="97"/>
      <c r="G915" s="98"/>
      <c r="H915" s="95"/>
      <c r="I915" s="95"/>
      <c r="J915" s="95"/>
      <c r="K915" s="95"/>
      <c r="L915" s="99"/>
      <c r="M915" s="100"/>
      <c r="N915" s="95"/>
      <c r="O915" s="95"/>
      <c r="P915" s="101"/>
      <c r="Q915" s="10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</row>
    <row r="916" spans="1:175" x14ac:dyDescent="0.2">
      <c r="A916" s="93"/>
      <c r="B916" s="94"/>
      <c r="C916" s="95"/>
      <c r="D916" s="96"/>
      <c r="E916" s="95"/>
      <c r="F916" s="97"/>
      <c r="G916" s="98"/>
      <c r="H916" s="95"/>
      <c r="I916" s="95"/>
      <c r="J916" s="95"/>
      <c r="K916" s="95"/>
      <c r="L916" s="99"/>
      <c r="M916" s="100"/>
      <c r="N916" s="95"/>
      <c r="O916" s="95"/>
      <c r="P916" s="101"/>
      <c r="Q916" s="10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</row>
    <row r="917" spans="1:175" x14ac:dyDescent="0.2">
      <c r="A917" s="93"/>
      <c r="B917" s="94"/>
      <c r="C917" s="95"/>
      <c r="D917" s="96"/>
      <c r="E917" s="95"/>
      <c r="F917" s="97"/>
      <c r="G917" s="98"/>
      <c r="H917" s="95"/>
      <c r="I917" s="95"/>
      <c r="J917" s="95"/>
      <c r="K917" s="95"/>
      <c r="L917" s="99"/>
      <c r="M917" s="100"/>
      <c r="N917" s="95"/>
      <c r="O917" s="95"/>
      <c r="P917" s="101"/>
      <c r="Q917" s="10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</row>
    <row r="918" spans="1:175" x14ac:dyDescent="0.2">
      <c r="A918" s="93"/>
      <c r="B918" s="94"/>
      <c r="C918" s="95"/>
      <c r="D918" s="96"/>
      <c r="E918" s="95"/>
      <c r="F918" s="97"/>
      <c r="G918" s="98"/>
      <c r="H918" s="95"/>
      <c r="I918" s="95"/>
      <c r="J918" s="95"/>
      <c r="K918" s="95"/>
      <c r="L918" s="99"/>
      <c r="M918" s="100"/>
      <c r="N918" s="95"/>
      <c r="O918" s="95"/>
      <c r="P918" s="101"/>
      <c r="Q918" s="10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</row>
    <row r="919" spans="1:175" x14ac:dyDescent="0.2">
      <c r="A919" s="93"/>
      <c r="B919" s="94"/>
      <c r="C919" s="95"/>
      <c r="D919" s="96"/>
      <c r="E919" s="95"/>
      <c r="F919" s="97"/>
      <c r="G919" s="98"/>
      <c r="H919" s="95"/>
      <c r="I919" s="95"/>
      <c r="J919" s="95"/>
      <c r="K919" s="95"/>
      <c r="L919" s="99"/>
      <c r="M919" s="100"/>
      <c r="N919" s="95"/>
      <c r="O919" s="95"/>
      <c r="P919" s="101"/>
      <c r="Q919" s="10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</row>
    <row r="920" spans="1:175" x14ac:dyDescent="0.2">
      <c r="A920" s="93"/>
      <c r="B920" s="94"/>
      <c r="C920" s="95"/>
      <c r="D920" s="96"/>
      <c r="E920" s="95"/>
      <c r="F920" s="97"/>
      <c r="G920" s="98"/>
      <c r="H920" s="95"/>
      <c r="I920" s="95"/>
      <c r="J920" s="95"/>
      <c r="K920" s="95"/>
      <c r="L920" s="99"/>
      <c r="M920" s="100"/>
      <c r="N920" s="95"/>
      <c r="O920" s="95"/>
      <c r="P920" s="101"/>
      <c r="Q920" s="10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</row>
    <row r="921" spans="1:175" x14ac:dyDescent="0.2">
      <c r="A921" s="93"/>
      <c r="B921" s="94"/>
      <c r="C921" s="95"/>
      <c r="D921" s="96"/>
      <c r="E921" s="95"/>
      <c r="F921" s="97"/>
      <c r="G921" s="98"/>
      <c r="H921" s="95"/>
      <c r="I921" s="95"/>
      <c r="J921" s="95"/>
      <c r="K921" s="95"/>
      <c r="L921" s="99"/>
      <c r="M921" s="100"/>
      <c r="N921" s="95"/>
      <c r="O921" s="95"/>
      <c r="P921" s="101"/>
      <c r="Q921" s="10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</row>
    <row r="922" spans="1:175" x14ac:dyDescent="0.2">
      <c r="A922" s="93"/>
      <c r="B922" s="94"/>
      <c r="C922" s="95"/>
      <c r="D922" s="96"/>
      <c r="E922" s="95"/>
      <c r="F922" s="97"/>
      <c r="G922" s="98"/>
      <c r="H922" s="95"/>
      <c r="I922" s="95"/>
      <c r="J922" s="95"/>
      <c r="K922" s="95"/>
      <c r="L922" s="99"/>
      <c r="M922" s="100"/>
      <c r="N922" s="95"/>
      <c r="O922" s="95"/>
      <c r="P922" s="101"/>
      <c r="Q922" s="10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</row>
    <row r="923" spans="1:175" x14ac:dyDescent="0.2">
      <c r="A923" s="93"/>
      <c r="B923" s="94"/>
      <c r="C923" s="95"/>
      <c r="D923" s="96"/>
      <c r="E923" s="95"/>
      <c r="F923" s="97"/>
      <c r="G923" s="98"/>
      <c r="H923" s="95"/>
      <c r="I923" s="95"/>
      <c r="J923" s="95"/>
      <c r="K923" s="95"/>
      <c r="L923" s="99"/>
      <c r="M923" s="100"/>
      <c r="N923" s="95"/>
      <c r="O923" s="95"/>
      <c r="P923" s="101"/>
      <c r="Q923" s="102"/>
      <c r="R923" s="12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/>
      <c r="B924" s="94"/>
      <c r="C924" s="95"/>
      <c r="D924" s="96"/>
      <c r="E924" s="95"/>
      <c r="F924" s="97"/>
      <c r="G924" s="98"/>
      <c r="H924" s="95"/>
      <c r="I924" s="95"/>
      <c r="J924" s="95"/>
      <c r="K924" s="95"/>
      <c r="L924" s="99"/>
      <c r="M924" s="100"/>
      <c r="N924" s="95"/>
      <c r="O924" s="95"/>
      <c r="P924" s="101"/>
      <c r="Q924" s="10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</row>
    <row r="925" spans="1:175" x14ac:dyDescent="0.2">
      <c r="A925" s="93"/>
      <c r="B925" s="94"/>
      <c r="C925" s="95"/>
      <c r="D925" s="96"/>
      <c r="E925" s="95"/>
      <c r="F925" s="97"/>
      <c r="G925" s="98"/>
      <c r="H925" s="95"/>
      <c r="I925" s="95"/>
      <c r="J925" s="95"/>
      <c r="K925" s="95"/>
      <c r="L925" s="99"/>
      <c r="M925" s="100"/>
      <c r="N925" s="95"/>
      <c r="O925" s="95"/>
      <c r="P925" s="101"/>
      <c r="Q925" s="102"/>
      <c r="R925" s="12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/>
      <c r="B926" s="94"/>
      <c r="C926" s="95"/>
      <c r="D926" s="96"/>
      <c r="E926" s="95"/>
      <c r="F926" s="97"/>
      <c r="G926" s="98"/>
      <c r="H926" s="95"/>
      <c r="I926" s="95"/>
      <c r="J926" s="95"/>
      <c r="K926" s="95"/>
      <c r="L926" s="99"/>
      <c r="M926" s="100"/>
      <c r="N926" s="95"/>
      <c r="O926" s="95"/>
      <c r="P926" s="101"/>
      <c r="Q926" s="102"/>
      <c r="R926" s="12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/>
      <c r="B927" s="94"/>
      <c r="C927" s="95"/>
      <c r="D927" s="96"/>
      <c r="E927" s="95"/>
      <c r="F927" s="97"/>
      <c r="G927" s="98"/>
      <c r="H927" s="95"/>
      <c r="I927" s="95"/>
      <c r="J927" s="95"/>
      <c r="K927" s="95"/>
      <c r="L927" s="99"/>
      <c r="M927" s="100"/>
      <c r="N927" s="95"/>
      <c r="O927" s="95"/>
      <c r="P927" s="101"/>
      <c r="Q927" s="10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</row>
    <row r="928" spans="1:175" x14ac:dyDescent="0.2">
      <c r="A928" s="93"/>
      <c r="B928" s="94"/>
      <c r="C928" s="95"/>
      <c r="D928" s="96"/>
      <c r="E928" s="95"/>
      <c r="F928" s="97"/>
      <c r="G928" s="98"/>
      <c r="H928" s="95"/>
      <c r="I928" s="95"/>
      <c r="J928" s="95"/>
      <c r="K928" s="95"/>
      <c r="L928" s="99"/>
      <c r="M928" s="100"/>
      <c r="N928" s="95"/>
      <c r="O928" s="95"/>
      <c r="P928" s="101"/>
      <c r="Q928" s="10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</row>
    <row r="929" spans="1:172" x14ac:dyDescent="0.2">
      <c r="A929" s="93"/>
      <c r="B929" s="94"/>
      <c r="C929" s="95"/>
      <c r="D929" s="96"/>
      <c r="E929" s="95"/>
      <c r="F929" s="97"/>
      <c r="G929" s="98"/>
      <c r="H929" s="95"/>
      <c r="I929" s="95"/>
      <c r="J929" s="95"/>
      <c r="K929" s="95"/>
      <c r="L929" s="99"/>
      <c r="M929" s="100"/>
      <c r="N929" s="95"/>
      <c r="O929" s="95"/>
      <c r="P929" s="101"/>
      <c r="Q929" s="10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</row>
    <row r="930" spans="1:172" x14ac:dyDescent="0.2">
      <c r="A930" s="93"/>
      <c r="B930" s="94"/>
      <c r="C930" s="95"/>
      <c r="D930" s="96"/>
      <c r="E930" s="95"/>
      <c r="F930" s="97"/>
      <c r="G930" s="98"/>
      <c r="H930" s="95"/>
      <c r="I930" s="95"/>
      <c r="J930" s="95"/>
      <c r="K930" s="95"/>
      <c r="L930" s="99"/>
      <c r="M930" s="100"/>
      <c r="N930" s="95"/>
      <c r="O930" s="95"/>
      <c r="P930" s="101"/>
      <c r="Q930" s="10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</row>
    <row r="931" spans="1:172" x14ac:dyDescent="0.2">
      <c r="A931" s="93"/>
      <c r="B931" s="94"/>
      <c r="C931" s="95"/>
      <c r="D931" s="96"/>
      <c r="E931" s="95"/>
      <c r="F931" s="97"/>
      <c r="G931" s="98"/>
      <c r="H931" s="95"/>
      <c r="I931" s="95"/>
      <c r="J931" s="95"/>
      <c r="K931" s="95"/>
      <c r="L931" s="99"/>
      <c r="M931" s="100"/>
      <c r="N931" s="95"/>
      <c r="O931" s="95"/>
      <c r="P931" s="101"/>
      <c r="Q931" s="10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</row>
    <row r="932" spans="1:172" x14ac:dyDescent="0.2">
      <c r="A932" s="93"/>
      <c r="B932" s="94"/>
      <c r="C932" s="95"/>
      <c r="D932" s="96"/>
      <c r="E932" s="95"/>
      <c r="F932" s="97"/>
      <c r="G932" s="98"/>
      <c r="H932" s="95"/>
      <c r="I932" s="95"/>
      <c r="J932" s="95"/>
      <c r="K932" s="95"/>
      <c r="L932" s="99"/>
      <c r="M932" s="100"/>
      <c r="N932" s="95"/>
      <c r="O932" s="95"/>
      <c r="P932" s="101"/>
      <c r="Q932" s="10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</row>
    <row r="933" spans="1:172" x14ac:dyDescent="0.2">
      <c r="A933" s="93"/>
      <c r="B933" s="94"/>
      <c r="C933" s="95"/>
      <c r="D933" s="96"/>
      <c r="E933" s="95"/>
      <c r="F933" s="97"/>
      <c r="G933" s="98"/>
      <c r="H933" s="95"/>
      <c r="I933" s="95"/>
      <c r="J933" s="95"/>
      <c r="K933" s="95"/>
      <c r="L933" s="99"/>
      <c r="M933" s="100"/>
      <c r="N933" s="95"/>
      <c r="O933" s="95"/>
      <c r="P933" s="101"/>
      <c r="Q933" s="10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</row>
    <row r="934" spans="1:172" x14ac:dyDescent="0.2">
      <c r="A934" s="93"/>
      <c r="B934" s="94"/>
      <c r="C934" s="95"/>
      <c r="D934" s="96"/>
      <c r="E934" s="95"/>
      <c r="F934" s="97"/>
      <c r="G934" s="98"/>
      <c r="H934" s="95"/>
      <c r="I934" s="95"/>
      <c r="J934" s="95"/>
      <c r="K934" s="95"/>
      <c r="L934" s="99"/>
      <c r="M934" s="100"/>
      <c r="N934" s="95"/>
      <c r="O934" s="95"/>
      <c r="P934" s="101"/>
      <c r="Q934" s="10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</row>
    <row r="935" spans="1:172" x14ac:dyDescent="0.2">
      <c r="A935" s="93"/>
      <c r="B935" s="94"/>
      <c r="C935" s="95"/>
      <c r="D935" s="96"/>
      <c r="E935" s="95"/>
      <c r="F935" s="97"/>
      <c r="G935" s="98"/>
      <c r="H935" s="95"/>
      <c r="I935" s="95"/>
      <c r="J935" s="95"/>
      <c r="K935" s="95"/>
      <c r="L935" s="99"/>
      <c r="M935" s="100"/>
      <c r="N935" s="95"/>
      <c r="O935" s="95"/>
      <c r="P935" s="101"/>
      <c r="Q935" s="10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</row>
    <row r="936" spans="1:172" x14ac:dyDescent="0.2">
      <c r="A936" s="93"/>
      <c r="B936" s="94"/>
      <c r="C936" s="95"/>
      <c r="D936" s="96"/>
      <c r="E936" s="95"/>
      <c r="F936" s="97"/>
      <c r="G936" s="98"/>
      <c r="H936" s="95"/>
      <c r="I936" s="95"/>
      <c r="J936" s="95"/>
      <c r="K936" s="95"/>
      <c r="L936" s="99"/>
      <c r="M936" s="100"/>
      <c r="N936" s="95"/>
      <c r="O936" s="95"/>
      <c r="P936" s="101"/>
      <c r="Q936" s="10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</row>
    <row r="937" spans="1:172" x14ac:dyDescent="0.2">
      <c r="A937" s="93"/>
      <c r="B937" s="94"/>
      <c r="C937" s="95"/>
      <c r="D937" s="96"/>
      <c r="E937" s="95"/>
      <c r="F937" s="97"/>
      <c r="G937" s="98"/>
      <c r="H937" s="95"/>
      <c r="I937" s="95"/>
      <c r="J937" s="95"/>
      <c r="K937" s="95"/>
      <c r="L937" s="99"/>
      <c r="M937" s="100"/>
      <c r="N937" s="95"/>
      <c r="O937" s="95"/>
      <c r="P937" s="101"/>
      <c r="Q937" s="10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</row>
    <row r="938" spans="1:172" x14ac:dyDescent="0.2">
      <c r="A938" s="93"/>
      <c r="B938" s="94"/>
      <c r="C938" s="95"/>
      <c r="D938" s="96"/>
      <c r="E938" s="95"/>
      <c r="F938" s="97"/>
      <c r="G938" s="98"/>
      <c r="H938" s="95"/>
      <c r="I938" s="95"/>
      <c r="J938" s="95"/>
      <c r="K938" s="95"/>
      <c r="L938" s="99"/>
      <c r="M938" s="100"/>
      <c r="N938" s="95"/>
      <c r="O938" s="95"/>
      <c r="P938" s="101"/>
      <c r="Q938" s="10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</row>
    <row r="939" spans="1:172" x14ac:dyDescent="0.2">
      <c r="A939" s="93"/>
      <c r="B939" s="94"/>
      <c r="C939" s="95"/>
      <c r="D939" s="96"/>
      <c r="E939" s="95"/>
      <c r="F939" s="97"/>
      <c r="G939" s="98"/>
      <c r="H939" s="95"/>
      <c r="I939" s="95"/>
      <c r="J939" s="95"/>
      <c r="K939" s="95"/>
      <c r="L939" s="99"/>
      <c r="M939" s="100"/>
      <c r="N939" s="95"/>
      <c r="O939" s="95"/>
      <c r="P939" s="101"/>
      <c r="Q939" s="10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</row>
    <row r="940" spans="1:172" x14ac:dyDescent="0.2">
      <c r="A940" s="93"/>
      <c r="B940" s="94"/>
      <c r="C940" s="95"/>
      <c r="D940" s="96"/>
      <c r="E940" s="95"/>
      <c r="F940" s="97"/>
      <c r="G940" s="98"/>
      <c r="H940" s="95"/>
      <c r="I940" s="95"/>
      <c r="J940" s="95"/>
      <c r="K940" s="95"/>
      <c r="L940" s="99"/>
      <c r="M940" s="100"/>
      <c r="N940" s="95"/>
      <c r="O940" s="95"/>
      <c r="P940" s="101"/>
      <c r="Q940" s="10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</row>
    <row r="941" spans="1:172" x14ac:dyDescent="0.2">
      <c r="A941" s="93"/>
      <c r="B941" s="94"/>
      <c r="C941" s="95"/>
      <c r="D941" s="96"/>
      <c r="E941" s="95"/>
      <c r="F941" s="97"/>
      <c r="G941" s="98"/>
      <c r="H941" s="95"/>
      <c r="I941" s="95"/>
      <c r="J941" s="95"/>
      <c r="K941" s="95"/>
      <c r="L941" s="99"/>
      <c r="M941" s="100"/>
      <c r="N941" s="95"/>
      <c r="O941" s="95"/>
      <c r="P941" s="101"/>
      <c r="Q941" s="10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</row>
    <row r="942" spans="1:172" x14ac:dyDescent="0.2">
      <c r="A942" s="93"/>
      <c r="B942" s="94"/>
      <c r="C942" s="95"/>
      <c r="D942" s="96"/>
      <c r="E942" s="95"/>
      <c r="F942" s="97"/>
      <c r="G942" s="98"/>
      <c r="H942" s="95"/>
      <c r="I942" s="95"/>
      <c r="J942" s="95"/>
      <c r="K942" s="95"/>
      <c r="L942" s="99"/>
      <c r="M942" s="100"/>
      <c r="N942" s="95"/>
      <c r="O942" s="95"/>
      <c r="P942" s="101"/>
      <c r="Q942" s="10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</row>
    <row r="943" spans="1:172" x14ac:dyDescent="0.2">
      <c r="A943" s="93"/>
      <c r="B943" s="94"/>
      <c r="C943" s="95"/>
      <c r="D943" s="96"/>
      <c r="E943" s="95"/>
      <c r="F943" s="97"/>
      <c r="G943" s="98"/>
      <c r="H943" s="95"/>
      <c r="I943" s="95"/>
      <c r="J943" s="95"/>
      <c r="K943" s="95"/>
      <c r="L943" s="99"/>
      <c r="M943" s="100"/>
      <c r="N943" s="95"/>
      <c r="O943" s="95"/>
      <c r="P943" s="101"/>
      <c r="Q943" s="10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</row>
    <row r="944" spans="1:172" x14ac:dyDescent="0.2">
      <c r="A944" s="93"/>
      <c r="B944" s="94"/>
      <c r="C944" s="95"/>
      <c r="D944" s="96"/>
      <c r="E944" s="95"/>
      <c r="F944" s="97"/>
      <c r="G944" s="98"/>
      <c r="H944" s="95"/>
      <c r="I944" s="95"/>
      <c r="J944" s="95"/>
      <c r="K944" s="95"/>
      <c r="L944" s="99"/>
      <c r="M944" s="100"/>
      <c r="N944" s="95"/>
      <c r="O944" s="95"/>
      <c r="P944" s="101"/>
      <c r="Q944" s="10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</row>
    <row r="945" spans="1:172" x14ac:dyDescent="0.2">
      <c r="A945" s="93"/>
      <c r="B945" s="94"/>
      <c r="C945" s="95"/>
      <c r="D945" s="96"/>
      <c r="E945" s="95"/>
      <c r="F945" s="97"/>
      <c r="G945" s="98"/>
      <c r="H945" s="95"/>
      <c r="I945" s="95"/>
      <c r="J945" s="95"/>
      <c r="K945" s="95"/>
      <c r="L945" s="99"/>
      <c r="M945" s="100"/>
      <c r="N945" s="95"/>
      <c r="O945" s="95"/>
      <c r="P945" s="101"/>
      <c r="Q945" s="10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</row>
    <row r="946" spans="1:172" x14ac:dyDescent="0.2">
      <c r="A946" s="93"/>
      <c r="B946" s="94"/>
      <c r="C946" s="95"/>
      <c r="D946" s="96"/>
      <c r="E946" s="95"/>
      <c r="F946" s="97"/>
      <c r="G946" s="98"/>
      <c r="H946" s="95"/>
      <c r="I946" s="95"/>
      <c r="J946" s="95"/>
      <c r="K946" s="95"/>
      <c r="L946" s="99"/>
      <c r="M946" s="100"/>
      <c r="N946" s="95"/>
      <c r="O946" s="95"/>
      <c r="P946" s="101"/>
      <c r="Q946" s="10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</row>
    <row r="947" spans="1:172" x14ac:dyDescent="0.2">
      <c r="A947" s="93"/>
      <c r="B947" s="94"/>
      <c r="C947" s="95"/>
      <c r="D947" s="96"/>
      <c r="E947" s="95"/>
      <c r="F947" s="97"/>
      <c r="G947" s="98"/>
      <c r="H947" s="95"/>
      <c r="I947" s="95"/>
      <c r="J947" s="95"/>
      <c r="K947" s="95"/>
      <c r="L947" s="99"/>
      <c r="M947" s="100"/>
      <c r="N947" s="95"/>
      <c r="O947" s="95"/>
      <c r="P947" s="101"/>
      <c r="Q947" s="10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</row>
    <row r="948" spans="1:172" x14ac:dyDescent="0.2">
      <c r="A948" s="93"/>
      <c r="B948" s="94"/>
      <c r="C948" s="95"/>
      <c r="D948" s="96"/>
      <c r="E948" s="95"/>
      <c r="F948" s="97"/>
      <c r="G948" s="98"/>
      <c r="H948" s="95"/>
      <c r="I948" s="95"/>
      <c r="J948" s="95"/>
      <c r="K948" s="95"/>
      <c r="L948" s="99"/>
      <c r="M948" s="100"/>
      <c r="N948" s="95"/>
      <c r="O948" s="95"/>
      <c r="P948" s="101"/>
      <c r="Q948" s="10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</row>
    <row r="949" spans="1:172" x14ac:dyDescent="0.2">
      <c r="A949" s="93"/>
      <c r="B949" s="94"/>
      <c r="C949" s="95"/>
      <c r="D949" s="96"/>
      <c r="E949" s="95"/>
      <c r="F949" s="97"/>
      <c r="G949" s="98"/>
      <c r="H949" s="95"/>
      <c r="I949" s="95"/>
      <c r="J949" s="95"/>
      <c r="K949" s="95"/>
      <c r="L949" s="99"/>
      <c r="M949" s="100"/>
      <c r="N949" s="95"/>
      <c r="O949" s="95"/>
      <c r="P949" s="101"/>
      <c r="Q949" s="10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</row>
    <row r="950" spans="1:172" x14ac:dyDescent="0.2">
      <c r="A950" s="93"/>
      <c r="B950" s="94"/>
      <c r="C950" s="95"/>
      <c r="D950" s="96"/>
      <c r="E950" s="95"/>
      <c r="F950" s="97"/>
      <c r="G950" s="98"/>
      <c r="H950" s="95"/>
      <c r="I950" s="95"/>
      <c r="J950" s="95"/>
      <c r="K950" s="95"/>
      <c r="L950" s="99"/>
      <c r="M950" s="100"/>
      <c r="N950" s="95"/>
      <c r="O950" s="95"/>
      <c r="P950" s="101"/>
      <c r="Q950" s="10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</row>
    <row r="951" spans="1:172" x14ac:dyDescent="0.2">
      <c r="A951" s="93"/>
      <c r="B951" s="94"/>
      <c r="C951" s="95"/>
      <c r="D951" s="96"/>
      <c r="E951" s="95"/>
      <c r="F951" s="97"/>
      <c r="G951" s="98"/>
      <c r="H951" s="95"/>
      <c r="I951" s="95"/>
      <c r="J951" s="95"/>
      <c r="K951" s="95"/>
      <c r="L951" s="99"/>
      <c r="M951" s="100"/>
      <c r="N951" s="95"/>
      <c r="O951" s="95"/>
      <c r="P951" s="101"/>
      <c r="Q951" s="10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</row>
    <row r="952" spans="1:172" x14ac:dyDescent="0.2">
      <c r="A952" s="93"/>
      <c r="B952" s="94"/>
      <c r="C952" s="95"/>
      <c r="D952" s="96"/>
      <c r="E952" s="95"/>
      <c r="F952" s="97"/>
      <c r="G952" s="98"/>
      <c r="H952" s="95"/>
      <c r="I952" s="95"/>
      <c r="J952" s="95"/>
      <c r="K952" s="95"/>
      <c r="L952" s="99"/>
      <c r="M952" s="100"/>
      <c r="N952" s="95"/>
      <c r="O952" s="95"/>
      <c r="P952" s="101"/>
      <c r="Q952" s="10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</row>
    <row r="953" spans="1:172" x14ac:dyDescent="0.2">
      <c r="A953" s="93"/>
      <c r="B953" s="94"/>
      <c r="C953" s="95"/>
      <c r="D953" s="96"/>
      <c r="E953" s="95"/>
      <c r="F953" s="97"/>
      <c r="G953" s="98"/>
      <c r="H953" s="95"/>
      <c r="I953" s="95"/>
      <c r="J953" s="95"/>
      <c r="K953" s="95"/>
      <c r="L953" s="99"/>
      <c r="M953" s="100"/>
      <c r="N953" s="95"/>
      <c r="O953" s="95"/>
      <c r="P953" s="101"/>
      <c r="Q953" s="10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</row>
    <row r="954" spans="1:172" x14ac:dyDescent="0.2">
      <c r="A954" s="93"/>
      <c r="B954" s="94"/>
      <c r="C954" s="95"/>
      <c r="D954" s="96"/>
      <c r="E954" s="95"/>
      <c r="F954" s="97"/>
      <c r="G954" s="98"/>
      <c r="H954" s="95"/>
      <c r="I954" s="95"/>
      <c r="J954" s="95"/>
      <c r="K954" s="95"/>
      <c r="L954" s="99"/>
      <c r="M954" s="100"/>
      <c r="N954" s="95"/>
      <c r="O954" s="95"/>
      <c r="P954" s="101"/>
      <c r="Q954" s="10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</row>
    <row r="955" spans="1:172" x14ac:dyDescent="0.2">
      <c r="A955" s="93"/>
      <c r="B955" s="94"/>
      <c r="C955" s="95"/>
      <c r="D955" s="96"/>
      <c r="E955" s="95"/>
      <c r="F955" s="97"/>
      <c r="G955" s="98"/>
      <c r="H955" s="95"/>
      <c r="I955" s="95"/>
      <c r="J955" s="95"/>
      <c r="K955" s="95"/>
      <c r="L955" s="99"/>
      <c r="M955" s="100"/>
      <c r="N955" s="95"/>
      <c r="O955" s="95"/>
      <c r="P955" s="101"/>
      <c r="Q955" s="10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</row>
    <row r="956" spans="1:172" x14ac:dyDescent="0.2">
      <c r="A956" s="93"/>
      <c r="B956" s="94"/>
      <c r="C956" s="95"/>
      <c r="D956" s="96"/>
      <c r="E956" s="95"/>
      <c r="F956" s="97"/>
      <c r="G956" s="98"/>
      <c r="H956" s="95"/>
      <c r="I956" s="95"/>
      <c r="J956" s="95"/>
      <c r="K956" s="95"/>
      <c r="L956" s="99"/>
      <c r="M956" s="100"/>
      <c r="N956" s="95"/>
      <c r="O956" s="95"/>
      <c r="P956" s="101"/>
      <c r="Q956" s="10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</row>
    <row r="957" spans="1:172" x14ac:dyDescent="0.2">
      <c r="A957" s="93"/>
      <c r="B957" s="94"/>
      <c r="C957" s="95"/>
      <c r="D957" s="96"/>
      <c r="E957" s="95"/>
      <c r="F957" s="97"/>
      <c r="G957" s="98"/>
      <c r="H957" s="95"/>
      <c r="I957" s="95"/>
      <c r="J957" s="95"/>
      <c r="K957" s="95"/>
      <c r="L957" s="99"/>
      <c r="M957" s="100"/>
      <c r="N957" s="95"/>
      <c r="O957" s="95"/>
      <c r="P957" s="101"/>
      <c r="Q957" s="10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</row>
    <row r="958" spans="1:172" x14ac:dyDescent="0.2">
      <c r="A958" s="93"/>
      <c r="B958" s="94"/>
      <c r="C958" s="95"/>
      <c r="D958" s="96"/>
      <c r="E958" s="95"/>
      <c r="F958" s="97"/>
      <c r="G958" s="98"/>
      <c r="H958" s="95"/>
      <c r="I958" s="95"/>
      <c r="J958" s="95"/>
      <c r="K958" s="95"/>
      <c r="L958" s="99"/>
      <c r="M958" s="100"/>
      <c r="N958" s="95"/>
      <c r="O958" s="95"/>
      <c r="P958" s="101"/>
      <c r="Q958" s="10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</row>
    <row r="959" spans="1:172" x14ac:dyDescent="0.2">
      <c r="A959" s="93"/>
      <c r="B959" s="94"/>
      <c r="C959" s="95"/>
      <c r="D959" s="96"/>
      <c r="E959" s="95"/>
      <c r="F959" s="97"/>
      <c r="G959" s="98"/>
      <c r="H959" s="95"/>
      <c r="I959" s="95"/>
      <c r="J959" s="95"/>
      <c r="K959" s="95"/>
      <c r="L959" s="99"/>
      <c r="M959" s="100"/>
      <c r="N959" s="95"/>
      <c r="O959" s="95"/>
      <c r="P959" s="101"/>
      <c r="Q959" s="10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</row>
    <row r="960" spans="1:172" x14ac:dyDescent="0.2">
      <c r="A960" s="93"/>
      <c r="B960" s="94"/>
      <c r="C960" s="95"/>
      <c r="D960" s="96"/>
      <c r="E960" s="95"/>
      <c r="F960" s="97"/>
      <c r="G960" s="98"/>
      <c r="H960" s="95"/>
      <c r="I960" s="95"/>
      <c r="J960" s="95"/>
      <c r="K960" s="95"/>
      <c r="L960" s="99"/>
      <c r="M960" s="100"/>
      <c r="N960" s="95"/>
      <c r="O960" s="95"/>
      <c r="P960" s="101"/>
      <c r="Q960" s="10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</row>
    <row r="961" spans="1:172" x14ac:dyDescent="0.2">
      <c r="A961" s="93"/>
      <c r="B961" s="94"/>
      <c r="C961" s="95"/>
      <c r="D961" s="96"/>
      <c r="E961" s="95"/>
      <c r="F961" s="97"/>
      <c r="G961" s="98"/>
      <c r="H961" s="95"/>
      <c r="I961" s="95"/>
      <c r="J961" s="95"/>
      <c r="K961" s="95"/>
      <c r="L961" s="99"/>
      <c r="M961" s="100"/>
      <c r="N961" s="95"/>
      <c r="O961" s="95"/>
      <c r="P961" s="101"/>
      <c r="Q961" s="10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</row>
    <row r="962" spans="1:172" x14ac:dyDescent="0.2">
      <c r="A962" s="93"/>
      <c r="B962" s="94"/>
      <c r="C962" s="95"/>
      <c r="D962" s="96"/>
      <c r="E962" s="95"/>
      <c r="F962" s="97"/>
      <c r="G962" s="98"/>
      <c r="H962" s="95"/>
      <c r="I962" s="95"/>
      <c r="J962" s="95"/>
      <c r="K962" s="95"/>
      <c r="L962" s="99"/>
      <c r="M962" s="100"/>
      <c r="N962" s="95"/>
      <c r="O962" s="95"/>
      <c r="P962" s="101"/>
      <c r="Q962" s="10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</row>
    <row r="963" spans="1:172" x14ac:dyDescent="0.2">
      <c r="A963" s="93"/>
      <c r="B963" s="94"/>
      <c r="C963" s="95"/>
      <c r="D963" s="96"/>
      <c r="E963" s="95"/>
      <c r="F963" s="97"/>
      <c r="G963" s="98"/>
      <c r="H963" s="95"/>
      <c r="I963" s="95"/>
      <c r="J963" s="95"/>
      <c r="K963" s="95"/>
      <c r="L963" s="99"/>
      <c r="M963" s="100"/>
      <c r="N963" s="95"/>
      <c r="O963" s="95"/>
      <c r="P963" s="101"/>
      <c r="Q963" s="10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</row>
    <row r="964" spans="1:172" x14ac:dyDescent="0.2">
      <c r="A964" s="93"/>
      <c r="B964" s="94"/>
      <c r="C964" s="95"/>
      <c r="D964" s="96"/>
      <c r="E964" s="95"/>
      <c r="F964" s="97"/>
      <c r="G964" s="98"/>
      <c r="H964" s="95"/>
      <c r="I964" s="95"/>
      <c r="J964" s="95"/>
      <c r="K964" s="95"/>
      <c r="L964" s="99"/>
      <c r="M964" s="100"/>
      <c r="N964" s="95"/>
      <c r="O964" s="95"/>
      <c r="P964" s="101"/>
      <c r="Q964" s="10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</row>
    <row r="965" spans="1:172" x14ac:dyDescent="0.2">
      <c r="A965" s="93"/>
      <c r="B965" s="94"/>
      <c r="C965" s="95"/>
      <c r="D965" s="96"/>
      <c r="E965" s="95"/>
      <c r="F965" s="97"/>
      <c r="G965" s="98"/>
      <c r="H965" s="95"/>
      <c r="I965" s="95"/>
      <c r="J965" s="95"/>
      <c r="K965" s="95"/>
      <c r="L965" s="99"/>
      <c r="M965" s="100"/>
      <c r="N965" s="95"/>
      <c r="O965" s="95"/>
      <c r="P965" s="101"/>
      <c r="Q965" s="10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</row>
    <row r="966" spans="1:172" x14ac:dyDescent="0.2">
      <c r="A966" s="93"/>
      <c r="B966" s="94"/>
      <c r="C966" s="95"/>
      <c r="D966" s="96"/>
      <c r="E966" s="95"/>
      <c r="F966" s="97"/>
      <c r="G966" s="98"/>
      <c r="H966" s="95"/>
      <c r="I966" s="95"/>
      <c r="J966" s="95"/>
      <c r="K966" s="95"/>
      <c r="L966" s="99"/>
      <c r="M966" s="100"/>
      <c r="N966" s="95"/>
      <c r="O966" s="95"/>
      <c r="P966" s="101"/>
      <c r="Q966" s="10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</row>
    <row r="967" spans="1:172" x14ac:dyDescent="0.2">
      <c r="A967" s="93"/>
      <c r="B967" s="94"/>
      <c r="C967" s="95"/>
      <c r="D967" s="96"/>
      <c r="E967" s="95"/>
      <c r="F967" s="97"/>
      <c r="G967" s="98"/>
      <c r="H967" s="95"/>
      <c r="I967" s="95"/>
      <c r="J967" s="95"/>
      <c r="K967" s="95"/>
      <c r="L967" s="99"/>
      <c r="M967" s="100"/>
      <c r="N967" s="95"/>
      <c r="O967" s="95"/>
      <c r="P967" s="101"/>
      <c r="Q967" s="10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</row>
    <row r="968" spans="1:172" x14ac:dyDescent="0.2">
      <c r="A968" s="93"/>
      <c r="B968" s="94"/>
      <c r="C968" s="95"/>
      <c r="D968" s="96"/>
      <c r="E968" s="95"/>
      <c r="F968" s="97"/>
      <c r="G968" s="98"/>
      <c r="H968" s="95"/>
      <c r="I968" s="95"/>
      <c r="J968" s="95"/>
      <c r="K968" s="95"/>
      <c r="L968" s="99"/>
      <c r="M968" s="100"/>
      <c r="N968" s="95"/>
      <c r="O968" s="95"/>
      <c r="P968" s="101"/>
      <c r="Q968" s="10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</row>
    <row r="969" spans="1:172" x14ac:dyDescent="0.2">
      <c r="A969" s="93"/>
      <c r="B969" s="94"/>
      <c r="C969" s="95"/>
      <c r="D969" s="96"/>
      <c r="E969" s="95"/>
      <c r="F969" s="97"/>
      <c r="G969" s="98"/>
      <c r="H969" s="95"/>
      <c r="I969" s="95"/>
      <c r="J969" s="95"/>
      <c r="K969" s="95"/>
      <c r="L969" s="99"/>
      <c r="M969" s="100"/>
      <c r="N969" s="95"/>
      <c r="O969" s="95"/>
      <c r="P969" s="101"/>
      <c r="Q969" s="10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</row>
    <row r="970" spans="1:172" x14ac:dyDescent="0.2">
      <c r="A970" s="93"/>
      <c r="B970" s="94"/>
      <c r="C970" s="95"/>
      <c r="D970" s="96"/>
      <c r="E970" s="95"/>
      <c r="F970" s="97"/>
      <c r="G970" s="98"/>
      <c r="H970" s="95"/>
      <c r="I970" s="95"/>
      <c r="J970" s="95"/>
      <c r="K970" s="95"/>
      <c r="L970" s="99"/>
      <c r="M970" s="100"/>
      <c r="N970" s="95"/>
      <c r="O970" s="95"/>
      <c r="P970" s="101"/>
      <c r="Q970" s="10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</row>
    <row r="971" spans="1:172" x14ac:dyDescent="0.2">
      <c r="A971" s="93"/>
      <c r="B971" s="94"/>
      <c r="C971" s="95"/>
      <c r="D971" s="96"/>
      <c r="E971" s="95"/>
      <c r="F971" s="97"/>
      <c r="G971" s="98"/>
      <c r="H971" s="95"/>
      <c r="I971" s="95"/>
      <c r="J971" s="95"/>
      <c r="K971" s="95"/>
      <c r="L971" s="99"/>
      <c r="M971" s="100"/>
      <c r="N971" s="95"/>
      <c r="O971" s="95"/>
      <c r="P971" s="101"/>
      <c r="Q971" s="10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</row>
    <row r="972" spans="1:172" x14ac:dyDescent="0.2">
      <c r="A972" s="93"/>
      <c r="B972" s="94"/>
      <c r="C972" s="95"/>
      <c r="D972" s="96"/>
      <c r="E972" s="95"/>
      <c r="F972" s="97"/>
      <c r="G972" s="98"/>
      <c r="H972" s="95"/>
      <c r="I972" s="95"/>
      <c r="J972" s="95"/>
      <c r="K972" s="95"/>
      <c r="L972" s="99"/>
      <c r="M972" s="100"/>
      <c r="N972" s="95"/>
      <c r="O972" s="95"/>
      <c r="P972" s="101"/>
      <c r="Q972" s="10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</row>
    <row r="973" spans="1:172" x14ac:dyDescent="0.2">
      <c r="A973" s="93"/>
      <c r="B973" s="94"/>
      <c r="C973" s="95"/>
      <c r="D973" s="96"/>
      <c r="E973" s="95"/>
      <c r="F973" s="97"/>
      <c r="G973" s="98"/>
      <c r="H973" s="95"/>
      <c r="I973" s="95"/>
      <c r="J973" s="95"/>
      <c r="K973" s="95"/>
      <c r="L973" s="99"/>
      <c r="M973" s="100"/>
      <c r="N973" s="95"/>
      <c r="O973" s="95"/>
      <c r="P973" s="101"/>
      <c r="Q973" s="10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</row>
    <row r="974" spans="1:172" x14ac:dyDescent="0.2">
      <c r="A974" s="93"/>
      <c r="B974" s="94"/>
      <c r="C974" s="95"/>
      <c r="D974" s="96"/>
      <c r="E974" s="95"/>
      <c r="F974" s="97"/>
      <c r="G974" s="98"/>
      <c r="H974" s="95"/>
      <c r="I974" s="95"/>
      <c r="J974" s="95"/>
      <c r="K974" s="95"/>
      <c r="L974" s="99"/>
      <c r="M974" s="100"/>
      <c r="N974" s="95"/>
      <c r="O974" s="95"/>
      <c r="P974" s="101"/>
      <c r="Q974" s="10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</row>
    <row r="975" spans="1:172" x14ac:dyDescent="0.2">
      <c r="A975" s="93"/>
      <c r="B975" s="94"/>
      <c r="C975" s="95"/>
      <c r="D975" s="96"/>
      <c r="E975" s="95"/>
      <c r="F975" s="97"/>
      <c r="G975" s="98"/>
      <c r="H975" s="95"/>
      <c r="I975" s="95"/>
      <c r="J975" s="95"/>
      <c r="K975" s="95"/>
      <c r="L975" s="99"/>
      <c r="M975" s="100"/>
      <c r="N975" s="95"/>
      <c r="O975" s="95"/>
      <c r="P975" s="101"/>
      <c r="Q975" s="10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</row>
    <row r="976" spans="1:172" x14ac:dyDescent="0.2">
      <c r="A976" s="93"/>
      <c r="B976" s="94"/>
      <c r="C976" s="95"/>
      <c r="D976" s="96"/>
      <c r="E976" s="95"/>
      <c r="F976" s="97"/>
      <c r="G976" s="98"/>
      <c r="H976" s="95"/>
      <c r="I976" s="95"/>
      <c r="J976" s="95"/>
      <c r="K976" s="95"/>
      <c r="L976" s="99"/>
      <c r="M976" s="100"/>
      <c r="N976" s="95"/>
      <c r="O976" s="95"/>
      <c r="P976" s="101"/>
      <c r="Q976" s="10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</row>
    <row r="977" spans="1:175" x14ac:dyDescent="0.2">
      <c r="A977" s="93"/>
      <c r="B977" s="94"/>
      <c r="C977" s="95"/>
      <c r="D977" s="96"/>
      <c r="E977" s="95"/>
      <c r="F977" s="97"/>
      <c r="G977" s="98"/>
      <c r="H977" s="95"/>
      <c r="I977" s="95"/>
      <c r="J977" s="95"/>
      <c r="K977" s="95"/>
      <c r="L977" s="99"/>
      <c r="M977" s="100"/>
      <c r="N977" s="95"/>
      <c r="O977" s="95"/>
      <c r="P977" s="101"/>
      <c r="Q977" s="10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</row>
    <row r="978" spans="1:175" x14ac:dyDescent="0.2">
      <c r="A978" s="93"/>
      <c r="B978" s="94"/>
      <c r="C978" s="95"/>
      <c r="D978" s="96"/>
      <c r="E978" s="95"/>
      <c r="F978" s="97"/>
      <c r="G978" s="98"/>
      <c r="H978" s="95"/>
      <c r="I978" s="95"/>
      <c r="J978" s="95"/>
      <c r="K978" s="95"/>
      <c r="L978" s="99"/>
      <c r="M978" s="100"/>
      <c r="N978" s="95"/>
      <c r="O978" s="95"/>
      <c r="P978" s="101"/>
      <c r="Q978" s="102"/>
      <c r="R978" s="12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/>
      <c r="B979" s="94"/>
      <c r="C979" s="95"/>
      <c r="D979" s="96"/>
      <c r="E979" s="95"/>
      <c r="F979" s="97"/>
      <c r="G979" s="98"/>
      <c r="H979" s="95"/>
      <c r="I979" s="95"/>
      <c r="J979" s="95"/>
      <c r="K979" s="95"/>
      <c r="L979" s="99"/>
      <c r="M979" s="100"/>
      <c r="N979" s="95"/>
      <c r="O979" s="95"/>
      <c r="P979" s="101"/>
      <c r="Q979" s="10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</row>
    <row r="980" spans="1:175" x14ac:dyDescent="0.2">
      <c r="A980" s="93"/>
      <c r="B980" s="94"/>
      <c r="C980" s="95"/>
      <c r="D980" s="96"/>
      <c r="E980" s="95"/>
      <c r="F980" s="97"/>
      <c r="G980" s="98"/>
      <c r="H980" s="95"/>
      <c r="I980" s="95"/>
      <c r="J980" s="95"/>
      <c r="K980" s="95"/>
      <c r="L980" s="99"/>
      <c r="M980" s="100"/>
      <c r="N980" s="95"/>
      <c r="O980" s="95"/>
      <c r="P980" s="101"/>
      <c r="Q980" s="10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</row>
    <row r="981" spans="1:175" x14ac:dyDescent="0.2">
      <c r="A981" s="93"/>
      <c r="B981" s="94"/>
      <c r="C981" s="95"/>
      <c r="D981" s="96"/>
      <c r="E981" s="95"/>
      <c r="F981" s="97"/>
      <c r="G981" s="98"/>
      <c r="H981" s="95"/>
      <c r="I981" s="95"/>
      <c r="J981" s="95"/>
      <c r="K981" s="95"/>
      <c r="L981" s="99"/>
      <c r="M981" s="100"/>
      <c r="N981" s="95"/>
      <c r="O981" s="95"/>
      <c r="P981" s="101"/>
      <c r="Q981" s="10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</row>
    <row r="982" spans="1:175" x14ac:dyDescent="0.2">
      <c r="A982" s="93"/>
      <c r="B982" s="94"/>
      <c r="C982" s="95"/>
      <c r="D982" s="96"/>
      <c r="E982" s="95"/>
      <c r="F982" s="97"/>
      <c r="G982" s="98"/>
      <c r="H982" s="95"/>
      <c r="I982" s="95"/>
      <c r="J982" s="95"/>
      <c r="K982" s="95"/>
      <c r="L982" s="99"/>
      <c r="M982" s="100"/>
      <c r="N982" s="95"/>
      <c r="O982" s="95"/>
      <c r="P982" s="101"/>
      <c r="Q982" s="10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</row>
    <row r="983" spans="1:175" x14ac:dyDescent="0.2">
      <c r="A983" s="93"/>
      <c r="B983" s="94"/>
      <c r="C983" s="95"/>
      <c r="D983" s="96"/>
      <c r="E983" s="95"/>
      <c r="F983" s="97"/>
      <c r="G983" s="98"/>
      <c r="H983" s="95"/>
      <c r="I983" s="95"/>
      <c r="J983" s="95"/>
      <c r="K983" s="95"/>
      <c r="L983" s="99"/>
      <c r="M983" s="100"/>
      <c r="N983" s="95"/>
      <c r="O983" s="95"/>
      <c r="P983" s="101"/>
      <c r="Q983" s="10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</row>
    <row r="984" spans="1:175" x14ac:dyDescent="0.2">
      <c r="A984" s="93"/>
      <c r="B984" s="94"/>
      <c r="C984" s="95"/>
      <c r="D984" s="96"/>
      <c r="E984" s="95"/>
      <c r="F984" s="97"/>
      <c r="G984" s="98"/>
      <c r="H984" s="95"/>
      <c r="I984" s="95"/>
      <c r="J984" s="95"/>
      <c r="K984" s="95"/>
      <c r="L984" s="99"/>
      <c r="M984" s="100"/>
      <c r="N984" s="95"/>
      <c r="O984" s="95"/>
      <c r="P984" s="101"/>
      <c r="Q984" s="10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</row>
    <row r="985" spans="1:175" x14ac:dyDescent="0.2">
      <c r="A985" s="93"/>
      <c r="B985" s="94"/>
      <c r="C985" s="95"/>
      <c r="D985" s="96"/>
      <c r="E985" s="95"/>
      <c r="F985" s="97"/>
      <c r="G985" s="98"/>
      <c r="H985" s="95"/>
      <c r="I985" s="95"/>
      <c r="J985" s="95"/>
      <c r="K985" s="95"/>
      <c r="L985" s="99"/>
      <c r="M985" s="100"/>
      <c r="N985" s="95"/>
      <c r="O985" s="95"/>
      <c r="P985" s="101"/>
      <c r="Q985" s="10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</row>
    <row r="986" spans="1:175" x14ac:dyDescent="0.2">
      <c r="A986" s="93"/>
      <c r="B986" s="94"/>
      <c r="C986" s="95"/>
      <c r="D986" s="96"/>
      <c r="E986" s="95"/>
      <c r="F986" s="97"/>
      <c r="G986" s="98"/>
      <c r="H986" s="95"/>
      <c r="I986" s="95"/>
      <c r="J986" s="95"/>
      <c r="K986" s="95"/>
      <c r="L986" s="99"/>
      <c r="M986" s="100"/>
      <c r="N986" s="95"/>
      <c r="O986" s="95"/>
      <c r="P986" s="101"/>
      <c r="Q986" s="10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</row>
    <row r="987" spans="1:175" x14ac:dyDescent="0.2">
      <c r="A987" s="93"/>
      <c r="B987" s="94"/>
      <c r="C987" s="95"/>
      <c r="D987" s="96"/>
      <c r="E987" s="95"/>
      <c r="F987" s="97"/>
      <c r="G987" s="98"/>
      <c r="H987" s="95"/>
      <c r="I987" s="95"/>
      <c r="J987" s="95"/>
      <c r="K987" s="95"/>
      <c r="L987" s="99"/>
      <c r="M987" s="100"/>
      <c r="N987" s="95"/>
      <c r="O987" s="95"/>
      <c r="P987" s="101"/>
      <c r="Q987" s="10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</row>
    <row r="988" spans="1:175" x14ac:dyDescent="0.2">
      <c r="A988" s="93"/>
      <c r="B988" s="94"/>
      <c r="C988" s="95"/>
      <c r="D988" s="96"/>
      <c r="E988" s="95"/>
      <c r="F988" s="97"/>
      <c r="G988" s="98"/>
      <c r="H988" s="95"/>
      <c r="I988" s="95"/>
      <c r="J988" s="95"/>
      <c r="K988" s="95"/>
      <c r="L988" s="99"/>
      <c r="M988" s="100"/>
      <c r="N988" s="95"/>
      <c r="O988" s="95"/>
      <c r="P988" s="101"/>
      <c r="Q988" s="10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</row>
    <row r="989" spans="1:175" x14ac:dyDescent="0.2">
      <c r="A989" s="93"/>
      <c r="B989" s="94"/>
      <c r="C989" s="95"/>
      <c r="D989" s="96"/>
      <c r="E989" s="95"/>
      <c r="F989" s="97"/>
      <c r="G989" s="98"/>
      <c r="H989" s="95"/>
      <c r="I989" s="95"/>
      <c r="J989" s="95"/>
      <c r="K989" s="95"/>
      <c r="L989" s="99"/>
      <c r="M989" s="100"/>
      <c r="N989" s="95"/>
      <c r="O989" s="95"/>
      <c r="P989" s="101"/>
      <c r="Q989" s="10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</row>
    <row r="990" spans="1:175" x14ac:dyDescent="0.2">
      <c r="A990" s="93"/>
      <c r="B990" s="94"/>
      <c r="C990" s="95"/>
      <c r="D990" s="96"/>
      <c r="E990" s="95"/>
      <c r="F990" s="97"/>
      <c r="G990" s="98"/>
      <c r="H990" s="95"/>
      <c r="I990" s="95"/>
      <c r="J990" s="95"/>
      <c r="K990" s="95"/>
      <c r="L990" s="99"/>
      <c r="M990" s="100"/>
      <c r="N990" s="95"/>
      <c r="O990" s="95"/>
      <c r="P990" s="101"/>
      <c r="Q990" s="10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</row>
    <row r="991" spans="1:175" x14ac:dyDescent="0.2">
      <c r="A991" s="93"/>
      <c r="B991" s="94"/>
      <c r="C991" s="95"/>
      <c r="D991" s="96"/>
      <c r="E991" s="95"/>
      <c r="F991" s="97"/>
      <c r="G991" s="98"/>
      <c r="H991" s="95"/>
      <c r="I991" s="95"/>
      <c r="J991" s="95"/>
      <c r="K991" s="95"/>
      <c r="L991" s="99"/>
      <c r="M991" s="100"/>
      <c r="N991" s="95"/>
      <c r="O991" s="95"/>
      <c r="P991" s="101"/>
      <c r="Q991" s="10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</row>
    <row r="992" spans="1:175" x14ac:dyDescent="0.2">
      <c r="A992" s="93"/>
      <c r="B992" s="94"/>
      <c r="C992" s="95"/>
      <c r="D992" s="96"/>
      <c r="E992" s="95"/>
      <c r="F992" s="97"/>
      <c r="G992" s="98"/>
      <c r="H992" s="95"/>
      <c r="I992" s="95"/>
      <c r="J992" s="95"/>
      <c r="K992" s="95"/>
      <c r="L992" s="99"/>
      <c r="M992" s="100"/>
      <c r="N992" s="95"/>
      <c r="O992" s="95"/>
      <c r="P992" s="101"/>
      <c r="Q992" s="10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</row>
    <row r="993" spans="1:172" x14ac:dyDescent="0.2">
      <c r="A993" s="93"/>
      <c r="B993" s="94"/>
      <c r="C993" s="95"/>
      <c r="D993" s="96"/>
      <c r="E993" s="95"/>
      <c r="F993" s="97"/>
      <c r="G993" s="98"/>
      <c r="H993" s="95"/>
      <c r="I993" s="95"/>
      <c r="J993" s="95"/>
      <c r="K993" s="95"/>
      <c r="L993" s="99"/>
      <c r="M993" s="100"/>
      <c r="N993" s="95"/>
      <c r="O993" s="95"/>
      <c r="P993" s="101"/>
      <c r="Q993" s="10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</row>
    <row r="994" spans="1:172" x14ac:dyDescent="0.2">
      <c r="A994" s="93"/>
      <c r="B994" s="94"/>
      <c r="C994" s="95"/>
      <c r="D994" s="96"/>
      <c r="E994" s="95"/>
      <c r="F994" s="97"/>
      <c r="G994" s="98"/>
      <c r="H994" s="95"/>
      <c r="I994" s="95"/>
      <c r="J994" s="95"/>
      <c r="K994" s="95"/>
      <c r="L994" s="99"/>
      <c r="M994" s="100"/>
      <c r="N994" s="95"/>
      <c r="O994" s="95"/>
      <c r="P994" s="101"/>
      <c r="Q994" s="10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</row>
    <row r="995" spans="1:172" x14ac:dyDescent="0.2">
      <c r="A995" s="93"/>
      <c r="B995" s="94"/>
      <c r="C995" s="95"/>
      <c r="D995" s="96"/>
      <c r="E995" s="95"/>
      <c r="F995" s="97"/>
      <c r="G995" s="98"/>
      <c r="H995" s="95"/>
      <c r="I995" s="95"/>
      <c r="J995" s="95"/>
      <c r="K995" s="95"/>
      <c r="L995" s="99"/>
      <c r="M995" s="100"/>
      <c r="N995" s="95"/>
      <c r="O995" s="95"/>
      <c r="P995" s="101"/>
      <c r="Q995" s="10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</row>
    <row r="996" spans="1:172" x14ac:dyDescent="0.2">
      <c r="A996" s="93"/>
      <c r="B996" s="94"/>
      <c r="C996" s="95"/>
      <c r="D996" s="96"/>
      <c r="E996" s="95"/>
      <c r="F996" s="97"/>
      <c r="G996" s="98"/>
      <c r="H996" s="95"/>
      <c r="I996" s="95"/>
      <c r="J996" s="95"/>
      <c r="K996" s="95"/>
      <c r="L996" s="99"/>
      <c r="M996" s="100"/>
      <c r="N996" s="95"/>
      <c r="O996" s="95"/>
      <c r="P996" s="101"/>
      <c r="Q996" s="10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</row>
    <row r="997" spans="1:172" x14ac:dyDescent="0.2">
      <c r="A997" s="93"/>
      <c r="B997" s="94"/>
      <c r="C997" s="95"/>
      <c r="D997" s="96"/>
      <c r="E997" s="95"/>
      <c r="F997" s="97"/>
      <c r="G997" s="98"/>
      <c r="H997" s="95"/>
      <c r="I997" s="95"/>
      <c r="J997" s="95"/>
      <c r="K997" s="95"/>
      <c r="L997" s="99"/>
      <c r="M997" s="100"/>
      <c r="N997" s="95"/>
      <c r="O997" s="95"/>
      <c r="P997" s="101"/>
      <c r="Q997" s="10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</row>
    <row r="998" spans="1:172" x14ac:dyDescent="0.2">
      <c r="A998" s="93"/>
      <c r="B998" s="94"/>
      <c r="C998" s="95"/>
      <c r="D998" s="96"/>
      <c r="E998" s="95"/>
      <c r="F998" s="97"/>
      <c r="G998" s="98"/>
      <c r="H998" s="95"/>
      <c r="I998" s="95"/>
      <c r="J998" s="95"/>
      <c r="K998" s="95"/>
      <c r="L998" s="99"/>
      <c r="M998" s="100"/>
      <c r="N998" s="95"/>
      <c r="O998" s="95"/>
      <c r="P998" s="101"/>
      <c r="Q998" s="10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</row>
    <row r="999" spans="1:172" x14ac:dyDescent="0.2">
      <c r="A999" s="93"/>
      <c r="B999" s="94"/>
      <c r="C999" s="95"/>
      <c r="D999" s="96"/>
      <c r="E999" s="95"/>
      <c r="F999" s="97"/>
      <c r="G999" s="98"/>
      <c r="H999" s="95"/>
      <c r="I999" s="95"/>
      <c r="J999" s="95"/>
      <c r="K999" s="95"/>
      <c r="L999" s="99"/>
      <c r="M999" s="100"/>
      <c r="N999" s="95"/>
      <c r="O999" s="95"/>
      <c r="P999" s="101"/>
      <c r="Q999" s="10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</row>
    <row r="1000" spans="1:172" x14ac:dyDescent="0.2">
      <c r="A1000" s="93"/>
      <c r="B1000" s="94"/>
      <c r="C1000" s="95"/>
      <c r="D1000" s="96"/>
      <c r="E1000" s="95"/>
      <c r="F1000" s="97"/>
      <c r="G1000" s="98"/>
      <c r="H1000" s="95"/>
      <c r="I1000" s="95"/>
      <c r="J1000" s="95"/>
      <c r="K1000" s="95"/>
      <c r="L1000" s="99"/>
      <c r="M1000" s="100"/>
      <c r="N1000" s="95"/>
      <c r="O1000" s="95"/>
      <c r="P1000" s="101"/>
      <c r="Q1000" s="10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</row>
    <row r="1001" spans="1:172" x14ac:dyDescent="0.2">
      <c r="A1001" s="93"/>
      <c r="B1001" s="94"/>
      <c r="C1001" s="95"/>
      <c r="D1001" s="96"/>
      <c r="E1001" s="95"/>
      <c r="F1001" s="97"/>
      <c r="G1001" s="98"/>
      <c r="H1001" s="95"/>
      <c r="I1001" s="95"/>
      <c r="J1001" s="95"/>
      <c r="K1001" s="95"/>
      <c r="L1001" s="99"/>
      <c r="M1001" s="100"/>
      <c r="N1001" s="95"/>
      <c r="O1001" s="95"/>
      <c r="P1001" s="101"/>
      <c r="Q1001" s="10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</row>
    <row r="1002" spans="1:172" x14ac:dyDescent="0.2">
      <c r="A1002" s="93"/>
      <c r="B1002" s="94"/>
      <c r="C1002" s="95"/>
      <c r="D1002" s="96"/>
      <c r="E1002" s="95"/>
      <c r="F1002" s="97"/>
      <c r="G1002" s="98"/>
      <c r="H1002" s="95"/>
      <c r="I1002" s="95"/>
      <c r="J1002" s="95"/>
      <c r="K1002" s="95"/>
      <c r="L1002" s="99"/>
      <c r="M1002" s="100"/>
      <c r="N1002" s="95"/>
      <c r="O1002" s="95"/>
      <c r="P1002" s="101"/>
      <c r="Q1002" s="10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</row>
    <row r="1003" spans="1:172" x14ac:dyDescent="0.2">
      <c r="A1003" s="93"/>
      <c r="B1003" s="94"/>
      <c r="C1003" s="95"/>
      <c r="D1003" s="96"/>
      <c r="E1003" s="95"/>
      <c r="F1003" s="97"/>
      <c r="G1003" s="98"/>
      <c r="H1003" s="95"/>
      <c r="I1003" s="95"/>
      <c r="J1003" s="95"/>
      <c r="K1003" s="95"/>
      <c r="L1003" s="99"/>
      <c r="M1003" s="100"/>
      <c r="N1003" s="95"/>
      <c r="O1003" s="95"/>
      <c r="P1003" s="101"/>
      <c r="Q1003" s="10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</row>
    <row r="1004" spans="1:172" x14ac:dyDescent="0.2">
      <c r="A1004" s="93"/>
      <c r="B1004" s="94"/>
      <c r="C1004" s="95"/>
      <c r="D1004" s="96"/>
      <c r="E1004" s="95"/>
      <c r="F1004" s="97"/>
      <c r="G1004" s="98"/>
      <c r="H1004" s="95"/>
      <c r="I1004" s="95"/>
      <c r="J1004" s="95"/>
      <c r="K1004" s="95"/>
      <c r="L1004" s="99"/>
      <c r="M1004" s="100"/>
      <c r="N1004" s="95"/>
      <c r="O1004" s="95"/>
      <c r="P1004" s="101"/>
      <c r="Q1004" s="10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</row>
    <row r="1005" spans="1:172" x14ac:dyDescent="0.2">
      <c r="A1005" s="93"/>
      <c r="B1005" s="94"/>
      <c r="C1005" s="95"/>
      <c r="D1005" s="96"/>
      <c r="E1005" s="95"/>
      <c r="F1005" s="97"/>
      <c r="G1005" s="98"/>
      <c r="H1005" s="95"/>
      <c r="I1005" s="95"/>
      <c r="J1005" s="95"/>
      <c r="K1005" s="95"/>
      <c r="L1005" s="99"/>
      <c r="M1005" s="100"/>
      <c r="N1005" s="95"/>
      <c r="O1005" s="95"/>
      <c r="P1005" s="101"/>
      <c r="Q1005" s="10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</row>
    <row r="1006" spans="1:172" x14ac:dyDescent="0.2">
      <c r="A1006" s="93"/>
      <c r="B1006" s="94"/>
      <c r="C1006" s="95"/>
      <c r="D1006" s="96"/>
      <c r="E1006" s="95"/>
      <c r="F1006" s="97"/>
      <c r="G1006" s="98"/>
      <c r="H1006" s="95"/>
      <c r="I1006" s="95"/>
      <c r="J1006" s="95"/>
      <c r="K1006" s="95"/>
      <c r="L1006" s="99"/>
      <c r="M1006" s="100"/>
      <c r="N1006" s="95"/>
      <c r="O1006" s="95"/>
      <c r="P1006" s="101"/>
      <c r="Q1006" s="10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</row>
    <row r="1007" spans="1:172" x14ac:dyDescent="0.2">
      <c r="A1007" s="93"/>
      <c r="B1007" s="94"/>
      <c r="C1007" s="95"/>
      <c r="D1007" s="96"/>
      <c r="E1007" s="95"/>
      <c r="F1007" s="97"/>
      <c r="G1007" s="98"/>
      <c r="H1007" s="95"/>
      <c r="I1007" s="95"/>
      <c r="J1007" s="95"/>
      <c r="K1007" s="95"/>
      <c r="L1007" s="99"/>
      <c r="M1007" s="100"/>
      <c r="N1007" s="95"/>
      <c r="O1007" s="95"/>
      <c r="P1007" s="101"/>
      <c r="Q1007" s="10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</row>
    <row r="1008" spans="1:172" x14ac:dyDescent="0.2">
      <c r="A1008" s="93"/>
      <c r="B1008" s="94"/>
      <c r="C1008" s="95"/>
      <c r="D1008" s="96"/>
      <c r="E1008" s="95"/>
      <c r="F1008" s="97"/>
      <c r="G1008" s="98"/>
      <c r="H1008" s="95"/>
      <c r="I1008" s="95"/>
      <c r="J1008" s="95"/>
      <c r="K1008" s="95"/>
      <c r="L1008" s="99"/>
      <c r="M1008" s="100"/>
      <c r="N1008" s="95"/>
      <c r="O1008" s="95"/>
      <c r="P1008" s="101"/>
      <c r="Q1008" s="10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</row>
    <row r="1009" spans="1:175" x14ac:dyDescent="0.2">
      <c r="A1009" s="93"/>
      <c r="B1009" s="94"/>
      <c r="C1009" s="95"/>
      <c r="D1009" s="96"/>
      <c r="E1009" s="95"/>
      <c r="F1009" s="97"/>
      <c r="G1009" s="98"/>
      <c r="H1009" s="95"/>
      <c r="I1009" s="95"/>
      <c r="J1009" s="95"/>
      <c r="K1009" s="95"/>
      <c r="L1009" s="99"/>
      <c r="M1009" s="100"/>
      <c r="N1009" s="95"/>
      <c r="O1009" s="95"/>
      <c r="P1009" s="101"/>
      <c r="Q1009" s="10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</row>
    <row r="1010" spans="1:175" x14ac:dyDescent="0.2">
      <c r="A1010" s="93"/>
      <c r="B1010" s="94"/>
      <c r="C1010" s="95"/>
      <c r="D1010" s="96"/>
      <c r="E1010" s="95"/>
      <c r="F1010" s="97"/>
      <c r="G1010" s="98"/>
      <c r="H1010" s="95"/>
      <c r="I1010" s="95"/>
      <c r="J1010" s="95"/>
      <c r="K1010" s="95"/>
      <c r="L1010" s="99"/>
      <c r="M1010" s="100"/>
      <c r="N1010" s="95"/>
      <c r="O1010" s="95"/>
      <c r="P1010" s="101"/>
      <c r="Q1010" s="10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</row>
    <row r="1011" spans="1:175" x14ac:dyDescent="0.2">
      <c r="A1011" s="93"/>
      <c r="B1011" s="94"/>
      <c r="C1011" s="95"/>
      <c r="D1011" s="96"/>
      <c r="E1011" s="95"/>
      <c r="F1011" s="97"/>
      <c r="G1011" s="98"/>
      <c r="H1011" s="95"/>
      <c r="I1011" s="95"/>
      <c r="J1011" s="95"/>
      <c r="K1011" s="95"/>
      <c r="L1011" s="99"/>
      <c r="M1011" s="100"/>
      <c r="N1011" s="95"/>
      <c r="O1011" s="95"/>
      <c r="P1011" s="101"/>
      <c r="Q1011" s="10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</row>
    <row r="1012" spans="1:175" x14ac:dyDescent="0.2">
      <c r="A1012" s="93"/>
      <c r="B1012" s="94"/>
      <c r="C1012" s="95"/>
      <c r="D1012" s="96"/>
      <c r="E1012" s="95"/>
      <c r="F1012" s="97"/>
      <c r="G1012" s="98"/>
      <c r="H1012" s="95"/>
      <c r="I1012" s="95"/>
      <c r="J1012" s="95"/>
      <c r="K1012" s="95"/>
      <c r="L1012" s="99"/>
      <c r="M1012" s="100"/>
      <c r="N1012" s="95"/>
      <c r="O1012" s="95"/>
      <c r="P1012" s="101"/>
      <c r="Q1012" s="10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</row>
    <row r="1013" spans="1:175" x14ac:dyDescent="0.2">
      <c r="A1013" s="93"/>
      <c r="B1013" s="94"/>
      <c r="C1013" s="95"/>
      <c r="D1013" s="96"/>
      <c r="E1013" s="95"/>
      <c r="F1013" s="97"/>
      <c r="G1013" s="98"/>
      <c r="H1013" s="95"/>
      <c r="I1013" s="95"/>
      <c r="J1013" s="95"/>
      <c r="K1013" s="95"/>
      <c r="L1013" s="99"/>
      <c r="M1013" s="100"/>
      <c r="N1013" s="95"/>
      <c r="O1013" s="95"/>
      <c r="P1013" s="101"/>
      <c r="Q1013" s="10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</row>
    <row r="1014" spans="1:175" x14ac:dyDescent="0.2">
      <c r="A1014" s="93"/>
      <c r="B1014" s="94"/>
      <c r="C1014" s="95"/>
      <c r="D1014" s="96"/>
      <c r="E1014" s="95"/>
      <c r="F1014" s="97"/>
      <c r="G1014" s="98"/>
      <c r="H1014" s="95"/>
      <c r="I1014" s="95"/>
      <c r="J1014" s="95"/>
      <c r="K1014" s="95"/>
      <c r="L1014" s="99"/>
      <c r="M1014" s="100"/>
      <c r="N1014" s="95"/>
      <c r="O1014" s="95"/>
      <c r="P1014" s="101"/>
      <c r="Q1014" s="10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</row>
    <row r="1015" spans="1:175" x14ac:dyDescent="0.2">
      <c r="A1015" s="93"/>
      <c r="B1015" s="94"/>
      <c r="C1015" s="95"/>
      <c r="D1015" s="96"/>
      <c r="E1015" s="95"/>
      <c r="F1015" s="97"/>
      <c r="G1015" s="98"/>
      <c r="H1015" s="95"/>
      <c r="I1015" s="95"/>
      <c r="J1015" s="95"/>
      <c r="K1015" s="95"/>
      <c r="L1015" s="99"/>
      <c r="M1015" s="100"/>
      <c r="N1015" s="95"/>
      <c r="O1015" s="95"/>
      <c r="P1015" s="101"/>
      <c r="Q1015" s="10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</row>
    <row r="1016" spans="1:175" x14ac:dyDescent="0.2">
      <c r="A1016" s="93"/>
      <c r="B1016" s="94"/>
      <c r="C1016" s="95"/>
      <c r="D1016" s="96"/>
      <c r="E1016" s="95"/>
      <c r="F1016" s="97"/>
      <c r="G1016" s="98"/>
      <c r="H1016" s="95"/>
      <c r="I1016" s="95"/>
      <c r="J1016" s="95"/>
      <c r="K1016" s="95"/>
      <c r="L1016" s="99"/>
      <c r="M1016" s="100"/>
      <c r="N1016" s="95"/>
      <c r="O1016" s="95"/>
      <c r="P1016" s="101"/>
      <c r="Q1016" s="10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</row>
    <row r="1017" spans="1:175" x14ac:dyDescent="0.2">
      <c r="A1017" s="93"/>
      <c r="B1017" s="94"/>
      <c r="C1017" s="95"/>
      <c r="D1017" s="96"/>
      <c r="E1017" s="95"/>
      <c r="F1017" s="97"/>
      <c r="G1017" s="98"/>
      <c r="H1017" s="95"/>
      <c r="I1017" s="95"/>
      <c r="J1017" s="95"/>
      <c r="K1017" s="95"/>
      <c r="L1017" s="99"/>
      <c r="M1017" s="100"/>
      <c r="N1017" s="95"/>
      <c r="O1017" s="95"/>
      <c r="P1017" s="101"/>
      <c r="Q1017" s="102"/>
      <c r="R1017" s="12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/>
      <c r="B1018" s="94"/>
      <c r="C1018" s="95"/>
      <c r="D1018" s="96"/>
      <c r="E1018" s="95"/>
      <c r="F1018" s="97"/>
      <c r="G1018" s="98"/>
      <c r="H1018" s="95"/>
      <c r="I1018" s="95"/>
      <c r="J1018" s="95"/>
      <c r="K1018" s="95"/>
      <c r="L1018" s="99"/>
      <c r="M1018" s="100"/>
      <c r="N1018" s="95"/>
      <c r="O1018" s="95"/>
      <c r="P1018" s="101"/>
      <c r="Q1018" s="10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</row>
    <row r="1019" spans="1:175" x14ac:dyDescent="0.2">
      <c r="A1019" s="93"/>
      <c r="B1019" s="94"/>
      <c r="C1019" s="95"/>
      <c r="D1019" s="96"/>
      <c r="E1019" s="95"/>
      <c r="F1019" s="97"/>
      <c r="G1019" s="98"/>
      <c r="H1019" s="95"/>
      <c r="I1019" s="95"/>
      <c r="J1019" s="95"/>
      <c r="K1019" s="95"/>
      <c r="L1019" s="99"/>
      <c r="M1019" s="100"/>
      <c r="N1019" s="95"/>
      <c r="O1019" s="95"/>
      <c r="P1019" s="101"/>
      <c r="Q1019" s="10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</row>
    <row r="1020" spans="1:175" x14ac:dyDescent="0.2">
      <c r="A1020" s="93"/>
      <c r="B1020" s="94"/>
      <c r="C1020" s="95"/>
      <c r="D1020" s="96"/>
      <c r="E1020" s="95"/>
      <c r="F1020" s="97"/>
      <c r="G1020" s="98"/>
      <c r="H1020" s="95"/>
      <c r="I1020" s="95"/>
      <c r="J1020" s="95"/>
      <c r="K1020" s="95"/>
      <c r="L1020" s="99"/>
      <c r="M1020" s="100"/>
      <c r="N1020" s="95"/>
      <c r="O1020" s="95"/>
      <c r="P1020" s="101"/>
      <c r="Q1020" s="10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</row>
    <row r="1021" spans="1:175" x14ac:dyDescent="0.2">
      <c r="A1021" s="93"/>
      <c r="B1021" s="94"/>
      <c r="C1021" s="95"/>
      <c r="D1021" s="96"/>
      <c r="E1021" s="95"/>
      <c r="F1021" s="97"/>
      <c r="G1021" s="98"/>
      <c r="H1021" s="95"/>
      <c r="I1021" s="95"/>
      <c r="J1021" s="95"/>
      <c r="K1021" s="95"/>
      <c r="L1021" s="99"/>
      <c r="M1021" s="100"/>
      <c r="N1021" s="95"/>
      <c r="O1021" s="95"/>
      <c r="P1021" s="101"/>
      <c r="Q1021" s="10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</row>
    <row r="1022" spans="1:175" x14ac:dyDescent="0.2">
      <c r="A1022" s="93"/>
      <c r="B1022" s="94"/>
      <c r="C1022" s="95"/>
      <c r="D1022" s="96"/>
      <c r="E1022" s="95"/>
      <c r="F1022" s="97"/>
      <c r="G1022" s="98"/>
      <c r="H1022" s="95"/>
      <c r="I1022" s="95"/>
      <c r="J1022" s="95"/>
      <c r="K1022" s="95"/>
      <c r="L1022" s="99"/>
      <c r="M1022" s="100"/>
      <c r="N1022" s="95"/>
      <c r="O1022" s="95"/>
      <c r="P1022" s="101"/>
      <c r="Q1022" s="10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</row>
    <row r="1023" spans="1:175" x14ac:dyDescent="0.2">
      <c r="A1023" s="93"/>
      <c r="B1023" s="94"/>
      <c r="C1023" s="95"/>
      <c r="D1023" s="96"/>
      <c r="E1023" s="95"/>
      <c r="F1023" s="97"/>
      <c r="G1023" s="98"/>
      <c r="H1023" s="95"/>
      <c r="I1023" s="95"/>
      <c r="J1023" s="95"/>
      <c r="K1023" s="95"/>
      <c r="L1023" s="99"/>
      <c r="M1023" s="100"/>
      <c r="N1023" s="95"/>
      <c r="O1023" s="95"/>
      <c r="P1023" s="101"/>
      <c r="Q1023" s="10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</row>
    <row r="1024" spans="1:175" x14ac:dyDescent="0.2">
      <c r="A1024" s="93"/>
      <c r="B1024" s="94"/>
      <c r="C1024" s="95"/>
      <c r="D1024" s="96"/>
      <c r="E1024" s="95"/>
      <c r="F1024" s="97"/>
      <c r="G1024" s="98"/>
      <c r="H1024" s="95"/>
      <c r="I1024" s="95"/>
      <c r="J1024" s="95"/>
      <c r="K1024" s="95"/>
      <c r="L1024" s="99"/>
      <c r="M1024" s="100"/>
      <c r="N1024" s="95"/>
      <c r="O1024" s="95"/>
      <c r="P1024" s="101"/>
      <c r="Q1024" s="10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</row>
    <row r="1025" spans="1:172" x14ac:dyDescent="0.2">
      <c r="A1025" s="93"/>
      <c r="B1025" s="94"/>
      <c r="C1025" s="95"/>
      <c r="D1025" s="96"/>
      <c r="E1025" s="95"/>
      <c r="F1025" s="97"/>
      <c r="G1025" s="98"/>
      <c r="H1025" s="95"/>
      <c r="I1025" s="95"/>
      <c r="J1025" s="95"/>
      <c r="K1025" s="95"/>
      <c r="L1025" s="99"/>
      <c r="M1025" s="100"/>
      <c r="N1025" s="95"/>
      <c r="O1025" s="95"/>
      <c r="P1025" s="101"/>
      <c r="Q1025" s="10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</row>
    <row r="1026" spans="1:172" x14ac:dyDescent="0.2">
      <c r="A1026" s="93"/>
      <c r="B1026" s="94"/>
      <c r="C1026" s="95"/>
      <c r="D1026" s="96"/>
      <c r="E1026" s="95"/>
      <c r="F1026" s="97"/>
      <c r="G1026" s="98"/>
      <c r="H1026" s="95"/>
      <c r="I1026" s="95"/>
      <c r="J1026" s="95"/>
      <c r="K1026" s="95"/>
      <c r="L1026" s="99"/>
      <c r="M1026" s="100"/>
      <c r="N1026" s="95"/>
      <c r="O1026" s="95"/>
      <c r="P1026" s="101"/>
      <c r="Q1026" s="10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</row>
    <row r="1027" spans="1:172" x14ac:dyDescent="0.2">
      <c r="A1027" s="93"/>
      <c r="B1027" s="94"/>
      <c r="C1027" s="95"/>
      <c r="D1027" s="96"/>
      <c r="E1027" s="95"/>
      <c r="F1027" s="97"/>
      <c r="G1027" s="98"/>
      <c r="H1027" s="95"/>
      <c r="I1027" s="95"/>
      <c r="J1027" s="95"/>
      <c r="K1027" s="95"/>
      <c r="L1027" s="99"/>
      <c r="M1027" s="100"/>
      <c r="N1027" s="95"/>
      <c r="O1027" s="95"/>
      <c r="P1027" s="101"/>
      <c r="Q1027" s="10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</row>
    <row r="1028" spans="1:172" x14ac:dyDescent="0.2">
      <c r="A1028" s="93"/>
      <c r="B1028" s="94"/>
      <c r="C1028" s="95"/>
      <c r="D1028" s="96"/>
      <c r="E1028" s="95"/>
      <c r="F1028" s="97"/>
      <c r="G1028" s="98"/>
      <c r="H1028" s="95"/>
      <c r="I1028" s="95"/>
      <c r="J1028" s="95"/>
      <c r="K1028" s="95"/>
      <c r="L1028" s="99"/>
      <c r="M1028" s="100"/>
      <c r="N1028" s="95"/>
      <c r="O1028" s="95"/>
      <c r="P1028" s="101"/>
      <c r="Q1028" s="10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</row>
    <row r="1029" spans="1:172" x14ac:dyDescent="0.2">
      <c r="A1029" s="93"/>
      <c r="B1029" s="94"/>
      <c r="C1029" s="95"/>
      <c r="D1029" s="96"/>
      <c r="E1029" s="95"/>
      <c r="F1029" s="97"/>
      <c r="G1029" s="98"/>
      <c r="H1029" s="95"/>
      <c r="I1029" s="95"/>
      <c r="J1029" s="95"/>
      <c r="K1029" s="95"/>
      <c r="L1029" s="99"/>
      <c r="M1029" s="100"/>
      <c r="N1029" s="95"/>
      <c r="O1029" s="95"/>
      <c r="P1029" s="101"/>
      <c r="Q1029" s="10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</row>
    <row r="1030" spans="1:172" x14ac:dyDescent="0.2">
      <c r="A1030" s="93"/>
      <c r="B1030" s="94"/>
      <c r="C1030" s="95"/>
      <c r="D1030" s="96"/>
      <c r="E1030" s="95"/>
      <c r="F1030" s="97"/>
      <c r="G1030" s="98"/>
      <c r="H1030" s="95"/>
      <c r="I1030" s="95"/>
      <c r="J1030" s="95"/>
      <c r="K1030" s="95"/>
      <c r="L1030" s="99"/>
      <c r="M1030" s="100"/>
      <c r="N1030" s="95"/>
      <c r="O1030" s="95"/>
      <c r="P1030" s="101"/>
      <c r="Q1030" s="10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</row>
    <row r="1031" spans="1:172" x14ac:dyDescent="0.2">
      <c r="A1031" s="93"/>
      <c r="B1031" s="94"/>
      <c r="C1031" s="95"/>
      <c r="D1031" s="96"/>
      <c r="E1031" s="95"/>
      <c r="F1031" s="97"/>
      <c r="G1031" s="98"/>
      <c r="H1031" s="95"/>
      <c r="I1031" s="95"/>
      <c r="J1031" s="95"/>
      <c r="K1031" s="95"/>
      <c r="L1031" s="99"/>
      <c r="M1031" s="100"/>
      <c r="N1031" s="95"/>
      <c r="O1031" s="95"/>
      <c r="P1031" s="101"/>
      <c r="Q1031" s="10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</row>
    <row r="1032" spans="1:172" x14ac:dyDescent="0.2">
      <c r="A1032" s="93"/>
      <c r="B1032" s="94"/>
      <c r="C1032" s="95"/>
      <c r="D1032" s="96"/>
      <c r="E1032" s="95"/>
      <c r="F1032" s="97"/>
      <c r="G1032" s="98"/>
      <c r="H1032" s="95"/>
      <c r="I1032" s="95"/>
      <c r="J1032" s="95"/>
      <c r="K1032" s="95"/>
      <c r="L1032" s="99"/>
      <c r="M1032" s="100"/>
      <c r="N1032" s="95"/>
      <c r="O1032" s="95"/>
      <c r="P1032" s="101"/>
      <c r="Q1032" s="10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</row>
    <row r="1033" spans="1:172" x14ac:dyDescent="0.2">
      <c r="A1033" s="93"/>
      <c r="B1033" s="94"/>
      <c r="C1033" s="95"/>
      <c r="D1033" s="96"/>
      <c r="E1033" s="95"/>
      <c r="F1033" s="97"/>
      <c r="G1033" s="98"/>
      <c r="H1033" s="95"/>
      <c r="I1033" s="95"/>
      <c r="J1033" s="95"/>
      <c r="K1033" s="95"/>
      <c r="L1033" s="99"/>
      <c r="M1033" s="100"/>
      <c r="N1033" s="95"/>
      <c r="O1033" s="95"/>
      <c r="P1033" s="101"/>
      <c r="Q1033" s="10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</row>
    <row r="1034" spans="1:172" x14ac:dyDescent="0.2">
      <c r="A1034" s="93"/>
      <c r="B1034" s="94"/>
      <c r="C1034" s="95"/>
      <c r="D1034" s="96"/>
      <c r="E1034" s="95"/>
      <c r="F1034" s="97"/>
      <c r="G1034" s="98"/>
      <c r="H1034" s="95"/>
      <c r="I1034" s="95"/>
      <c r="J1034" s="95"/>
      <c r="K1034" s="95"/>
      <c r="L1034" s="99"/>
      <c r="M1034" s="100"/>
      <c r="N1034" s="95"/>
      <c r="O1034" s="95"/>
      <c r="P1034" s="101"/>
      <c r="Q1034" s="10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</row>
    <row r="1035" spans="1:172" x14ac:dyDescent="0.2">
      <c r="A1035" s="93"/>
      <c r="B1035" s="94"/>
      <c r="C1035" s="95"/>
      <c r="D1035" s="96"/>
      <c r="E1035" s="95"/>
      <c r="F1035" s="97"/>
      <c r="G1035" s="98"/>
      <c r="H1035" s="95"/>
      <c r="I1035" s="95"/>
      <c r="J1035" s="95"/>
      <c r="K1035" s="95"/>
      <c r="L1035" s="99"/>
      <c r="M1035" s="100"/>
      <c r="N1035" s="95"/>
      <c r="O1035" s="95"/>
      <c r="P1035" s="101"/>
      <c r="Q1035" s="10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</row>
    <row r="1036" spans="1:172" x14ac:dyDescent="0.2">
      <c r="A1036" s="93"/>
      <c r="B1036" s="94"/>
      <c r="C1036" s="95"/>
      <c r="D1036" s="96"/>
      <c r="E1036" s="95"/>
      <c r="F1036" s="97"/>
      <c r="G1036" s="98"/>
      <c r="H1036" s="95"/>
      <c r="I1036" s="95"/>
      <c r="J1036" s="95"/>
      <c r="K1036" s="95"/>
      <c r="L1036" s="99"/>
      <c r="M1036" s="100"/>
      <c r="N1036" s="95"/>
      <c r="O1036" s="95"/>
      <c r="P1036" s="101"/>
      <c r="Q1036" s="10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</row>
    <row r="1037" spans="1:172" x14ac:dyDescent="0.2">
      <c r="A1037" s="93"/>
      <c r="B1037" s="94"/>
      <c r="C1037" s="95"/>
      <c r="D1037" s="96"/>
      <c r="E1037" s="95"/>
      <c r="F1037" s="97"/>
      <c r="G1037" s="98"/>
      <c r="H1037" s="95"/>
      <c r="I1037" s="95"/>
      <c r="J1037" s="95"/>
      <c r="K1037" s="95"/>
      <c r="L1037" s="99"/>
      <c r="M1037" s="100"/>
      <c r="N1037" s="95"/>
      <c r="O1037" s="95"/>
      <c r="P1037" s="101"/>
      <c r="Q1037" s="10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</row>
    <row r="1038" spans="1:172" x14ac:dyDescent="0.2">
      <c r="A1038" s="93"/>
      <c r="B1038" s="94"/>
      <c r="C1038" s="95"/>
      <c r="D1038" s="96"/>
      <c r="E1038" s="95"/>
      <c r="F1038" s="97"/>
      <c r="G1038" s="98"/>
      <c r="H1038" s="95"/>
      <c r="I1038" s="95"/>
      <c r="J1038" s="95"/>
      <c r="K1038" s="95"/>
      <c r="L1038" s="99"/>
      <c r="M1038" s="100"/>
      <c r="N1038" s="95"/>
      <c r="O1038" s="95"/>
      <c r="P1038" s="101"/>
      <c r="Q1038" s="10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</row>
    <row r="1039" spans="1:172" x14ac:dyDescent="0.2">
      <c r="A1039" s="93"/>
      <c r="B1039" s="94"/>
      <c r="C1039" s="95"/>
      <c r="D1039" s="96"/>
      <c r="E1039" s="95"/>
      <c r="F1039" s="97"/>
      <c r="G1039" s="98"/>
      <c r="H1039" s="95"/>
      <c r="I1039" s="95"/>
      <c r="J1039" s="95"/>
      <c r="K1039" s="95"/>
      <c r="L1039" s="99"/>
      <c r="M1039" s="100"/>
      <c r="N1039" s="95"/>
      <c r="O1039" s="95"/>
      <c r="P1039" s="101"/>
      <c r="Q1039" s="10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</row>
    <row r="1040" spans="1:172" x14ac:dyDescent="0.2">
      <c r="A1040" s="93"/>
      <c r="B1040" s="94"/>
      <c r="C1040" s="95"/>
      <c r="D1040" s="96"/>
      <c r="E1040" s="95"/>
      <c r="F1040" s="97"/>
      <c r="G1040" s="98"/>
      <c r="H1040" s="95"/>
      <c r="I1040" s="95"/>
      <c r="J1040" s="95"/>
      <c r="K1040" s="95"/>
      <c r="L1040" s="99"/>
      <c r="M1040" s="100"/>
      <c r="N1040" s="95"/>
      <c r="O1040" s="95"/>
      <c r="P1040" s="101"/>
      <c r="Q1040" s="10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</row>
    <row r="1041" spans="1:172" x14ac:dyDescent="0.2">
      <c r="A1041" s="93"/>
      <c r="B1041" s="94"/>
      <c r="C1041" s="95"/>
      <c r="D1041" s="96"/>
      <c r="E1041" s="95"/>
      <c r="F1041" s="97"/>
      <c r="G1041" s="98"/>
      <c r="H1041" s="95"/>
      <c r="I1041" s="95"/>
      <c r="J1041" s="95"/>
      <c r="K1041" s="95"/>
      <c r="L1041" s="99"/>
      <c r="M1041" s="100"/>
      <c r="N1041" s="95"/>
      <c r="O1041" s="95"/>
      <c r="P1041" s="101"/>
      <c r="Q1041" s="10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</row>
    <row r="1042" spans="1:172" x14ac:dyDescent="0.2">
      <c r="A1042" s="93"/>
      <c r="B1042" s="94"/>
      <c r="C1042" s="95"/>
      <c r="D1042" s="96"/>
      <c r="E1042" s="95"/>
      <c r="F1042" s="97"/>
      <c r="G1042" s="98"/>
      <c r="H1042" s="95"/>
      <c r="I1042" s="95"/>
      <c r="J1042" s="95"/>
      <c r="K1042" s="95"/>
      <c r="L1042" s="99"/>
      <c r="M1042" s="100"/>
      <c r="N1042" s="95"/>
      <c r="O1042" s="95"/>
      <c r="P1042" s="101"/>
      <c r="Q1042" s="10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</row>
    <row r="1043" spans="1:172" x14ac:dyDescent="0.2">
      <c r="A1043" s="93"/>
      <c r="B1043" s="94"/>
      <c r="C1043" s="95"/>
      <c r="D1043" s="96"/>
      <c r="E1043" s="95"/>
      <c r="F1043" s="97"/>
      <c r="G1043" s="98"/>
      <c r="H1043" s="95"/>
      <c r="I1043" s="95"/>
      <c r="J1043" s="95"/>
      <c r="K1043" s="95"/>
      <c r="L1043" s="99"/>
      <c r="M1043" s="100"/>
      <c r="N1043" s="95"/>
      <c r="O1043" s="95"/>
      <c r="P1043" s="101"/>
      <c r="Q1043" s="10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</row>
    <row r="1044" spans="1:172" x14ac:dyDescent="0.2">
      <c r="A1044" s="93"/>
      <c r="B1044" s="94"/>
      <c r="C1044" s="95"/>
      <c r="D1044" s="96"/>
      <c r="E1044" s="95"/>
      <c r="F1044" s="97"/>
      <c r="G1044" s="98"/>
      <c r="H1044" s="95"/>
      <c r="I1044" s="95"/>
      <c r="J1044" s="95"/>
      <c r="K1044" s="95"/>
      <c r="L1044" s="99"/>
      <c r="M1044" s="100"/>
      <c r="N1044" s="95"/>
      <c r="O1044" s="95"/>
      <c r="P1044" s="101"/>
      <c r="Q1044" s="10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</row>
    <row r="1045" spans="1:172" x14ac:dyDescent="0.2">
      <c r="A1045" s="93"/>
      <c r="B1045" s="94"/>
      <c r="C1045" s="95"/>
      <c r="D1045" s="96"/>
      <c r="E1045" s="95"/>
      <c r="F1045" s="97"/>
      <c r="G1045" s="98"/>
      <c r="H1045" s="95"/>
      <c r="I1045" s="95"/>
      <c r="J1045" s="95"/>
      <c r="K1045" s="95"/>
      <c r="L1045" s="99"/>
      <c r="M1045" s="100"/>
      <c r="N1045" s="95"/>
      <c r="O1045" s="95"/>
      <c r="P1045" s="101"/>
      <c r="Q1045" s="10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</row>
    <row r="1046" spans="1:172" x14ac:dyDescent="0.2">
      <c r="A1046" s="93"/>
      <c r="B1046" s="94"/>
      <c r="C1046" s="95"/>
      <c r="D1046" s="96"/>
      <c r="E1046" s="95"/>
      <c r="F1046" s="97"/>
      <c r="G1046" s="98"/>
      <c r="H1046" s="95"/>
      <c r="I1046" s="95"/>
      <c r="J1046" s="95"/>
      <c r="K1046" s="95"/>
      <c r="L1046" s="99"/>
      <c r="M1046" s="100"/>
      <c r="N1046" s="95"/>
      <c r="O1046" s="95"/>
      <c r="P1046" s="101"/>
      <c r="Q1046" s="10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</row>
    <row r="1047" spans="1:172" x14ac:dyDescent="0.2">
      <c r="A1047" s="93"/>
      <c r="B1047" s="94"/>
      <c r="C1047" s="95"/>
      <c r="D1047" s="96"/>
      <c r="E1047" s="95"/>
      <c r="F1047" s="97"/>
      <c r="G1047" s="98"/>
      <c r="H1047" s="95"/>
      <c r="I1047" s="95"/>
      <c r="J1047" s="95"/>
      <c r="K1047" s="95"/>
      <c r="L1047" s="99"/>
      <c r="M1047" s="100"/>
      <c r="N1047" s="95"/>
      <c r="O1047" s="95"/>
      <c r="P1047" s="101"/>
      <c r="Q1047" s="10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</row>
    <row r="1048" spans="1:172" x14ac:dyDescent="0.2">
      <c r="A1048" s="93"/>
      <c r="B1048" s="94"/>
      <c r="C1048" s="95"/>
      <c r="D1048" s="96"/>
      <c r="E1048" s="95"/>
      <c r="F1048" s="97"/>
      <c r="G1048" s="98"/>
      <c r="H1048" s="95"/>
      <c r="I1048" s="95"/>
      <c r="J1048" s="95"/>
      <c r="K1048" s="95"/>
      <c r="L1048" s="99"/>
      <c r="M1048" s="100"/>
      <c r="N1048" s="95"/>
      <c r="O1048" s="95"/>
      <c r="P1048" s="101"/>
      <c r="Q1048" s="10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</row>
    <row r="1049" spans="1:172" x14ac:dyDescent="0.2">
      <c r="A1049" s="93"/>
      <c r="B1049" s="94"/>
      <c r="C1049" s="95"/>
      <c r="D1049" s="96"/>
      <c r="E1049" s="95"/>
      <c r="F1049" s="97"/>
      <c r="G1049" s="98"/>
      <c r="H1049" s="95"/>
      <c r="I1049" s="95"/>
      <c r="J1049" s="95"/>
      <c r="K1049" s="95"/>
      <c r="L1049" s="99"/>
      <c r="M1049" s="100"/>
      <c r="N1049" s="95"/>
      <c r="O1049" s="95"/>
      <c r="P1049" s="101"/>
      <c r="Q1049" s="10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</row>
    <row r="1050" spans="1:172" x14ac:dyDescent="0.2">
      <c r="A1050" s="93"/>
      <c r="B1050" s="94"/>
      <c r="C1050" s="95"/>
      <c r="D1050" s="96"/>
      <c r="E1050" s="95"/>
      <c r="F1050" s="97"/>
      <c r="G1050" s="98"/>
      <c r="H1050" s="95"/>
      <c r="I1050" s="95"/>
      <c r="J1050" s="95"/>
      <c r="K1050" s="95"/>
      <c r="L1050" s="99"/>
      <c r="M1050" s="100"/>
      <c r="N1050" s="95"/>
      <c r="O1050" s="95"/>
      <c r="P1050" s="101"/>
      <c r="Q1050" s="10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</row>
    <row r="1051" spans="1:172" x14ac:dyDescent="0.2">
      <c r="A1051" s="93"/>
      <c r="B1051" s="94"/>
      <c r="C1051" s="95"/>
      <c r="D1051" s="96"/>
      <c r="E1051" s="95"/>
      <c r="F1051" s="97"/>
      <c r="G1051" s="98"/>
      <c r="H1051" s="95"/>
      <c r="I1051" s="95"/>
      <c r="J1051" s="95"/>
      <c r="K1051" s="95"/>
      <c r="L1051" s="99"/>
      <c r="M1051" s="100"/>
      <c r="N1051" s="95"/>
      <c r="O1051" s="95"/>
      <c r="P1051" s="101"/>
      <c r="Q1051" s="10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</row>
    <row r="1052" spans="1:172" x14ac:dyDescent="0.2">
      <c r="A1052" s="93"/>
      <c r="B1052" s="94"/>
      <c r="C1052" s="95"/>
      <c r="D1052" s="96"/>
      <c r="E1052" s="95"/>
      <c r="F1052" s="97"/>
      <c r="G1052" s="98"/>
      <c r="H1052" s="95"/>
      <c r="I1052" s="95"/>
      <c r="J1052" s="95"/>
      <c r="K1052" s="95"/>
      <c r="L1052" s="99"/>
      <c r="M1052" s="100"/>
      <c r="N1052" s="95"/>
      <c r="O1052" s="95"/>
      <c r="P1052" s="101"/>
      <c r="Q1052" s="10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</row>
    <row r="1053" spans="1:172" x14ac:dyDescent="0.2">
      <c r="A1053" s="93"/>
      <c r="B1053" s="94"/>
      <c r="C1053" s="95"/>
      <c r="D1053" s="96"/>
      <c r="E1053" s="95"/>
      <c r="F1053" s="97"/>
      <c r="G1053" s="98"/>
      <c r="H1053" s="95"/>
      <c r="I1053" s="95"/>
      <c r="J1053" s="95"/>
      <c r="K1053" s="95"/>
      <c r="L1053" s="99"/>
      <c r="M1053" s="100"/>
      <c r="N1053" s="95"/>
      <c r="O1053" s="95"/>
      <c r="P1053" s="101"/>
      <c r="Q1053" s="10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</row>
    <row r="1054" spans="1:172" x14ac:dyDescent="0.2">
      <c r="A1054" s="93"/>
      <c r="B1054" s="94"/>
      <c r="C1054" s="95"/>
      <c r="D1054" s="96"/>
      <c r="E1054" s="95"/>
      <c r="F1054" s="97"/>
      <c r="G1054" s="98"/>
      <c r="H1054" s="95"/>
      <c r="I1054" s="95"/>
      <c r="J1054" s="95"/>
      <c r="K1054" s="95"/>
      <c r="L1054" s="99"/>
      <c r="M1054" s="100"/>
      <c r="N1054" s="95"/>
      <c r="O1054" s="95"/>
      <c r="P1054" s="101"/>
      <c r="Q1054" s="10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</row>
    <row r="1055" spans="1:172" x14ac:dyDescent="0.2">
      <c r="A1055" s="93"/>
      <c r="B1055" s="94"/>
      <c r="C1055" s="95"/>
      <c r="D1055" s="96"/>
      <c r="E1055" s="95"/>
      <c r="F1055" s="97"/>
      <c r="G1055" s="98"/>
      <c r="H1055" s="95"/>
      <c r="I1055" s="95"/>
      <c r="J1055" s="95"/>
      <c r="K1055" s="95"/>
      <c r="L1055" s="99"/>
      <c r="M1055" s="100"/>
      <c r="N1055" s="95"/>
      <c r="O1055" s="95"/>
      <c r="P1055" s="101"/>
      <c r="Q1055" s="10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</row>
    <row r="1056" spans="1:172" x14ac:dyDescent="0.2">
      <c r="A1056" s="93"/>
      <c r="B1056" s="94"/>
      <c r="C1056" s="95"/>
      <c r="D1056" s="96"/>
      <c r="E1056" s="95"/>
      <c r="F1056" s="97"/>
      <c r="G1056" s="98"/>
      <c r="H1056" s="95"/>
      <c r="I1056" s="95"/>
      <c r="J1056" s="95"/>
      <c r="K1056" s="95"/>
      <c r="L1056" s="99"/>
      <c r="M1056" s="100"/>
      <c r="N1056" s="95"/>
      <c r="O1056" s="95"/>
      <c r="P1056" s="101"/>
      <c r="Q1056" s="10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</row>
    <row r="1057" spans="1:175" x14ac:dyDescent="0.2">
      <c r="A1057" s="93"/>
      <c r="B1057" s="94"/>
      <c r="C1057" s="95"/>
      <c r="D1057" s="96"/>
      <c r="E1057" s="95"/>
      <c r="F1057" s="97"/>
      <c r="G1057" s="98"/>
      <c r="H1057" s="95"/>
      <c r="I1057" s="95"/>
      <c r="J1057" s="95"/>
      <c r="K1057" s="95"/>
      <c r="L1057" s="99"/>
      <c r="M1057" s="100"/>
      <c r="N1057" s="95"/>
      <c r="O1057" s="95"/>
      <c r="P1057" s="101"/>
      <c r="Q1057" s="10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</row>
    <row r="1058" spans="1:175" x14ac:dyDescent="0.2">
      <c r="A1058" s="93"/>
      <c r="B1058" s="94"/>
      <c r="C1058" s="95"/>
      <c r="D1058" s="96"/>
      <c r="E1058" s="95"/>
      <c r="F1058" s="97"/>
      <c r="G1058" s="98"/>
      <c r="H1058" s="95"/>
      <c r="I1058" s="95"/>
      <c r="J1058" s="95"/>
      <c r="K1058" s="95"/>
      <c r="L1058" s="99"/>
      <c r="M1058" s="100"/>
      <c r="N1058" s="95"/>
      <c r="O1058" s="95"/>
      <c r="P1058" s="101"/>
      <c r="Q1058" s="10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</row>
    <row r="1059" spans="1:175" x14ac:dyDescent="0.2">
      <c r="A1059" s="93"/>
      <c r="B1059" s="94"/>
      <c r="C1059" s="95"/>
      <c r="D1059" s="96"/>
      <c r="E1059" s="95"/>
      <c r="F1059" s="97"/>
      <c r="G1059" s="98"/>
      <c r="H1059" s="95"/>
      <c r="I1059" s="95"/>
      <c r="J1059" s="95"/>
      <c r="K1059" s="95"/>
      <c r="L1059" s="99"/>
      <c r="M1059" s="100"/>
      <c r="N1059" s="95"/>
      <c r="O1059" s="95"/>
      <c r="P1059" s="101"/>
      <c r="Q1059" s="10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</row>
    <row r="1060" spans="1:175" x14ac:dyDescent="0.2">
      <c r="A1060" s="93"/>
      <c r="B1060" s="94"/>
      <c r="C1060" s="95"/>
      <c r="D1060" s="96"/>
      <c r="E1060" s="95"/>
      <c r="F1060" s="97"/>
      <c r="G1060" s="98"/>
      <c r="H1060" s="95"/>
      <c r="I1060" s="95"/>
      <c r="J1060" s="95"/>
      <c r="K1060" s="95"/>
      <c r="L1060" s="99"/>
      <c r="M1060" s="100"/>
      <c r="N1060" s="95"/>
      <c r="O1060" s="95"/>
      <c r="P1060" s="101"/>
      <c r="Q1060" s="10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</row>
    <row r="1061" spans="1:175" x14ac:dyDescent="0.2">
      <c r="A1061" s="93"/>
      <c r="B1061" s="94"/>
      <c r="C1061" s="95"/>
      <c r="D1061" s="96"/>
      <c r="E1061" s="95"/>
      <c r="F1061" s="97"/>
      <c r="G1061" s="98"/>
      <c r="H1061" s="95"/>
      <c r="I1061" s="95"/>
      <c r="J1061" s="95"/>
      <c r="K1061" s="95"/>
      <c r="L1061" s="99"/>
      <c r="M1061" s="100"/>
      <c r="N1061" s="95"/>
      <c r="O1061" s="95"/>
      <c r="P1061" s="101"/>
      <c r="Q1061" s="10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</row>
    <row r="1062" spans="1:175" x14ac:dyDescent="0.2">
      <c r="A1062" s="93"/>
      <c r="B1062" s="94"/>
      <c r="C1062" s="95"/>
      <c r="D1062" s="96"/>
      <c r="E1062" s="95"/>
      <c r="F1062" s="97"/>
      <c r="G1062" s="98"/>
      <c r="H1062" s="95"/>
      <c r="I1062" s="95"/>
      <c r="J1062" s="95"/>
      <c r="K1062" s="95"/>
      <c r="L1062" s="99"/>
      <c r="M1062" s="100"/>
      <c r="N1062" s="95"/>
      <c r="O1062" s="95"/>
      <c r="P1062" s="101"/>
      <c r="Q1062" s="10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</row>
    <row r="1063" spans="1:175" x14ac:dyDescent="0.2">
      <c r="A1063" s="93"/>
      <c r="B1063" s="94"/>
      <c r="C1063" s="95"/>
      <c r="D1063" s="96"/>
      <c r="E1063" s="95"/>
      <c r="F1063" s="97"/>
      <c r="G1063" s="98"/>
      <c r="H1063" s="95"/>
      <c r="I1063" s="95"/>
      <c r="J1063" s="95"/>
      <c r="K1063" s="95"/>
      <c r="L1063" s="99"/>
      <c r="M1063" s="100"/>
      <c r="N1063" s="95"/>
      <c r="O1063" s="95"/>
      <c r="P1063" s="101"/>
      <c r="Q1063" s="10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</row>
    <row r="1064" spans="1:175" x14ac:dyDescent="0.2">
      <c r="A1064" s="93"/>
      <c r="B1064" s="94"/>
      <c r="C1064" s="95"/>
      <c r="D1064" s="96"/>
      <c r="E1064" s="95"/>
      <c r="F1064" s="97"/>
      <c r="G1064" s="98"/>
      <c r="H1064" s="95"/>
      <c r="I1064" s="95"/>
      <c r="J1064" s="95"/>
      <c r="K1064" s="95"/>
      <c r="L1064" s="99"/>
      <c r="M1064" s="100"/>
      <c r="N1064" s="95"/>
      <c r="O1064" s="95"/>
      <c r="P1064" s="101"/>
      <c r="Q1064" s="10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</row>
    <row r="1065" spans="1:175" x14ac:dyDescent="0.2">
      <c r="A1065" s="93"/>
      <c r="B1065" s="94"/>
      <c r="C1065" s="95"/>
      <c r="D1065" s="96"/>
      <c r="E1065" s="95"/>
      <c r="F1065" s="97"/>
      <c r="G1065" s="98"/>
      <c r="H1065" s="95"/>
      <c r="I1065" s="95"/>
      <c r="J1065" s="95"/>
      <c r="K1065" s="95"/>
      <c r="L1065" s="99"/>
      <c r="M1065" s="100"/>
      <c r="N1065" s="95"/>
      <c r="O1065" s="95"/>
      <c r="P1065" s="101"/>
      <c r="Q1065" s="10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</row>
    <row r="1066" spans="1:175" x14ac:dyDescent="0.2">
      <c r="A1066" s="93"/>
      <c r="B1066" s="94"/>
      <c r="C1066" s="95"/>
      <c r="D1066" s="96"/>
      <c r="E1066" s="95"/>
      <c r="F1066" s="97"/>
      <c r="G1066" s="98"/>
      <c r="H1066" s="95"/>
      <c r="I1066" s="95"/>
      <c r="J1066" s="95"/>
      <c r="K1066" s="95"/>
      <c r="L1066" s="99"/>
      <c r="M1066" s="100"/>
      <c r="N1066" s="95"/>
      <c r="O1066" s="95"/>
      <c r="P1066" s="101"/>
      <c r="Q1066" s="10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</row>
    <row r="1067" spans="1:175" x14ac:dyDescent="0.2">
      <c r="A1067" s="93"/>
      <c r="B1067" s="94"/>
      <c r="C1067" s="95"/>
      <c r="D1067" s="96"/>
      <c r="E1067" s="95"/>
      <c r="F1067" s="97"/>
      <c r="G1067" s="98"/>
      <c r="H1067" s="95"/>
      <c r="I1067" s="95"/>
      <c r="J1067" s="95"/>
      <c r="K1067" s="95"/>
      <c r="L1067" s="99"/>
      <c r="M1067" s="100"/>
      <c r="N1067" s="95"/>
      <c r="O1067" s="95"/>
      <c r="P1067" s="101"/>
      <c r="Q1067" s="102"/>
      <c r="R1067" s="12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/>
      <c r="B1068" s="94"/>
      <c r="C1068" s="95"/>
      <c r="D1068" s="96"/>
      <c r="E1068" s="95"/>
      <c r="F1068" s="97"/>
      <c r="G1068" s="98"/>
      <c r="H1068" s="95"/>
      <c r="I1068" s="95"/>
      <c r="J1068" s="95"/>
      <c r="K1068" s="95"/>
      <c r="L1068" s="99"/>
      <c r="M1068" s="100"/>
      <c r="N1068" s="95"/>
      <c r="O1068" s="95"/>
      <c r="P1068" s="101"/>
      <c r="Q1068" s="10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</row>
    <row r="1069" spans="1:175" x14ac:dyDescent="0.2">
      <c r="A1069" s="93"/>
      <c r="B1069" s="94"/>
      <c r="C1069" s="95"/>
      <c r="D1069" s="96"/>
      <c r="E1069" s="95"/>
      <c r="F1069" s="97"/>
      <c r="G1069" s="98"/>
      <c r="H1069" s="95"/>
      <c r="I1069" s="95"/>
      <c r="J1069" s="95"/>
      <c r="K1069" s="95"/>
      <c r="L1069" s="99"/>
      <c r="M1069" s="100"/>
      <c r="N1069" s="95"/>
      <c r="O1069" s="95"/>
      <c r="P1069" s="101"/>
      <c r="Q1069" s="10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</row>
    <row r="1070" spans="1:175" x14ac:dyDescent="0.2">
      <c r="A1070" s="93"/>
      <c r="B1070" s="94"/>
      <c r="C1070" s="95"/>
      <c r="D1070" s="96"/>
      <c r="E1070" s="95"/>
      <c r="F1070" s="97"/>
      <c r="G1070" s="98"/>
      <c r="H1070" s="95"/>
      <c r="I1070" s="95"/>
      <c r="J1070" s="95"/>
      <c r="K1070" s="95"/>
      <c r="L1070" s="99"/>
      <c r="M1070" s="100"/>
      <c r="N1070" s="95"/>
      <c r="O1070" s="95"/>
      <c r="P1070" s="101"/>
      <c r="Q1070" s="10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</row>
    <row r="1071" spans="1:175" x14ac:dyDescent="0.2">
      <c r="A1071" s="93"/>
      <c r="B1071" s="94"/>
      <c r="C1071" s="95"/>
      <c r="D1071" s="96"/>
      <c r="E1071" s="95"/>
      <c r="F1071" s="97"/>
      <c r="G1071" s="98"/>
      <c r="H1071" s="95"/>
      <c r="I1071" s="95"/>
      <c r="J1071" s="95"/>
      <c r="K1071" s="95"/>
      <c r="L1071" s="99"/>
      <c r="M1071" s="100"/>
      <c r="N1071" s="95"/>
      <c r="O1071" s="95"/>
      <c r="P1071" s="101"/>
      <c r="Q1071" s="10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</row>
    <row r="1072" spans="1:175" x14ac:dyDescent="0.2">
      <c r="A1072" s="93"/>
      <c r="B1072" s="94"/>
      <c r="C1072" s="95"/>
      <c r="D1072" s="96"/>
      <c r="E1072" s="95"/>
      <c r="F1072" s="97"/>
      <c r="G1072" s="98"/>
      <c r="H1072" s="95"/>
      <c r="I1072" s="95"/>
      <c r="J1072" s="95"/>
      <c r="K1072" s="95"/>
      <c r="L1072" s="99"/>
      <c r="M1072" s="100"/>
      <c r="N1072" s="95"/>
      <c r="O1072" s="95"/>
      <c r="P1072" s="101"/>
      <c r="Q1072" s="10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</row>
    <row r="1073" spans="1:172" x14ac:dyDescent="0.2">
      <c r="A1073" s="93"/>
      <c r="B1073" s="94"/>
      <c r="C1073" s="95"/>
      <c r="D1073" s="96"/>
      <c r="E1073" s="95"/>
      <c r="F1073" s="97"/>
      <c r="G1073" s="98"/>
      <c r="H1073" s="95"/>
      <c r="I1073" s="95"/>
      <c r="J1073" s="95"/>
      <c r="K1073" s="95"/>
      <c r="L1073" s="99"/>
      <c r="M1073" s="100"/>
      <c r="N1073" s="95"/>
      <c r="O1073" s="95"/>
      <c r="P1073" s="101"/>
      <c r="Q1073" s="10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</row>
    <row r="1074" spans="1:172" x14ac:dyDescent="0.2">
      <c r="A1074" s="93"/>
      <c r="B1074" s="94"/>
      <c r="C1074" s="95"/>
      <c r="D1074" s="96"/>
      <c r="E1074" s="95"/>
      <c r="F1074" s="97"/>
      <c r="G1074" s="98"/>
      <c r="H1074" s="95"/>
      <c r="I1074" s="95"/>
      <c r="J1074" s="95"/>
      <c r="K1074" s="95"/>
      <c r="L1074" s="99"/>
      <c r="M1074" s="100"/>
      <c r="N1074" s="95"/>
      <c r="O1074" s="95"/>
      <c r="P1074" s="101"/>
      <c r="Q1074" s="10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</row>
    <row r="1075" spans="1:172" x14ac:dyDescent="0.2">
      <c r="A1075" s="93"/>
      <c r="B1075" s="94"/>
      <c r="C1075" s="95"/>
      <c r="D1075" s="96"/>
      <c r="E1075" s="95"/>
      <c r="F1075" s="97"/>
      <c r="G1075" s="98"/>
      <c r="H1075" s="95"/>
      <c r="I1075" s="95"/>
      <c r="J1075" s="95"/>
      <c r="K1075" s="95"/>
      <c r="L1075" s="99"/>
      <c r="M1075" s="100"/>
      <c r="N1075" s="95"/>
      <c r="O1075" s="95"/>
      <c r="P1075" s="101"/>
      <c r="Q1075" s="10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</row>
    <row r="1076" spans="1:172" x14ac:dyDescent="0.2">
      <c r="A1076" s="93"/>
      <c r="B1076" s="94"/>
      <c r="C1076" s="95"/>
      <c r="D1076" s="96"/>
      <c r="E1076" s="95"/>
      <c r="F1076" s="97"/>
      <c r="G1076" s="98"/>
      <c r="H1076" s="95"/>
      <c r="I1076" s="95"/>
      <c r="J1076" s="95"/>
      <c r="K1076" s="95"/>
      <c r="L1076" s="99"/>
      <c r="M1076" s="100"/>
      <c r="N1076" s="95"/>
      <c r="O1076" s="95"/>
      <c r="P1076" s="101"/>
      <c r="Q1076" s="10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</row>
    <row r="1077" spans="1:172" x14ac:dyDescent="0.2">
      <c r="A1077" s="93"/>
      <c r="B1077" s="94"/>
      <c r="C1077" s="95"/>
      <c r="D1077" s="96"/>
      <c r="E1077" s="95"/>
      <c r="F1077" s="97"/>
      <c r="G1077" s="98"/>
      <c r="H1077" s="95"/>
      <c r="I1077" s="95"/>
      <c r="J1077" s="95"/>
      <c r="K1077" s="95"/>
      <c r="L1077" s="99"/>
      <c r="M1077" s="100"/>
      <c r="N1077" s="95"/>
      <c r="O1077" s="95"/>
      <c r="P1077" s="101"/>
      <c r="Q1077" s="10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</row>
    <row r="1078" spans="1:172" x14ac:dyDescent="0.2">
      <c r="A1078" s="93"/>
      <c r="B1078" s="94"/>
      <c r="C1078" s="95"/>
      <c r="D1078" s="96"/>
      <c r="E1078" s="95"/>
      <c r="F1078" s="97"/>
      <c r="G1078" s="98"/>
      <c r="H1078" s="95"/>
      <c r="I1078" s="95"/>
      <c r="J1078" s="95"/>
      <c r="K1078" s="95"/>
      <c r="L1078" s="99"/>
      <c r="M1078" s="100"/>
      <c r="N1078" s="95"/>
      <c r="O1078" s="95"/>
      <c r="P1078" s="101"/>
      <c r="Q1078" s="10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</row>
    <row r="1079" spans="1:172" x14ac:dyDescent="0.2">
      <c r="A1079" s="93"/>
      <c r="B1079" s="94"/>
      <c r="C1079" s="95"/>
      <c r="D1079" s="96"/>
      <c r="E1079" s="95"/>
      <c r="F1079" s="97"/>
      <c r="G1079" s="98"/>
      <c r="H1079" s="95"/>
      <c r="I1079" s="95"/>
      <c r="J1079" s="95"/>
      <c r="K1079" s="95"/>
      <c r="L1079" s="99"/>
      <c r="M1079" s="100"/>
      <c r="N1079" s="95"/>
      <c r="O1079" s="95"/>
      <c r="P1079" s="101"/>
      <c r="Q1079" s="10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</row>
    <row r="1080" spans="1:172" x14ac:dyDescent="0.2">
      <c r="A1080" s="93"/>
      <c r="B1080" s="94"/>
      <c r="C1080" s="95"/>
      <c r="D1080" s="96"/>
      <c r="E1080" s="95"/>
      <c r="F1080" s="97"/>
      <c r="G1080" s="98"/>
      <c r="H1080" s="95"/>
      <c r="I1080" s="95"/>
      <c r="J1080" s="95"/>
      <c r="K1080" s="95"/>
      <c r="L1080" s="99"/>
      <c r="M1080" s="100"/>
      <c r="N1080" s="95"/>
      <c r="O1080" s="95"/>
      <c r="P1080" s="101"/>
      <c r="Q1080" s="10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</row>
    <row r="1081" spans="1:172" x14ac:dyDescent="0.2">
      <c r="A1081" s="93"/>
      <c r="B1081" s="94"/>
      <c r="C1081" s="95"/>
      <c r="D1081" s="96"/>
      <c r="E1081" s="95"/>
      <c r="F1081" s="97"/>
      <c r="G1081" s="98"/>
      <c r="H1081" s="95"/>
      <c r="I1081" s="95"/>
      <c r="J1081" s="95"/>
      <c r="K1081" s="95"/>
      <c r="L1081" s="99"/>
      <c r="M1081" s="100"/>
      <c r="N1081" s="95"/>
      <c r="O1081" s="95"/>
      <c r="P1081" s="101"/>
      <c r="Q1081" s="10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</row>
    <row r="1082" spans="1:172" x14ac:dyDescent="0.2">
      <c r="A1082" s="93"/>
      <c r="B1082" s="94"/>
      <c r="C1082" s="95"/>
      <c r="D1082" s="96"/>
      <c r="E1082" s="95"/>
      <c r="F1082" s="97"/>
      <c r="G1082" s="98"/>
      <c r="H1082" s="95"/>
      <c r="I1082" s="95"/>
      <c r="J1082" s="95"/>
      <c r="K1082" s="95"/>
      <c r="L1082" s="99"/>
      <c r="M1082" s="100"/>
      <c r="N1082" s="95"/>
      <c r="O1082" s="95"/>
      <c r="P1082" s="101"/>
      <c r="Q1082" s="10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</row>
    <row r="1083" spans="1:172" x14ac:dyDescent="0.2">
      <c r="A1083" s="93"/>
      <c r="B1083" s="94"/>
      <c r="C1083" s="95"/>
      <c r="D1083" s="96"/>
      <c r="E1083" s="95"/>
      <c r="F1083" s="97"/>
      <c r="G1083" s="98"/>
      <c r="H1083" s="95"/>
      <c r="I1083" s="95"/>
      <c r="J1083" s="95"/>
      <c r="K1083" s="95"/>
      <c r="L1083" s="99"/>
      <c r="M1083" s="100"/>
      <c r="N1083" s="95"/>
      <c r="O1083" s="95"/>
      <c r="P1083" s="101"/>
      <c r="Q1083" s="10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</row>
    <row r="1084" spans="1:172" x14ac:dyDescent="0.2">
      <c r="A1084" s="93"/>
      <c r="B1084" s="94"/>
      <c r="C1084" s="95"/>
      <c r="D1084" s="96"/>
      <c r="E1084" s="95"/>
      <c r="F1084" s="97"/>
      <c r="G1084" s="98"/>
      <c r="H1084" s="95"/>
      <c r="I1084" s="95"/>
      <c r="J1084" s="95"/>
      <c r="K1084" s="95"/>
      <c r="L1084" s="99"/>
      <c r="M1084" s="100"/>
      <c r="N1084" s="95"/>
      <c r="O1084" s="95"/>
      <c r="P1084" s="101"/>
      <c r="Q1084" s="10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</row>
    <row r="1085" spans="1:172" x14ac:dyDescent="0.2">
      <c r="A1085" s="93"/>
      <c r="B1085" s="94"/>
      <c r="C1085" s="95"/>
      <c r="D1085" s="96"/>
      <c r="E1085" s="95"/>
      <c r="F1085" s="97"/>
      <c r="G1085" s="98"/>
      <c r="H1085" s="95"/>
      <c r="I1085" s="95"/>
      <c r="J1085" s="95"/>
      <c r="K1085" s="95"/>
      <c r="L1085" s="99"/>
      <c r="M1085" s="100"/>
      <c r="N1085" s="95"/>
      <c r="O1085" s="95"/>
      <c r="P1085" s="101"/>
      <c r="Q1085" s="10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</row>
    <row r="1086" spans="1:172" x14ac:dyDescent="0.2">
      <c r="A1086" s="93"/>
      <c r="B1086" s="94"/>
      <c r="C1086" s="95"/>
      <c r="D1086" s="96"/>
      <c r="E1086" s="95"/>
      <c r="F1086" s="97"/>
      <c r="G1086" s="98"/>
      <c r="H1086" s="95"/>
      <c r="I1086" s="95"/>
      <c r="J1086" s="95"/>
      <c r="K1086" s="95"/>
      <c r="L1086" s="99"/>
      <c r="M1086" s="100"/>
      <c r="N1086" s="95"/>
      <c r="O1086" s="95"/>
      <c r="P1086" s="101"/>
      <c r="Q1086" s="10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</row>
    <row r="1087" spans="1:172" x14ac:dyDescent="0.2">
      <c r="A1087" s="93"/>
      <c r="B1087" s="94"/>
      <c r="C1087" s="95"/>
      <c r="D1087" s="96"/>
      <c r="E1087" s="95"/>
      <c r="F1087" s="97"/>
      <c r="G1087" s="98"/>
      <c r="H1087" s="95"/>
      <c r="I1087" s="95"/>
      <c r="J1087" s="95"/>
      <c r="K1087" s="95"/>
      <c r="L1087" s="99"/>
      <c r="M1087" s="100"/>
      <c r="N1087" s="95"/>
      <c r="O1087" s="95"/>
      <c r="P1087" s="101"/>
      <c r="Q1087" s="10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</row>
    <row r="1088" spans="1:172" x14ac:dyDescent="0.2">
      <c r="A1088" s="93"/>
      <c r="B1088" s="94"/>
      <c r="C1088" s="95"/>
      <c r="D1088" s="96"/>
      <c r="E1088" s="95"/>
      <c r="F1088" s="97"/>
      <c r="G1088" s="98"/>
      <c r="H1088" s="95"/>
      <c r="I1088" s="95"/>
      <c r="J1088" s="95"/>
      <c r="K1088" s="95"/>
      <c r="L1088" s="99"/>
      <c r="M1088" s="100"/>
      <c r="N1088" s="95"/>
      <c r="O1088" s="95"/>
      <c r="P1088" s="101"/>
      <c r="Q1088" s="10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</row>
    <row r="1089" spans="1:172" x14ac:dyDescent="0.2">
      <c r="A1089" s="93"/>
      <c r="B1089" s="94"/>
      <c r="C1089" s="95"/>
      <c r="D1089" s="96"/>
      <c r="E1089" s="95"/>
      <c r="F1089" s="97"/>
      <c r="G1089" s="98"/>
      <c r="H1089" s="95"/>
      <c r="I1089" s="95"/>
      <c r="J1089" s="95"/>
      <c r="K1089" s="95"/>
      <c r="L1089" s="99"/>
      <c r="M1089" s="100"/>
      <c r="N1089" s="95"/>
      <c r="O1089" s="95"/>
      <c r="P1089" s="101"/>
      <c r="Q1089" s="10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</row>
    <row r="1090" spans="1:172" x14ac:dyDescent="0.2">
      <c r="A1090" s="93"/>
      <c r="B1090" s="94"/>
      <c r="C1090" s="95"/>
      <c r="D1090" s="96"/>
      <c r="E1090" s="95"/>
      <c r="F1090" s="97"/>
      <c r="G1090" s="98"/>
      <c r="H1090" s="95"/>
      <c r="I1090" s="95"/>
      <c r="J1090" s="95"/>
      <c r="K1090" s="95"/>
      <c r="L1090" s="99"/>
      <c r="M1090" s="100"/>
      <c r="N1090" s="95"/>
      <c r="O1090" s="95"/>
      <c r="P1090" s="101"/>
      <c r="Q1090" s="10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</row>
    <row r="1091" spans="1:172" x14ac:dyDescent="0.2">
      <c r="A1091" s="93"/>
      <c r="B1091" s="94"/>
      <c r="C1091" s="95"/>
      <c r="D1091" s="96"/>
      <c r="E1091" s="95"/>
      <c r="F1091" s="97"/>
      <c r="G1091" s="98"/>
      <c r="H1091" s="95"/>
      <c r="I1091" s="95"/>
      <c r="J1091" s="95"/>
      <c r="K1091" s="95"/>
      <c r="L1091" s="99"/>
      <c r="M1091" s="100"/>
      <c r="N1091" s="95"/>
      <c r="O1091" s="95"/>
      <c r="P1091" s="101"/>
      <c r="Q1091" s="10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</row>
    <row r="1092" spans="1:172" x14ac:dyDescent="0.2">
      <c r="A1092" s="93"/>
      <c r="B1092" s="94"/>
      <c r="C1092" s="95"/>
      <c r="D1092" s="96"/>
      <c r="E1092" s="95"/>
      <c r="F1092" s="97"/>
      <c r="G1092" s="98"/>
      <c r="H1092" s="95"/>
      <c r="I1092" s="95"/>
      <c r="J1092" s="95"/>
      <c r="K1092" s="95"/>
      <c r="L1092" s="99"/>
      <c r="M1092" s="100"/>
      <c r="N1092" s="95"/>
      <c r="O1092" s="95"/>
      <c r="P1092" s="101"/>
      <c r="Q1092" s="10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</row>
    <row r="1093" spans="1:172" x14ac:dyDescent="0.2">
      <c r="A1093" s="93"/>
      <c r="B1093" s="94"/>
      <c r="C1093" s="95"/>
      <c r="D1093" s="96"/>
      <c r="E1093" s="95"/>
      <c r="F1093" s="97"/>
      <c r="G1093" s="98"/>
      <c r="H1093" s="95"/>
      <c r="I1093" s="95"/>
      <c r="J1093" s="95"/>
      <c r="K1093" s="95"/>
      <c r="L1093" s="99"/>
      <c r="M1093" s="100"/>
      <c r="N1093" s="95"/>
      <c r="O1093" s="95"/>
      <c r="P1093" s="101"/>
      <c r="Q1093" s="10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</row>
    <row r="1094" spans="1:172" x14ac:dyDescent="0.2">
      <c r="A1094" s="93"/>
      <c r="B1094" s="94"/>
      <c r="C1094" s="95"/>
      <c r="D1094" s="96"/>
      <c r="E1094" s="95"/>
      <c r="F1094" s="97"/>
      <c r="G1094" s="98"/>
      <c r="H1094" s="95"/>
      <c r="I1094" s="95"/>
      <c r="J1094" s="95"/>
      <c r="K1094" s="95"/>
      <c r="L1094" s="99"/>
      <c r="M1094" s="100"/>
      <c r="N1094" s="95"/>
      <c r="O1094" s="95"/>
      <c r="P1094" s="101"/>
      <c r="Q1094" s="10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</row>
    <row r="1095" spans="1:172" x14ac:dyDescent="0.2">
      <c r="A1095" s="93"/>
      <c r="B1095" s="94"/>
      <c r="C1095" s="95"/>
      <c r="D1095" s="96"/>
      <c r="E1095" s="95"/>
      <c r="F1095" s="97"/>
      <c r="G1095" s="98"/>
      <c r="H1095" s="95"/>
      <c r="I1095" s="95"/>
      <c r="J1095" s="95"/>
      <c r="K1095" s="95"/>
      <c r="L1095" s="99"/>
      <c r="M1095" s="100"/>
      <c r="N1095" s="95"/>
      <c r="O1095" s="95"/>
      <c r="P1095" s="101"/>
      <c r="Q1095" s="10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</row>
    <row r="1096" spans="1:172" x14ac:dyDescent="0.2">
      <c r="A1096" s="93"/>
      <c r="B1096" s="94"/>
      <c r="C1096" s="95"/>
      <c r="D1096" s="96"/>
      <c r="E1096" s="95"/>
      <c r="F1096" s="97"/>
      <c r="G1096" s="98"/>
      <c r="H1096" s="95"/>
      <c r="I1096" s="95"/>
      <c r="J1096" s="95"/>
      <c r="K1096" s="95"/>
      <c r="L1096" s="99"/>
      <c r="M1096" s="100"/>
      <c r="N1096" s="95"/>
      <c r="O1096" s="95"/>
      <c r="P1096" s="101"/>
      <c r="Q1096" s="10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</row>
    <row r="1097" spans="1:172" x14ac:dyDescent="0.2">
      <c r="A1097" s="93"/>
      <c r="B1097" s="94"/>
      <c r="C1097" s="95"/>
      <c r="D1097" s="96"/>
      <c r="E1097" s="95"/>
      <c r="F1097" s="97"/>
      <c r="G1097" s="98"/>
      <c r="H1097" s="95"/>
      <c r="I1097" s="95"/>
      <c r="J1097" s="95"/>
      <c r="K1097" s="95"/>
      <c r="L1097" s="99"/>
      <c r="M1097" s="100"/>
      <c r="N1097" s="95"/>
      <c r="O1097" s="95"/>
      <c r="P1097" s="101"/>
      <c r="Q1097" s="10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</row>
    <row r="1098" spans="1:172" x14ac:dyDescent="0.2">
      <c r="A1098" s="93"/>
      <c r="B1098" s="94"/>
      <c r="C1098" s="95"/>
      <c r="D1098" s="96"/>
      <c r="E1098" s="95"/>
      <c r="F1098" s="97"/>
      <c r="G1098" s="98"/>
      <c r="H1098" s="95"/>
      <c r="I1098" s="95"/>
      <c r="J1098" s="95"/>
      <c r="K1098" s="95"/>
      <c r="L1098" s="99"/>
      <c r="M1098" s="100"/>
      <c r="N1098" s="95"/>
      <c r="O1098" s="95"/>
      <c r="P1098" s="101"/>
      <c r="Q1098" s="10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</row>
    <row r="1099" spans="1:172" x14ac:dyDescent="0.2">
      <c r="A1099" s="93"/>
      <c r="B1099" s="94"/>
      <c r="C1099" s="95"/>
      <c r="D1099" s="96"/>
      <c r="E1099" s="95"/>
      <c r="F1099" s="97"/>
      <c r="G1099" s="98"/>
      <c r="H1099" s="95"/>
      <c r="I1099" s="95"/>
      <c r="J1099" s="95"/>
      <c r="K1099" s="95"/>
      <c r="L1099" s="99"/>
      <c r="M1099" s="100"/>
      <c r="N1099" s="95"/>
      <c r="O1099" s="95"/>
      <c r="P1099" s="101"/>
      <c r="Q1099" s="10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</row>
    <row r="1100" spans="1:172" x14ac:dyDescent="0.2">
      <c r="A1100" s="93"/>
      <c r="B1100" s="94"/>
      <c r="C1100" s="95"/>
      <c r="D1100" s="96"/>
      <c r="E1100" s="95"/>
      <c r="F1100" s="97"/>
      <c r="G1100" s="98"/>
      <c r="H1100" s="95"/>
      <c r="I1100" s="95"/>
      <c r="J1100" s="95"/>
      <c r="K1100" s="95"/>
      <c r="L1100" s="99"/>
      <c r="M1100" s="100"/>
      <c r="N1100" s="95"/>
      <c r="O1100" s="95"/>
      <c r="P1100" s="101"/>
      <c r="Q1100" s="10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</row>
    <row r="1101" spans="1:172" x14ac:dyDescent="0.2">
      <c r="A1101" s="93"/>
      <c r="B1101" s="94"/>
      <c r="C1101" s="95"/>
      <c r="D1101" s="96"/>
      <c r="E1101" s="95"/>
      <c r="F1101" s="97"/>
      <c r="G1101" s="98"/>
      <c r="H1101" s="95"/>
      <c r="I1101" s="95"/>
      <c r="J1101" s="95"/>
      <c r="K1101" s="95"/>
      <c r="L1101" s="99"/>
      <c r="M1101" s="100"/>
      <c r="N1101" s="95"/>
      <c r="O1101" s="95"/>
      <c r="P1101" s="101"/>
      <c r="Q1101" s="10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</row>
    <row r="1102" spans="1:172" x14ac:dyDescent="0.2">
      <c r="A1102" s="93"/>
      <c r="B1102" s="94"/>
      <c r="C1102" s="95"/>
      <c r="D1102" s="96"/>
      <c r="E1102" s="95"/>
      <c r="F1102" s="97"/>
      <c r="G1102" s="98"/>
      <c r="H1102" s="95"/>
      <c r="I1102" s="95"/>
      <c r="J1102" s="95"/>
      <c r="K1102" s="95"/>
      <c r="L1102" s="99"/>
      <c r="M1102" s="100"/>
      <c r="N1102" s="95"/>
      <c r="O1102" s="95"/>
      <c r="P1102" s="101"/>
      <c r="Q1102" s="10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</row>
    <row r="1103" spans="1:172" x14ac:dyDescent="0.2">
      <c r="A1103" s="93"/>
      <c r="B1103" s="94"/>
      <c r="C1103" s="95"/>
      <c r="D1103" s="96"/>
      <c r="E1103" s="95"/>
      <c r="F1103" s="97"/>
      <c r="G1103" s="98"/>
      <c r="H1103" s="95"/>
      <c r="I1103" s="95"/>
      <c r="J1103" s="95"/>
      <c r="K1103" s="95"/>
      <c r="L1103" s="99"/>
      <c r="M1103" s="100"/>
      <c r="N1103" s="95"/>
      <c r="O1103" s="95"/>
      <c r="P1103" s="101"/>
      <c r="Q1103" s="10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</row>
    <row r="1104" spans="1:172" x14ac:dyDescent="0.2">
      <c r="A1104" s="93"/>
      <c r="B1104" s="94"/>
      <c r="C1104" s="95"/>
      <c r="D1104" s="96"/>
      <c r="E1104" s="95"/>
      <c r="F1104" s="97"/>
      <c r="G1104" s="98"/>
      <c r="H1104" s="95"/>
      <c r="I1104" s="95"/>
      <c r="J1104" s="95"/>
      <c r="K1104" s="95"/>
      <c r="L1104" s="99"/>
      <c r="M1104" s="100"/>
      <c r="N1104" s="95"/>
      <c r="O1104" s="95"/>
      <c r="P1104" s="101"/>
      <c r="Q1104" s="10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</row>
    <row r="1105" spans="1:175" x14ac:dyDescent="0.2">
      <c r="A1105" s="93"/>
      <c r="B1105" s="94"/>
      <c r="C1105" s="95"/>
      <c r="D1105" s="96"/>
      <c r="E1105" s="95"/>
      <c r="F1105" s="97"/>
      <c r="G1105" s="98"/>
      <c r="H1105" s="95"/>
      <c r="I1105" s="95"/>
      <c r="J1105" s="95"/>
      <c r="K1105" s="95"/>
      <c r="L1105" s="99"/>
      <c r="M1105" s="100"/>
      <c r="N1105" s="95"/>
      <c r="O1105" s="95"/>
      <c r="P1105" s="101"/>
      <c r="Q1105" s="10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</row>
    <row r="1106" spans="1:175" x14ac:dyDescent="0.2">
      <c r="A1106" s="93"/>
      <c r="B1106" s="94"/>
      <c r="C1106" s="95"/>
      <c r="D1106" s="96"/>
      <c r="E1106" s="95"/>
      <c r="F1106" s="97"/>
      <c r="G1106" s="98"/>
      <c r="H1106" s="95"/>
      <c r="I1106" s="95"/>
      <c r="J1106" s="95"/>
      <c r="K1106" s="95"/>
      <c r="L1106" s="99"/>
      <c r="M1106" s="100"/>
      <c r="N1106" s="95"/>
      <c r="O1106" s="95"/>
      <c r="P1106" s="101"/>
      <c r="Q1106" s="102"/>
      <c r="R1106" s="12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/>
      <c r="B1107" s="94"/>
      <c r="C1107" s="95"/>
      <c r="D1107" s="96"/>
      <c r="E1107" s="95"/>
      <c r="F1107" s="97"/>
      <c r="G1107" s="98"/>
      <c r="H1107" s="95"/>
      <c r="I1107" s="95"/>
      <c r="J1107" s="95"/>
      <c r="K1107" s="95"/>
      <c r="L1107" s="99"/>
      <c r="M1107" s="100"/>
      <c r="N1107" s="95"/>
      <c r="O1107" s="95"/>
      <c r="P1107" s="101"/>
      <c r="Q1107" s="10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</row>
    <row r="1108" spans="1:175" x14ac:dyDescent="0.2">
      <c r="A1108" s="93"/>
      <c r="B1108" s="94"/>
      <c r="C1108" s="95"/>
      <c r="D1108" s="96"/>
      <c r="E1108" s="95"/>
      <c r="F1108" s="97"/>
      <c r="G1108" s="98"/>
      <c r="H1108" s="95"/>
      <c r="I1108" s="95"/>
      <c r="J1108" s="95"/>
      <c r="K1108" s="95"/>
      <c r="L1108" s="99"/>
      <c r="M1108" s="100"/>
      <c r="N1108" s="95"/>
      <c r="O1108" s="95"/>
      <c r="P1108" s="101"/>
      <c r="Q1108" s="102"/>
      <c r="R1108" s="12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/>
      <c r="B1109" s="94"/>
      <c r="C1109" s="95"/>
      <c r="D1109" s="96"/>
      <c r="E1109" s="95"/>
      <c r="F1109" s="97"/>
      <c r="G1109" s="98"/>
      <c r="H1109" s="95"/>
      <c r="I1109" s="95"/>
      <c r="J1109" s="95"/>
      <c r="K1109" s="95"/>
      <c r="L1109" s="99"/>
      <c r="M1109" s="100"/>
      <c r="N1109" s="95"/>
      <c r="O1109" s="95"/>
      <c r="P1109" s="101"/>
      <c r="Q1109" s="10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</row>
    <row r="1110" spans="1:175" x14ac:dyDescent="0.2">
      <c r="A1110" s="93"/>
      <c r="B1110" s="94"/>
      <c r="C1110" s="95"/>
      <c r="D1110" s="96"/>
      <c r="E1110" s="95"/>
      <c r="F1110" s="97"/>
      <c r="G1110" s="98"/>
      <c r="H1110" s="95"/>
      <c r="I1110" s="95"/>
      <c r="J1110" s="95"/>
      <c r="K1110" s="95"/>
      <c r="L1110" s="99"/>
      <c r="M1110" s="100"/>
      <c r="N1110" s="95"/>
      <c r="O1110" s="95"/>
      <c r="P1110" s="101"/>
      <c r="Q1110" s="10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</row>
    <row r="1111" spans="1:175" x14ac:dyDescent="0.2">
      <c r="A1111" s="93"/>
      <c r="B1111" s="94"/>
      <c r="C1111" s="95"/>
      <c r="D1111" s="96"/>
      <c r="E1111" s="95"/>
      <c r="F1111" s="97"/>
      <c r="G1111" s="98"/>
      <c r="H1111" s="95"/>
      <c r="I1111" s="95"/>
      <c r="J1111" s="95"/>
      <c r="K1111" s="95"/>
      <c r="L1111" s="99"/>
      <c r="M1111" s="100"/>
      <c r="N1111" s="95"/>
      <c r="O1111" s="95"/>
      <c r="P1111" s="101"/>
      <c r="Q1111" s="10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</row>
    <row r="1112" spans="1:175" x14ac:dyDescent="0.2">
      <c r="A1112" s="93"/>
      <c r="B1112" s="94"/>
      <c r="C1112" s="95"/>
      <c r="D1112" s="96"/>
      <c r="E1112" s="95"/>
      <c r="F1112" s="97"/>
      <c r="G1112" s="98"/>
      <c r="H1112" s="95"/>
      <c r="I1112" s="95"/>
      <c r="J1112" s="95"/>
      <c r="K1112" s="95"/>
      <c r="L1112" s="99"/>
      <c r="M1112" s="100"/>
      <c r="N1112" s="95"/>
      <c r="O1112" s="95"/>
      <c r="P1112" s="101"/>
      <c r="Q1112" s="10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</row>
    <row r="1113" spans="1:175" x14ac:dyDescent="0.2">
      <c r="A1113" s="93"/>
      <c r="B1113" s="94"/>
      <c r="C1113" s="95"/>
      <c r="D1113" s="96"/>
      <c r="E1113" s="95"/>
      <c r="F1113" s="97"/>
      <c r="G1113" s="98"/>
      <c r="H1113" s="95"/>
      <c r="I1113" s="95"/>
      <c r="J1113" s="95"/>
      <c r="K1113" s="95"/>
      <c r="L1113" s="99"/>
      <c r="M1113" s="100"/>
      <c r="N1113" s="95"/>
      <c r="O1113" s="95"/>
      <c r="P1113" s="101"/>
      <c r="Q1113" s="10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</row>
    <row r="1114" spans="1:175" x14ac:dyDescent="0.2">
      <c r="A1114" s="93"/>
      <c r="B1114" s="94"/>
      <c r="C1114" s="95"/>
      <c r="D1114" s="96"/>
      <c r="E1114" s="95"/>
      <c r="F1114" s="97"/>
      <c r="G1114" s="98"/>
      <c r="H1114" s="95"/>
      <c r="I1114" s="95"/>
      <c r="J1114" s="95"/>
      <c r="K1114" s="95"/>
      <c r="L1114" s="99"/>
      <c r="M1114" s="100"/>
      <c r="N1114" s="95"/>
      <c r="O1114" s="95"/>
      <c r="P1114" s="101"/>
      <c r="Q1114" s="10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</row>
    <row r="1115" spans="1:175" x14ac:dyDescent="0.2">
      <c r="A1115" s="93"/>
      <c r="B1115" s="94"/>
      <c r="C1115" s="95"/>
      <c r="D1115" s="96"/>
      <c r="E1115" s="95"/>
      <c r="F1115" s="97"/>
      <c r="G1115" s="98"/>
      <c r="H1115" s="95"/>
      <c r="I1115" s="95"/>
      <c r="J1115" s="95"/>
      <c r="K1115" s="95"/>
      <c r="L1115" s="99"/>
      <c r="M1115" s="100"/>
      <c r="N1115" s="95"/>
      <c r="O1115" s="95"/>
      <c r="P1115" s="101"/>
      <c r="Q1115" s="10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</row>
    <row r="1116" spans="1:175" x14ac:dyDescent="0.2">
      <c r="A1116" s="93"/>
      <c r="B1116" s="94"/>
      <c r="C1116" s="95"/>
      <c r="D1116" s="96"/>
      <c r="E1116" s="95"/>
      <c r="F1116" s="97"/>
      <c r="G1116" s="98"/>
      <c r="H1116" s="95"/>
      <c r="I1116" s="95"/>
      <c r="J1116" s="95"/>
      <c r="K1116" s="95"/>
      <c r="L1116" s="99"/>
      <c r="M1116" s="100"/>
      <c r="N1116" s="95"/>
      <c r="O1116" s="95"/>
      <c r="P1116" s="101"/>
      <c r="Q1116" s="10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</row>
    <row r="1117" spans="1:175" x14ac:dyDescent="0.2">
      <c r="A1117" s="93"/>
      <c r="B1117" s="94"/>
      <c r="C1117" s="95"/>
      <c r="D1117" s="96"/>
      <c r="E1117" s="95"/>
      <c r="F1117" s="97"/>
      <c r="G1117" s="98"/>
      <c r="H1117" s="95"/>
      <c r="I1117" s="95"/>
      <c r="J1117" s="95"/>
      <c r="K1117" s="95"/>
      <c r="L1117" s="99"/>
      <c r="M1117" s="100"/>
      <c r="N1117" s="95"/>
      <c r="O1117" s="95"/>
      <c r="P1117" s="101"/>
      <c r="Q1117" s="10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</row>
    <row r="1118" spans="1:175" x14ac:dyDescent="0.2">
      <c r="A1118" s="93"/>
      <c r="B1118" s="94"/>
      <c r="C1118" s="95"/>
      <c r="D1118" s="96"/>
      <c r="E1118" s="95"/>
      <c r="F1118" s="97"/>
      <c r="G1118" s="98"/>
      <c r="H1118" s="95"/>
      <c r="I1118" s="95"/>
      <c r="J1118" s="95"/>
      <c r="K1118" s="95"/>
      <c r="L1118" s="99"/>
      <c r="M1118" s="100"/>
      <c r="N1118" s="95"/>
      <c r="O1118" s="95"/>
      <c r="P1118" s="101"/>
      <c r="Q1118" s="10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</row>
    <row r="1119" spans="1:175" x14ac:dyDescent="0.2">
      <c r="A1119" s="93"/>
      <c r="B1119" s="94"/>
      <c r="C1119" s="95"/>
      <c r="D1119" s="96"/>
      <c r="E1119" s="95"/>
      <c r="F1119" s="97"/>
      <c r="G1119" s="98"/>
      <c r="H1119" s="95"/>
      <c r="I1119" s="95"/>
      <c r="J1119" s="95"/>
      <c r="K1119" s="95"/>
      <c r="L1119" s="99"/>
      <c r="M1119" s="100"/>
      <c r="N1119" s="95"/>
      <c r="O1119" s="95"/>
      <c r="P1119" s="101"/>
      <c r="Q1119" s="10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</row>
    <row r="1120" spans="1:175" x14ac:dyDescent="0.2">
      <c r="A1120" s="93"/>
      <c r="B1120" s="94"/>
      <c r="C1120" s="95"/>
      <c r="D1120" s="96"/>
      <c r="E1120" s="95"/>
      <c r="F1120" s="97"/>
      <c r="G1120" s="98"/>
      <c r="H1120" s="95"/>
      <c r="I1120" s="95"/>
      <c r="J1120" s="95"/>
      <c r="K1120" s="95"/>
      <c r="L1120" s="99"/>
      <c r="M1120" s="100"/>
      <c r="N1120" s="95"/>
      <c r="O1120" s="95"/>
      <c r="P1120" s="101"/>
      <c r="Q1120" s="10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</row>
    <row r="1121" spans="1:172" x14ac:dyDescent="0.2">
      <c r="A1121" s="93"/>
      <c r="B1121" s="94"/>
      <c r="C1121" s="95"/>
      <c r="D1121" s="96"/>
      <c r="E1121" s="95"/>
      <c r="F1121" s="97"/>
      <c r="G1121" s="98"/>
      <c r="H1121" s="95"/>
      <c r="I1121" s="95"/>
      <c r="J1121" s="95"/>
      <c r="K1121" s="95"/>
      <c r="L1121" s="99"/>
      <c r="M1121" s="100"/>
      <c r="N1121" s="95"/>
      <c r="O1121" s="95"/>
      <c r="P1121" s="101"/>
      <c r="Q1121" s="10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</row>
    <row r="1122" spans="1:172" x14ac:dyDescent="0.2">
      <c r="A1122" s="93"/>
      <c r="B1122" s="94"/>
      <c r="C1122" s="95"/>
      <c r="D1122" s="96"/>
      <c r="E1122" s="95"/>
      <c r="F1122" s="97"/>
      <c r="G1122" s="98"/>
      <c r="H1122" s="95"/>
      <c r="I1122" s="95"/>
      <c r="J1122" s="95"/>
      <c r="K1122" s="95"/>
      <c r="L1122" s="99"/>
      <c r="M1122" s="100"/>
      <c r="N1122" s="95"/>
      <c r="O1122" s="95"/>
      <c r="P1122" s="101"/>
      <c r="Q1122" s="10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</row>
    <row r="1123" spans="1:172" x14ac:dyDescent="0.2">
      <c r="A1123" s="93"/>
      <c r="B1123" s="94"/>
      <c r="C1123" s="95"/>
      <c r="D1123" s="96"/>
      <c r="E1123" s="95"/>
      <c r="F1123" s="97"/>
      <c r="G1123" s="98"/>
      <c r="H1123" s="95"/>
      <c r="I1123" s="95"/>
      <c r="J1123" s="95"/>
      <c r="K1123" s="95"/>
      <c r="L1123" s="99"/>
      <c r="M1123" s="100"/>
      <c r="N1123" s="95"/>
      <c r="O1123" s="95"/>
      <c r="P1123" s="101"/>
      <c r="Q1123" s="10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</row>
    <row r="1124" spans="1:172" x14ac:dyDescent="0.2">
      <c r="A1124" s="93"/>
      <c r="B1124" s="94"/>
      <c r="C1124" s="95"/>
      <c r="D1124" s="96"/>
      <c r="E1124" s="95"/>
      <c r="F1124" s="97"/>
      <c r="G1124" s="98"/>
      <c r="H1124" s="95"/>
      <c r="I1124" s="95"/>
      <c r="J1124" s="95"/>
      <c r="K1124" s="95"/>
      <c r="L1124" s="99"/>
      <c r="M1124" s="100"/>
      <c r="N1124" s="95"/>
      <c r="O1124" s="95"/>
      <c r="P1124" s="101"/>
      <c r="Q1124" s="10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</row>
    <row r="1125" spans="1:172" x14ac:dyDescent="0.2">
      <c r="A1125" s="93"/>
      <c r="B1125" s="94"/>
      <c r="C1125" s="95"/>
      <c r="D1125" s="96"/>
      <c r="E1125" s="95"/>
      <c r="F1125" s="97"/>
      <c r="G1125" s="98"/>
      <c r="H1125" s="95"/>
      <c r="I1125" s="95"/>
      <c r="J1125" s="95"/>
      <c r="K1125" s="95"/>
      <c r="L1125" s="99"/>
      <c r="M1125" s="100"/>
      <c r="N1125" s="95"/>
      <c r="O1125" s="95"/>
      <c r="P1125" s="101"/>
      <c r="Q1125" s="10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</row>
    <row r="1126" spans="1:172" x14ac:dyDescent="0.2">
      <c r="A1126" s="93"/>
      <c r="B1126" s="94"/>
      <c r="C1126" s="95"/>
      <c r="D1126" s="96"/>
      <c r="E1126" s="95"/>
      <c r="F1126" s="97"/>
      <c r="G1126" s="98"/>
      <c r="H1126" s="95"/>
      <c r="I1126" s="95"/>
      <c r="J1126" s="95"/>
      <c r="K1126" s="95"/>
      <c r="L1126" s="99"/>
      <c r="M1126" s="100"/>
      <c r="N1126" s="95"/>
      <c r="O1126" s="95"/>
      <c r="P1126" s="101"/>
      <c r="Q1126" s="10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</row>
    <row r="1127" spans="1:172" x14ac:dyDescent="0.2">
      <c r="A1127" s="93"/>
      <c r="B1127" s="94"/>
      <c r="C1127" s="95"/>
      <c r="D1127" s="96"/>
      <c r="E1127" s="95"/>
      <c r="F1127" s="97"/>
      <c r="G1127" s="98"/>
      <c r="H1127" s="95"/>
      <c r="I1127" s="95"/>
      <c r="J1127" s="95"/>
      <c r="K1127" s="95"/>
      <c r="L1127" s="99"/>
      <c r="M1127" s="100"/>
      <c r="N1127" s="95"/>
      <c r="O1127" s="95"/>
      <c r="P1127" s="101"/>
      <c r="Q1127" s="10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</row>
    <row r="1128" spans="1:172" x14ac:dyDescent="0.2">
      <c r="A1128" s="93"/>
      <c r="B1128" s="94"/>
      <c r="C1128" s="95"/>
      <c r="D1128" s="96"/>
      <c r="E1128" s="95"/>
      <c r="F1128" s="97"/>
      <c r="G1128" s="98"/>
      <c r="H1128" s="95"/>
      <c r="I1128" s="95"/>
      <c r="J1128" s="95"/>
      <c r="K1128" s="95"/>
      <c r="L1128" s="99"/>
      <c r="M1128" s="100"/>
      <c r="N1128" s="95"/>
      <c r="O1128" s="95"/>
      <c r="P1128" s="101"/>
      <c r="Q1128" s="10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</row>
    <row r="1129" spans="1:172" x14ac:dyDescent="0.2">
      <c r="A1129" s="93"/>
      <c r="B1129" s="94"/>
      <c r="C1129" s="95"/>
      <c r="D1129" s="96"/>
      <c r="E1129" s="95"/>
      <c r="F1129" s="97"/>
      <c r="G1129" s="98"/>
      <c r="H1129" s="95"/>
      <c r="I1129" s="95"/>
      <c r="J1129" s="95"/>
      <c r="K1129" s="95"/>
      <c r="L1129" s="99"/>
      <c r="M1129" s="100"/>
      <c r="N1129" s="95"/>
      <c r="O1129" s="95"/>
      <c r="P1129" s="101"/>
      <c r="Q1129" s="10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</row>
    <row r="1130" spans="1:172" x14ac:dyDescent="0.2">
      <c r="A1130" s="93"/>
      <c r="B1130" s="94"/>
      <c r="C1130" s="95"/>
      <c r="D1130" s="96"/>
      <c r="E1130" s="95"/>
      <c r="F1130" s="97"/>
      <c r="G1130" s="98"/>
      <c r="H1130" s="95"/>
      <c r="I1130" s="95"/>
      <c r="J1130" s="95"/>
      <c r="K1130" s="95"/>
      <c r="L1130" s="99"/>
      <c r="M1130" s="100"/>
      <c r="N1130" s="95"/>
      <c r="O1130" s="95"/>
      <c r="P1130" s="101"/>
      <c r="Q1130" s="10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</row>
    <row r="1131" spans="1:172" x14ac:dyDescent="0.2">
      <c r="A1131" s="93"/>
      <c r="B1131" s="94"/>
      <c r="C1131" s="95"/>
      <c r="D1131" s="96"/>
      <c r="E1131" s="95"/>
      <c r="F1131" s="97"/>
      <c r="G1131" s="98"/>
      <c r="H1131" s="95"/>
      <c r="I1131" s="95"/>
      <c r="J1131" s="95"/>
      <c r="K1131" s="95"/>
      <c r="L1131" s="99"/>
      <c r="M1131" s="100"/>
      <c r="N1131" s="95"/>
      <c r="O1131" s="95"/>
      <c r="P1131" s="101"/>
      <c r="Q1131" s="10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</row>
    <row r="1132" spans="1:172" x14ac:dyDescent="0.2">
      <c r="A1132" s="93"/>
      <c r="B1132" s="94"/>
      <c r="C1132" s="95"/>
      <c r="D1132" s="96"/>
      <c r="E1132" s="95"/>
      <c r="F1132" s="97"/>
      <c r="G1132" s="98"/>
      <c r="H1132" s="95"/>
      <c r="I1132" s="95"/>
      <c r="J1132" s="95"/>
      <c r="K1132" s="95"/>
      <c r="L1132" s="99"/>
      <c r="M1132" s="100"/>
      <c r="N1132" s="95"/>
      <c r="O1132" s="95"/>
      <c r="P1132" s="101"/>
      <c r="Q1132" s="10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</row>
    <row r="1133" spans="1:172" x14ac:dyDescent="0.2">
      <c r="A1133" s="93"/>
      <c r="B1133" s="94"/>
      <c r="C1133" s="95"/>
      <c r="D1133" s="96"/>
      <c r="E1133" s="95"/>
      <c r="F1133" s="97"/>
      <c r="G1133" s="98"/>
      <c r="H1133" s="95"/>
      <c r="I1133" s="95"/>
      <c r="J1133" s="95"/>
      <c r="K1133" s="95"/>
      <c r="L1133" s="99"/>
      <c r="M1133" s="100"/>
      <c r="N1133" s="95"/>
      <c r="O1133" s="95"/>
      <c r="P1133" s="101"/>
      <c r="Q1133" s="10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</row>
    <row r="1134" spans="1:172" x14ac:dyDescent="0.2">
      <c r="A1134" s="93"/>
      <c r="B1134" s="94"/>
      <c r="C1134" s="95"/>
      <c r="D1134" s="96"/>
      <c r="E1134" s="95"/>
      <c r="F1134" s="97"/>
      <c r="G1134" s="98"/>
      <c r="H1134" s="95"/>
      <c r="I1134" s="95"/>
      <c r="J1134" s="95"/>
      <c r="K1134" s="95"/>
      <c r="L1134" s="99"/>
      <c r="M1134" s="100"/>
      <c r="N1134" s="95"/>
      <c r="O1134" s="95"/>
      <c r="P1134" s="101"/>
      <c r="Q1134" s="10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</row>
    <row r="1135" spans="1:172" x14ac:dyDescent="0.2">
      <c r="A1135" s="93"/>
      <c r="B1135" s="94"/>
      <c r="C1135" s="95"/>
      <c r="D1135" s="96"/>
      <c r="E1135" s="95"/>
      <c r="F1135" s="97"/>
      <c r="G1135" s="98"/>
      <c r="H1135" s="95"/>
      <c r="I1135" s="95"/>
      <c r="J1135" s="95"/>
      <c r="K1135" s="95"/>
      <c r="L1135" s="99"/>
      <c r="M1135" s="100"/>
      <c r="N1135" s="95"/>
      <c r="O1135" s="95"/>
      <c r="P1135" s="101"/>
      <c r="Q1135" s="10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</row>
    <row r="1136" spans="1:172" x14ac:dyDescent="0.2">
      <c r="A1136" s="93"/>
      <c r="B1136" s="94"/>
      <c r="C1136" s="95"/>
      <c r="D1136" s="96"/>
      <c r="E1136" s="95"/>
      <c r="F1136" s="97"/>
      <c r="G1136" s="98"/>
      <c r="H1136" s="95"/>
      <c r="I1136" s="95"/>
      <c r="J1136" s="95"/>
      <c r="K1136" s="95"/>
      <c r="L1136" s="99"/>
      <c r="M1136" s="100"/>
      <c r="N1136" s="95"/>
      <c r="O1136" s="95"/>
      <c r="P1136" s="101"/>
      <c r="Q1136" s="10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</row>
    <row r="1137" spans="1:175" x14ac:dyDescent="0.2">
      <c r="A1137" s="93"/>
      <c r="B1137" s="94"/>
      <c r="C1137" s="95"/>
      <c r="D1137" s="96"/>
      <c r="E1137" s="95"/>
      <c r="F1137" s="97"/>
      <c r="G1137" s="98"/>
      <c r="H1137" s="95"/>
      <c r="I1137" s="95"/>
      <c r="J1137" s="95"/>
      <c r="K1137" s="95"/>
      <c r="L1137" s="99"/>
      <c r="M1137" s="100"/>
      <c r="N1137" s="95"/>
      <c r="O1137" s="95"/>
      <c r="P1137" s="101"/>
      <c r="Q1137" s="102"/>
      <c r="R1137" s="12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/>
      <c r="B1138" s="94"/>
      <c r="C1138" s="95"/>
      <c r="D1138" s="96"/>
      <c r="E1138" s="95"/>
      <c r="F1138" s="97"/>
      <c r="G1138" s="98"/>
      <c r="H1138" s="95"/>
      <c r="I1138" s="95"/>
      <c r="J1138" s="95"/>
      <c r="K1138" s="95"/>
      <c r="L1138" s="99"/>
      <c r="M1138" s="100"/>
      <c r="N1138" s="95"/>
      <c r="O1138" s="95"/>
      <c r="P1138" s="101"/>
      <c r="Q1138" s="10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</row>
    <row r="1139" spans="1:175" x14ac:dyDescent="0.2">
      <c r="A1139" s="93"/>
      <c r="B1139" s="94"/>
      <c r="C1139" s="95"/>
      <c r="D1139" s="96"/>
      <c r="E1139" s="95"/>
      <c r="F1139" s="97"/>
      <c r="G1139" s="98"/>
      <c r="H1139" s="95"/>
      <c r="I1139" s="95"/>
      <c r="J1139" s="95"/>
      <c r="K1139" s="95"/>
      <c r="L1139" s="99"/>
      <c r="M1139" s="100"/>
      <c r="N1139" s="95"/>
      <c r="O1139" s="95"/>
      <c r="P1139" s="101"/>
      <c r="Q1139" s="10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</row>
    <row r="1140" spans="1:175" x14ac:dyDescent="0.2">
      <c r="A1140" s="93"/>
      <c r="B1140" s="94"/>
      <c r="C1140" s="95"/>
      <c r="D1140" s="96"/>
      <c r="E1140" s="95"/>
      <c r="F1140" s="97"/>
      <c r="G1140" s="98"/>
      <c r="H1140" s="95"/>
      <c r="I1140" s="95"/>
      <c r="J1140" s="95"/>
      <c r="K1140" s="95"/>
      <c r="L1140" s="99"/>
      <c r="M1140" s="100"/>
      <c r="N1140" s="95"/>
      <c r="O1140" s="95"/>
      <c r="P1140" s="101"/>
      <c r="Q1140" s="10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</row>
    <row r="1141" spans="1:175" x14ac:dyDescent="0.2">
      <c r="A1141" s="93"/>
      <c r="B1141" s="94"/>
      <c r="C1141" s="95"/>
      <c r="D1141" s="96"/>
      <c r="E1141" s="95"/>
      <c r="F1141" s="97"/>
      <c r="G1141" s="98"/>
      <c r="H1141" s="95"/>
      <c r="I1141" s="95"/>
      <c r="J1141" s="95"/>
      <c r="K1141" s="95"/>
      <c r="L1141" s="99"/>
      <c r="M1141" s="100"/>
      <c r="N1141" s="95"/>
      <c r="O1141" s="95"/>
      <c r="P1141" s="101"/>
      <c r="Q1141" s="10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</row>
    <row r="1142" spans="1:175" x14ac:dyDescent="0.2">
      <c r="A1142" s="93"/>
      <c r="B1142" s="94"/>
      <c r="C1142" s="95"/>
      <c r="D1142" s="96"/>
      <c r="E1142" s="95"/>
      <c r="F1142" s="97"/>
      <c r="G1142" s="98"/>
      <c r="H1142" s="95"/>
      <c r="I1142" s="95"/>
      <c r="J1142" s="95"/>
      <c r="K1142" s="95"/>
      <c r="L1142" s="99"/>
      <c r="M1142" s="100"/>
      <c r="N1142" s="95"/>
      <c r="O1142" s="95"/>
      <c r="P1142" s="101"/>
      <c r="Q1142" s="10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</row>
    <row r="1143" spans="1:175" x14ac:dyDescent="0.2">
      <c r="A1143" s="93"/>
      <c r="B1143" s="94"/>
      <c r="C1143" s="95"/>
      <c r="D1143" s="96"/>
      <c r="E1143" s="95"/>
      <c r="F1143" s="97"/>
      <c r="G1143" s="98"/>
      <c r="H1143" s="95"/>
      <c r="I1143" s="95"/>
      <c r="J1143" s="95"/>
      <c r="K1143" s="95"/>
      <c r="L1143" s="99"/>
      <c r="M1143" s="100"/>
      <c r="N1143" s="95"/>
      <c r="O1143" s="95"/>
      <c r="P1143" s="101"/>
      <c r="Q1143" s="10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</row>
    <row r="1144" spans="1:175" x14ac:dyDescent="0.2">
      <c r="A1144" s="93"/>
      <c r="B1144" s="94"/>
      <c r="C1144" s="95"/>
      <c r="D1144" s="96"/>
      <c r="E1144" s="95"/>
      <c r="F1144" s="97"/>
      <c r="G1144" s="98"/>
      <c r="H1144" s="95"/>
      <c r="I1144" s="95"/>
      <c r="J1144" s="95"/>
      <c r="K1144" s="95"/>
      <c r="L1144" s="99"/>
      <c r="M1144" s="100"/>
      <c r="N1144" s="95"/>
      <c r="O1144" s="95"/>
      <c r="P1144" s="101"/>
      <c r="Q1144" s="10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</row>
    <row r="1145" spans="1:175" x14ac:dyDescent="0.2">
      <c r="A1145" s="93"/>
      <c r="B1145" s="94"/>
      <c r="C1145" s="95"/>
      <c r="D1145" s="96"/>
      <c r="E1145" s="95"/>
      <c r="F1145" s="97"/>
      <c r="G1145" s="98"/>
      <c r="H1145" s="95"/>
      <c r="I1145" s="95"/>
      <c r="J1145" s="95"/>
      <c r="K1145" s="95"/>
      <c r="L1145" s="99"/>
      <c r="M1145" s="100"/>
      <c r="N1145" s="95"/>
      <c r="O1145" s="95"/>
      <c r="P1145" s="101"/>
      <c r="Q1145" s="10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</row>
    <row r="1146" spans="1:175" x14ac:dyDescent="0.2">
      <c r="A1146" s="93"/>
      <c r="B1146" s="94"/>
      <c r="C1146" s="95"/>
      <c r="D1146" s="96"/>
      <c r="E1146" s="95"/>
      <c r="F1146" s="97"/>
      <c r="G1146" s="98"/>
      <c r="H1146" s="95"/>
      <c r="I1146" s="95"/>
      <c r="J1146" s="95"/>
      <c r="K1146" s="95"/>
      <c r="L1146" s="99"/>
      <c r="M1146" s="100"/>
      <c r="N1146" s="95"/>
      <c r="O1146" s="95"/>
      <c r="P1146" s="101"/>
      <c r="Q1146" s="10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</row>
    <row r="1147" spans="1:175" x14ac:dyDescent="0.2">
      <c r="A1147" s="93"/>
      <c r="B1147" s="94"/>
      <c r="C1147" s="95"/>
      <c r="D1147" s="96"/>
      <c r="E1147" s="95"/>
      <c r="F1147" s="97"/>
      <c r="G1147" s="98"/>
      <c r="H1147" s="95"/>
      <c r="I1147" s="95"/>
      <c r="J1147" s="95"/>
      <c r="K1147" s="95"/>
      <c r="L1147" s="99"/>
      <c r="M1147" s="100"/>
      <c r="N1147" s="95"/>
      <c r="O1147" s="95"/>
      <c r="P1147" s="101"/>
      <c r="Q1147" s="10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</row>
    <row r="1148" spans="1:175" x14ac:dyDescent="0.2">
      <c r="A1148" s="93"/>
      <c r="B1148" s="94"/>
      <c r="C1148" s="95"/>
      <c r="D1148" s="96"/>
      <c r="E1148" s="95"/>
      <c r="F1148" s="97"/>
      <c r="G1148" s="98"/>
      <c r="H1148" s="95"/>
      <c r="I1148" s="95"/>
      <c r="J1148" s="95"/>
      <c r="K1148" s="95"/>
      <c r="L1148" s="99"/>
      <c r="M1148" s="100"/>
      <c r="N1148" s="95"/>
      <c r="O1148" s="95"/>
      <c r="P1148" s="101"/>
      <c r="Q1148" s="10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</row>
    <row r="1149" spans="1:175" x14ac:dyDescent="0.2">
      <c r="A1149" s="93"/>
      <c r="B1149" s="94"/>
      <c r="C1149" s="95"/>
      <c r="D1149" s="96"/>
      <c r="E1149" s="95"/>
      <c r="F1149" s="97"/>
      <c r="G1149" s="98"/>
      <c r="H1149" s="95"/>
      <c r="I1149" s="95"/>
      <c r="J1149" s="95"/>
      <c r="K1149" s="95"/>
      <c r="L1149" s="99"/>
      <c r="M1149" s="100"/>
      <c r="N1149" s="95"/>
      <c r="O1149" s="95"/>
      <c r="P1149" s="101"/>
      <c r="Q1149" s="10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</row>
    <row r="1150" spans="1:175" x14ac:dyDescent="0.2">
      <c r="A1150" s="93"/>
      <c r="B1150" s="94"/>
      <c r="C1150" s="95"/>
      <c r="D1150" s="96"/>
      <c r="E1150" s="95"/>
      <c r="F1150" s="97"/>
      <c r="G1150" s="98"/>
      <c r="H1150" s="95"/>
      <c r="I1150" s="95"/>
      <c r="J1150" s="95"/>
      <c r="K1150" s="95"/>
      <c r="L1150" s="99"/>
      <c r="M1150" s="100"/>
      <c r="N1150" s="95"/>
      <c r="O1150" s="95"/>
      <c r="P1150" s="101"/>
      <c r="Q1150" s="10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</row>
    <row r="1151" spans="1:175" x14ac:dyDescent="0.2">
      <c r="A1151" s="93"/>
      <c r="B1151" s="94"/>
      <c r="C1151" s="95"/>
      <c r="D1151" s="96"/>
      <c r="E1151" s="95"/>
      <c r="F1151" s="97"/>
      <c r="G1151" s="98"/>
      <c r="H1151" s="95"/>
      <c r="I1151" s="95"/>
      <c r="J1151" s="95"/>
      <c r="K1151" s="95"/>
      <c r="L1151" s="99"/>
      <c r="M1151" s="100"/>
      <c r="N1151" s="95"/>
      <c r="O1151" s="95"/>
      <c r="P1151" s="101"/>
      <c r="Q1151" s="10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</row>
    <row r="1152" spans="1:175" x14ac:dyDescent="0.2">
      <c r="A1152" s="93"/>
      <c r="B1152" s="94"/>
      <c r="C1152" s="95"/>
      <c r="D1152" s="96"/>
      <c r="E1152" s="95"/>
      <c r="F1152" s="97"/>
      <c r="G1152" s="98"/>
      <c r="H1152" s="95"/>
      <c r="I1152" s="95"/>
      <c r="J1152" s="95"/>
      <c r="K1152" s="95"/>
      <c r="L1152" s="99"/>
      <c r="M1152" s="100"/>
      <c r="N1152" s="95"/>
      <c r="O1152" s="95"/>
      <c r="P1152" s="101"/>
      <c r="Q1152" s="10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</row>
    <row r="1153" spans="1:175" x14ac:dyDescent="0.2">
      <c r="A1153" s="93"/>
      <c r="B1153" s="94"/>
      <c r="C1153" s="95"/>
      <c r="D1153" s="96"/>
      <c r="E1153" s="95"/>
      <c r="F1153" s="97"/>
      <c r="G1153" s="98"/>
      <c r="H1153" s="95"/>
      <c r="I1153" s="95"/>
      <c r="J1153" s="95"/>
      <c r="K1153" s="95"/>
      <c r="L1153" s="99"/>
      <c r="M1153" s="100"/>
      <c r="N1153" s="95"/>
      <c r="O1153" s="95"/>
      <c r="P1153" s="101"/>
      <c r="Q1153" s="10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</row>
    <row r="1154" spans="1:175" x14ac:dyDescent="0.2">
      <c r="A1154" s="93"/>
      <c r="B1154" s="94"/>
      <c r="C1154" s="95"/>
      <c r="D1154" s="96"/>
      <c r="E1154" s="95"/>
      <c r="F1154" s="97"/>
      <c r="G1154" s="98"/>
      <c r="H1154" s="95"/>
      <c r="I1154" s="95"/>
      <c r="J1154" s="95"/>
      <c r="K1154" s="95"/>
      <c r="L1154" s="99"/>
      <c r="M1154" s="100"/>
      <c r="N1154" s="95"/>
      <c r="O1154" s="95"/>
      <c r="P1154" s="101"/>
      <c r="Q1154" s="10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</row>
    <row r="1155" spans="1:175" x14ac:dyDescent="0.2">
      <c r="A1155" s="93"/>
      <c r="B1155" s="94"/>
      <c r="C1155" s="95"/>
      <c r="D1155" s="96"/>
      <c r="E1155" s="95"/>
      <c r="F1155" s="97"/>
      <c r="G1155" s="98"/>
      <c r="H1155" s="95"/>
      <c r="I1155" s="95"/>
      <c r="J1155" s="95"/>
      <c r="K1155" s="95"/>
      <c r="L1155" s="99"/>
      <c r="M1155" s="100"/>
      <c r="N1155" s="95"/>
      <c r="O1155" s="95"/>
      <c r="P1155" s="101"/>
      <c r="Q1155" s="10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</row>
    <row r="1156" spans="1:175" x14ac:dyDescent="0.2">
      <c r="A1156" s="93"/>
      <c r="B1156" s="94"/>
      <c r="C1156" s="95"/>
      <c r="D1156" s="96"/>
      <c r="E1156" s="95"/>
      <c r="F1156" s="97"/>
      <c r="G1156" s="98"/>
      <c r="H1156" s="95"/>
      <c r="I1156" s="95"/>
      <c r="J1156" s="95"/>
      <c r="K1156" s="95"/>
      <c r="L1156" s="99"/>
      <c r="M1156" s="100"/>
      <c r="N1156" s="95"/>
      <c r="O1156" s="95"/>
      <c r="P1156" s="101"/>
      <c r="Q1156" s="10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</row>
    <row r="1157" spans="1:175" x14ac:dyDescent="0.2">
      <c r="A1157" s="93"/>
      <c r="B1157" s="94"/>
      <c r="C1157" s="95"/>
      <c r="D1157" s="96"/>
      <c r="E1157" s="95"/>
      <c r="F1157" s="97"/>
      <c r="G1157" s="98"/>
      <c r="H1157" s="95"/>
      <c r="I1157" s="95"/>
      <c r="J1157" s="95"/>
      <c r="K1157" s="95"/>
      <c r="L1157" s="99"/>
      <c r="M1157" s="100"/>
      <c r="N1157" s="95"/>
      <c r="O1157" s="95"/>
      <c r="P1157" s="101"/>
      <c r="Q1157" s="10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</row>
    <row r="1158" spans="1:175" x14ac:dyDescent="0.2">
      <c r="A1158" s="93"/>
      <c r="B1158" s="94"/>
      <c r="C1158" s="95"/>
      <c r="D1158" s="96"/>
      <c r="E1158" s="95"/>
      <c r="F1158" s="97"/>
      <c r="G1158" s="98"/>
      <c r="H1158" s="95"/>
      <c r="I1158" s="95"/>
      <c r="J1158" s="95"/>
      <c r="K1158" s="95"/>
      <c r="L1158" s="99"/>
      <c r="M1158" s="100"/>
      <c r="N1158" s="95"/>
      <c r="O1158" s="95"/>
      <c r="P1158" s="101"/>
      <c r="Q1158" s="10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</row>
    <row r="1159" spans="1:175" x14ac:dyDescent="0.2">
      <c r="A1159" s="93"/>
      <c r="B1159" s="94"/>
      <c r="C1159" s="95"/>
      <c r="D1159" s="96"/>
      <c r="E1159" s="95"/>
      <c r="F1159" s="97"/>
      <c r="G1159" s="98"/>
      <c r="H1159" s="95"/>
      <c r="I1159" s="95"/>
      <c r="J1159" s="95"/>
      <c r="K1159" s="95"/>
      <c r="L1159" s="99"/>
      <c r="M1159" s="100"/>
      <c r="N1159" s="95"/>
      <c r="O1159" s="95"/>
      <c r="P1159" s="101"/>
      <c r="Q1159" s="102"/>
      <c r="R1159" s="12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/>
      <c r="B1160" s="94"/>
      <c r="C1160" s="95"/>
      <c r="D1160" s="96"/>
      <c r="E1160" s="95"/>
      <c r="F1160" s="97"/>
      <c r="G1160" s="98"/>
      <c r="H1160" s="95"/>
      <c r="I1160" s="95"/>
      <c r="J1160" s="95"/>
      <c r="K1160" s="95"/>
      <c r="L1160" s="99"/>
      <c r="M1160" s="100"/>
      <c r="N1160" s="95"/>
      <c r="O1160" s="95"/>
      <c r="P1160" s="101"/>
      <c r="Q1160" s="10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</row>
    <row r="1161" spans="1:175" x14ac:dyDescent="0.2">
      <c r="A1161" s="93"/>
      <c r="B1161" s="94"/>
      <c r="C1161" s="95"/>
      <c r="D1161" s="96"/>
      <c r="E1161" s="95"/>
      <c r="F1161" s="97"/>
      <c r="G1161" s="98"/>
      <c r="H1161" s="95"/>
      <c r="I1161" s="95"/>
      <c r="J1161" s="95"/>
      <c r="K1161" s="95"/>
      <c r="L1161" s="99"/>
      <c r="M1161" s="100"/>
      <c r="N1161" s="95"/>
      <c r="O1161" s="95"/>
      <c r="P1161" s="101"/>
      <c r="Q1161" s="10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</row>
    <row r="1162" spans="1:175" x14ac:dyDescent="0.2">
      <c r="A1162" s="93"/>
      <c r="B1162" s="94"/>
      <c r="C1162" s="95"/>
      <c r="D1162" s="96"/>
      <c r="E1162" s="95"/>
      <c r="F1162" s="97"/>
      <c r="G1162" s="98"/>
      <c r="H1162" s="95"/>
      <c r="I1162" s="95"/>
      <c r="J1162" s="95"/>
      <c r="K1162" s="95"/>
      <c r="L1162" s="99"/>
      <c r="M1162" s="100"/>
      <c r="N1162" s="95"/>
      <c r="O1162" s="95"/>
      <c r="P1162" s="101"/>
      <c r="Q1162" s="10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</row>
    <row r="1163" spans="1:175" x14ac:dyDescent="0.2">
      <c r="A1163" s="93"/>
      <c r="B1163" s="94"/>
      <c r="C1163" s="95"/>
      <c r="D1163" s="96"/>
      <c r="E1163" s="95"/>
      <c r="F1163" s="97"/>
      <c r="G1163" s="98"/>
      <c r="H1163" s="95"/>
      <c r="I1163" s="95"/>
      <c r="J1163" s="95"/>
      <c r="K1163" s="95"/>
      <c r="L1163" s="99"/>
      <c r="M1163" s="100"/>
      <c r="N1163" s="95"/>
      <c r="O1163" s="95"/>
      <c r="P1163" s="101"/>
      <c r="Q1163" s="10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</row>
    <row r="1164" spans="1:175" x14ac:dyDescent="0.2">
      <c r="A1164" s="93"/>
      <c r="B1164" s="94"/>
      <c r="C1164" s="95"/>
      <c r="D1164" s="96"/>
      <c r="E1164" s="95"/>
      <c r="F1164" s="97"/>
      <c r="G1164" s="98"/>
      <c r="H1164" s="95"/>
      <c r="I1164" s="95"/>
      <c r="J1164" s="95"/>
      <c r="K1164" s="95"/>
      <c r="L1164" s="99"/>
      <c r="M1164" s="100"/>
      <c r="N1164" s="95"/>
      <c r="O1164" s="95"/>
      <c r="P1164" s="101"/>
      <c r="Q1164" s="10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</row>
    <row r="1165" spans="1:175" x14ac:dyDescent="0.2">
      <c r="A1165" s="93"/>
      <c r="B1165" s="94"/>
      <c r="C1165" s="95"/>
      <c r="D1165" s="96"/>
      <c r="E1165" s="95"/>
      <c r="F1165" s="97"/>
      <c r="G1165" s="98"/>
      <c r="H1165" s="95"/>
      <c r="I1165" s="95"/>
      <c r="J1165" s="95"/>
      <c r="K1165" s="95"/>
      <c r="L1165" s="99"/>
      <c r="M1165" s="100"/>
      <c r="N1165" s="95"/>
      <c r="O1165" s="95"/>
      <c r="P1165" s="101"/>
      <c r="Q1165" s="10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</row>
    <row r="1166" spans="1:175" x14ac:dyDescent="0.2">
      <c r="A1166" s="93"/>
      <c r="B1166" s="94"/>
      <c r="C1166" s="95"/>
      <c r="D1166" s="96"/>
      <c r="E1166" s="95"/>
      <c r="F1166" s="97"/>
      <c r="G1166" s="98"/>
      <c r="H1166" s="95"/>
      <c r="I1166" s="95"/>
      <c r="J1166" s="95"/>
      <c r="K1166" s="95"/>
      <c r="L1166" s="99"/>
      <c r="M1166" s="100"/>
      <c r="N1166" s="95"/>
      <c r="O1166" s="95"/>
      <c r="P1166" s="101"/>
      <c r="Q1166" s="10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</row>
    <row r="1167" spans="1:175" x14ac:dyDescent="0.2">
      <c r="A1167" s="93"/>
      <c r="B1167" s="94"/>
      <c r="C1167" s="95"/>
      <c r="D1167" s="96"/>
      <c r="E1167" s="95"/>
      <c r="F1167" s="97"/>
      <c r="G1167" s="98"/>
      <c r="H1167" s="95"/>
      <c r="I1167" s="95"/>
      <c r="J1167" s="95"/>
      <c r="K1167" s="95"/>
      <c r="L1167" s="99"/>
      <c r="M1167" s="100"/>
      <c r="N1167" s="95"/>
      <c r="O1167" s="95"/>
      <c r="P1167" s="101"/>
      <c r="Q1167" s="10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</row>
    <row r="1168" spans="1:175" x14ac:dyDescent="0.2">
      <c r="A1168" s="93"/>
      <c r="B1168" s="94"/>
      <c r="C1168" s="95"/>
      <c r="D1168" s="96"/>
      <c r="E1168" s="95"/>
      <c r="F1168" s="97"/>
      <c r="G1168" s="98"/>
      <c r="H1168" s="95"/>
      <c r="I1168" s="95"/>
      <c r="J1168" s="95"/>
      <c r="K1168" s="95"/>
      <c r="L1168" s="99"/>
      <c r="M1168" s="100"/>
      <c r="N1168" s="95"/>
      <c r="O1168" s="95"/>
      <c r="P1168" s="101"/>
      <c r="Q1168" s="10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</row>
    <row r="1169" spans="1:175" x14ac:dyDescent="0.2">
      <c r="A1169" s="93"/>
      <c r="B1169" s="94"/>
      <c r="C1169" s="95"/>
      <c r="D1169" s="96"/>
      <c r="E1169" s="95"/>
      <c r="F1169" s="97"/>
      <c r="G1169" s="98"/>
      <c r="H1169" s="95"/>
      <c r="I1169" s="95"/>
      <c r="J1169" s="95"/>
      <c r="K1169" s="95"/>
      <c r="L1169" s="99"/>
      <c r="M1169" s="100"/>
      <c r="N1169" s="95"/>
      <c r="O1169" s="95"/>
      <c r="P1169" s="101"/>
      <c r="Q1169" s="102"/>
      <c r="R1169" s="12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/>
      <c r="B1170" s="94"/>
      <c r="C1170" s="95"/>
      <c r="D1170" s="96"/>
      <c r="E1170" s="95"/>
      <c r="F1170" s="97"/>
      <c r="G1170" s="98"/>
      <c r="H1170" s="95"/>
      <c r="I1170" s="95"/>
      <c r="J1170" s="95"/>
      <c r="K1170" s="95"/>
      <c r="L1170" s="99"/>
      <c r="M1170" s="100"/>
      <c r="N1170" s="95"/>
      <c r="O1170" s="95"/>
      <c r="P1170" s="101"/>
      <c r="Q1170" s="10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</row>
    <row r="1171" spans="1:175" x14ac:dyDescent="0.2">
      <c r="A1171" s="93"/>
      <c r="B1171" s="94"/>
      <c r="C1171" s="95"/>
      <c r="D1171" s="96"/>
      <c r="E1171" s="95"/>
      <c r="F1171" s="97"/>
      <c r="G1171" s="98"/>
      <c r="H1171" s="95"/>
      <c r="I1171" s="95"/>
      <c r="J1171" s="95"/>
      <c r="K1171" s="95"/>
      <c r="L1171" s="99"/>
      <c r="M1171" s="100"/>
      <c r="N1171" s="95"/>
      <c r="O1171" s="95"/>
      <c r="P1171" s="101"/>
      <c r="Q1171" s="10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</row>
    <row r="1172" spans="1:175" x14ac:dyDescent="0.2">
      <c r="A1172" s="93"/>
      <c r="B1172" s="94"/>
      <c r="C1172" s="95"/>
      <c r="D1172" s="96"/>
      <c r="E1172" s="95"/>
      <c r="F1172" s="97"/>
      <c r="G1172" s="98"/>
      <c r="H1172" s="95"/>
      <c r="I1172" s="95"/>
      <c r="J1172" s="95"/>
      <c r="K1172" s="95"/>
      <c r="L1172" s="99"/>
      <c r="M1172" s="100"/>
      <c r="N1172" s="95"/>
      <c r="O1172" s="95"/>
      <c r="P1172" s="101"/>
      <c r="Q1172" s="10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</row>
    <row r="1173" spans="1:175" x14ac:dyDescent="0.2">
      <c r="A1173" s="93"/>
      <c r="B1173" s="94"/>
      <c r="C1173" s="95"/>
      <c r="D1173" s="96"/>
      <c r="E1173" s="95"/>
      <c r="F1173" s="97"/>
      <c r="G1173" s="98"/>
      <c r="H1173" s="95"/>
      <c r="I1173" s="95"/>
      <c r="J1173" s="95"/>
      <c r="K1173" s="95"/>
      <c r="L1173" s="99"/>
      <c r="M1173" s="100"/>
      <c r="N1173" s="95"/>
      <c r="O1173" s="95"/>
      <c r="P1173" s="101"/>
      <c r="Q1173" s="10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</row>
    <row r="1174" spans="1:175" x14ac:dyDescent="0.2">
      <c r="A1174" s="93"/>
      <c r="B1174" s="94"/>
      <c r="C1174" s="95"/>
      <c r="D1174" s="96"/>
      <c r="E1174" s="95"/>
      <c r="F1174" s="97"/>
      <c r="G1174" s="98"/>
      <c r="H1174" s="95"/>
      <c r="I1174" s="95"/>
      <c r="J1174" s="95"/>
      <c r="K1174" s="95"/>
      <c r="L1174" s="99"/>
      <c r="M1174" s="100"/>
      <c r="N1174" s="95"/>
      <c r="O1174" s="95"/>
      <c r="P1174" s="101"/>
      <c r="Q1174" s="10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</row>
    <row r="1175" spans="1:175" x14ac:dyDescent="0.2">
      <c r="A1175" s="93"/>
      <c r="B1175" s="94"/>
      <c r="C1175" s="95"/>
      <c r="D1175" s="96"/>
      <c r="E1175" s="95"/>
      <c r="F1175" s="97"/>
      <c r="G1175" s="98"/>
      <c r="H1175" s="95"/>
      <c r="I1175" s="95"/>
      <c r="J1175" s="95"/>
      <c r="K1175" s="95"/>
      <c r="L1175" s="99"/>
      <c r="M1175" s="100"/>
      <c r="N1175" s="95"/>
      <c r="O1175" s="95"/>
      <c r="P1175" s="101"/>
      <c r="Q1175" s="10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</row>
    <row r="1176" spans="1:175" x14ac:dyDescent="0.2">
      <c r="A1176" s="93"/>
      <c r="B1176" s="94"/>
      <c r="C1176" s="95"/>
      <c r="D1176" s="96"/>
      <c r="E1176" s="95"/>
      <c r="F1176" s="97"/>
      <c r="G1176" s="98"/>
      <c r="H1176" s="95"/>
      <c r="I1176" s="95"/>
      <c r="J1176" s="95"/>
      <c r="K1176" s="95"/>
      <c r="L1176" s="99"/>
      <c r="M1176" s="100"/>
      <c r="N1176" s="95"/>
      <c r="O1176" s="95"/>
      <c r="P1176" s="101"/>
      <c r="Q1176" s="10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</row>
    <row r="1177" spans="1:175" x14ac:dyDescent="0.2">
      <c r="A1177" s="93"/>
      <c r="B1177" s="94"/>
      <c r="C1177" s="95"/>
      <c r="D1177" s="96"/>
      <c r="E1177" s="95"/>
      <c r="F1177" s="97"/>
      <c r="G1177" s="98"/>
      <c r="H1177" s="95"/>
      <c r="I1177" s="95"/>
      <c r="J1177" s="95"/>
      <c r="K1177" s="95"/>
      <c r="L1177" s="99"/>
      <c r="M1177" s="100"/>
      <c r="N1177" s="95"/>
      <c r="O1177" s="95"/>
      <c r="P1177" s="101"/>
      <c r="Q1177" s="10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</row>
    <row r="1178" spans="1:175" x14ac:dyDescent="0.2">
      <c r="A1178" s="93"/>
      <c r="B1178" s="94"/>
      <c r="C1178" s="95"/>
      <c r="D1178" s="96"/>
      <c r="E1178" s="95"/>
      <c r="F1178" s="97"/>
      <c r="G1178" s="98"/>
      <c r="H1178" s="95"/>
      <c r="I1178" s="95"/>
      <c r="J1178" s="95"/>
      <c r="K1178" s="95"/>
      <c r="L1178" s="99"/>
      <c r="M1178" s="100"/>
      <c r="N1178" s="95"/>
      <c r="O1178" s="95"/>
      <c r="P1178" s="101"/>
      <c r="Q1178" s="10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</row>
    <row r="1179" spans="1:175" x14ac:dyDescent="0.2">
      <c r="A1179" s="93"/>
      <c r="B1179" s="94"/>
      <c r="C1179" s="95"/>
      <c r="D1179" s="96"/>
      <c r="E1179" s="95"/>
      <c r="F1179" s="97"/>
      <c r="G1179" s="98"/>
      <c r="H1179" s="95"/>
      <c r="I1179" s="95"/>
      <c r="J1179" s="95"/>
      <c r="K1179" s="95"/>
      <c r="L1179" s="99"/>
      <c r="M1179" s="100"/>
      <c r="N1179" s="95"/>
      <c r="O1179" s="95"/>
      <c r="P1179" s="101"/>
      <c r="Q1179" s="10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</row>
    <row r="1180" spans="1:175" x14ac:dyDescent="0.2">
      <c r="A1180" s="93"/>
      <c r="B1180" s="94"/>
      <c r="C1180" s="95"/>
      <c r="D1180" s="96"/>
      <c r="E1180" s="95"/>
      <c r="F1180" s="97"/>
      <c r="G1180" s="98"/>
      <c r="H1180" s="95"/>
      <c r="I1180" s="95"/>
      <c r="J1180" s="95"/>
      <c r="K1180" s="95"/>
      <c r="L1180" s="99"/>
      <c r="M1180" s="100"/>
      <c r="N1180" s="95"/>
      <c r="O1180" s="95"/>
      <c r="P1180" s="101"/>
      <c r="Q1180" s="10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</row>
    <row r="1181" spans="1:175" x14ac:dyDescent="0.2">
      <c r="A1181" s="93"/>
      <c r="B1181" s="94"/>
      <c r="C1181" s="95"/>
      <c r="D1181" s="96"/>
      <c r="E1181" s="95"/>
      <c r="F1181" s="97"/>
      <c r="G1181" s="98"/>
      <c r="H1181" s="95"/>
      <c r="I1181" s="95"/>
      <c r="J1181" s="95"/>
      <c r="K1181" s="95"/>
      <c r="L1181" s="99"/>
      <c r="M1181" s="100"/>
      <c r="N1181" s="95"/>
      <c r="O1181" s="95"/>
      <c r="P1181" s="101"/>
      <c r="Q1181" s="10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</row>
    <row r="1182" spans="1:175" x14ac:dyDescent="0.2">
      <c r="A1182" s="93"/>
      <c r="B1182" s="94"/>
      <c r="C1182" s="95"/>
      <c r="D1182" s="96"/>
      <c r="E1182" s="95"/>
      <c r="F1182" s="97"/>
      <c r="G1182" s="98"/>
      <c r="H1182" s="95"/>
      <c r="I1182" s="95"/>
      <c r="J1182" s="95"/>
      <c r="K1182" s="95"/>
      <c r="L1182" s="99"/>
      <c r="M1182" s="100"/>
      <c r="N1182" s="95"/>
      <c r="O1182" s="95"/>
      <c r="P1182" s="101"/>
      <c r="Q1182" s="10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</row>
    <row r="1183" spans="1:175" x14ac:dyDescent="0.2">
      <c r="A1183" s="93"/>
      <c r="B1183" s="94"/>
      <c r="C1183" s="95"/>
      <c r="D1183" s="96"/>
      <c r="E1183" s="95"/>
      <c r="F1183" s="97"/>
      <c r="G1183" s="98"/>
      <c r="H1183" s="95"/>
      <c r="I1183" s="95"/>
      <c r="J1183" s="95"/>
      <c r="K1183" s="95"/>
      <c r="L1183" s="99"/>
      <c r="M1183" s="100"/>
      <c r="N1183" s="95"/>
      <c r="O1183" s="95"/>
      <c r="P1183" s="101"/>
      <c r="Q1183" s="10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</row>
    <row r="1184" spans="1:175" x14ac:dyDescent="0.2">
      <c r="A1184" s="93"/>
      <c r="B1184" s="94"/>
      <c r="C1184" s="95"/>
      <c r="D1184" s="96"/>
      <c r="E1184" s="95"/>
      <c r="F1184" s="97"/>
      <c r="G1184" s="98"/>
      <c r="H1184" s="95"/>
      <c r="I1184" s="95"/>
      <c r="J1184" s="95"/>
      <c r="K1184" s="95"/>
      <c r="L1184" s="99"/>
      <c r="M1184" s="100"/>
      <c r="N1184" s="95"/>
      <c r="O1184" s="95"/>
      <c r="P1184" s="101"/>
      <c r="Q1184" s="10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</row>
    <row r="1185" spans="1:175" x14ac:dyDescent="0.2">
      <c r="A1185" s="93"/>
      <c r="B1185" s="94"/>
      <c r="C1185" s="95"/>
      <c r="D1185" s="96"/>
      <c r="E1185" s="95"/>
      <c r="F1185" s="97"/>
      <c r="G1185" s="98"/>
      <c r="H1185" s="95"/>
      <c r="I1185" s="95"/>
      <c r="J1185" s="95"/>
      <c r="K1185" s="95"/>
      <c r="L1185" s="99"/>
      <c r="M1185" s="100"/>
      <c r="N1185" s="95"/>
      <c r="O1185" s="95"/>
      <c r="P1185" s="101"/>
      <c r="Q1185" s="10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</row>
    <row r="1186" spans="1:175" x14ac:dyDescent="0.2">
      <c r="A1186" s="93"/>
      <c r="B1186" s="94"/>
      <c r="C1186" s="95"/>
      <c r="D1186" s="96"/>
      <c r="E1186" s="95"/>
      <c r="F1186" s="97"/>
      <c r="G1186" s="98"/>
      <c r="H1186" s="95"/>
      <c r="I1186" s="95"/>
      <c r="J1186" s="95"/>
      <c r="K1186" s="95"/>
      <c r="L1186" s="99"/>
      <c r="M1186" s="100"/>
      <c r="N1186" s="95"/>
      <c r="O1186" s="95"/>
      <c r="P1186" s="101"/>
      <c r="Q1186" s="10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</row>
    <row r="1187" spans="1:175" x14ac:dyDescent="0.2">
      <c r="A1187" s="93"/>
      <c r="B1187" s="94"/>
      <c r="C1187" s="95"/>
      <c r="D1187" s="96"/>
      <c r="E1187" s="95"/>
      <c r="F1187" s="97"/>
      <c r="G1187" s="98"/>
      <c r="H1187" s="95"/>
      <c r="I1187" s="95"/>
      <c r="J1187" s="95"/>
      <c r="K1187" s="95"/>
      <c r="L1187" s="99"/>
      <c r="M1187" s="100"/>
      <c r="N1187" s="95"/>
      <c r="O1187" s="95"/>
      <c r="P1187" s="101"/>
      <c r="Q1187" s="10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</row>
    <row r="1188" spans="1:175" x14ac:dyDescent="0.2">
      <c r="A1188" s="93"/>
      <c r="B1188" s="94"/>
      <c r="C1188" s="95"/>
      <c r="D1188" s="96"/>
      <c r="E1188" s="95"/>
      <c r="F1188" s="97"/>
      <c r="G1188" s="98"/>
      <c r="H1188" s="95"/>
      <c r="I1188" s="95"/>
      <c r="J1188" s="95"/>
      <c r="K1188" s="95"/>
      <c r="L1188" s="99"/>
      <c r="M1188" s="100"/>
      <c r="N1188" s="95"/>
      <c r="O1188" s="95"/>
      <c r="P1188" s="101"/>
      <c r="Q1188" s="10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</row>
    <row r="1189" spans="1:175" x14ac:dyDescent="0.2">
      <c r="A1189" s="93"/>
      <c r="B1189" s="94"/>
      <c r="C1189" s="95"/>
      <c r="D1189" s="96"/>
      <c r="E1189" s="95"/>
      <c r="F1189" s="97"/>
      <c r="G1189" s="98"/>
      <c r="H1189" s="95"/>
      <c r="I1189" s="95"/>
      <c r="J1189" s="95"/>
      <c r="K1189" s="95"/>
      <c r="L1189" s="99"/>
      <c r="M1189" s="100"/>
      <c r="N1189" s="95"/>
      <c r="O1189" s="95"/>
      <c r="P1189" s="101"/>
      <c r="Q1189" s="10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</row>
    <row r="1190" spans="1:175" x14ac:dyDescent="0.2">
      <c r="A1190" s="93"/>
      <c r="B1190" s="94"/>
      <c r="C1190" s="95"/>
      <c r="D1190" s="96"/>
      <c r="E1190" s="95"/>
      <c r="F1190" s="97"/>
      <c r="G1190" s="98"/>
      <c r="H1190" s="95"/>
      <c r="I1190" s="95"/>
      <c r="J1190" s="95"/>
      <c r="K1190" s="95"/>
      <c r="L1190" s="99"/>
      <c r="M1190" s="100"/>
      <c r="N1190" s="95"/>
      <c r="O1190" s="95"/>
      <c r="P1190" s="101"/>
      <c r="Q1190" s="10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</row>
    <row r="1191" spans="1:175" x14ac:dyDescent="0.2">
      <c r="A1191" s="93"/>
      <c r="B1191" s="94"/>
      <c r="C1191" s="95"/>
      <c r="D1191" s="96"/>
      <c r="E1191" s="95"/>
      <c r="F1191" s="97"/>
      <c r="G1191" s="98"/>
      <c r="H1191" s="95"/>
      <c r="I1191" s="95"/>
      <c r="J1191" s="95"/>
      <c r="K1191" s="95"/>
      <c r="L1191" s="99"/>
      <c r="M1191" s="100"/>
      <c r="N1191" s="95"/>
      <c r="O1191" s="95"/>
      <c r="P1191" s="101"/>
      <c r="Q1191" s="10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</row>
    <row r="1192" spans="1:175" x14ac:dyDescent="0.2">
      <c r="A1192" s="93"/>
      <c r="B1192" s="94"/>
      <c r="C1192" s="95"/>
      <c r="D1192" s="96"/>
      <c r="E1192" s="95"/>
      <c r="F1192" s="97"/>
      <c r="G1192" s="98"/>
      <c r="H1192" s="95"/>
      <c r="I1192" s="95"/>
      <c r="J1192" s="95"/>
      <c r="K1192" s="95"/>
      <c r="L1192" s="99"/>
      <c r="M1192" s="100"/>
      <c r="N1192" s="95"/>
      <c r="O1192" s="95"/>
      <c r="P1192" s="101"/>
      <c r="Q1192" s="10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</row>
    <row r="1193" spans="1:175" x14ac:dyDescent="0.2">
      <c r="A1193" s="93"/>
      <c r="B1193" s="94"/>
      <c r="C1193" s="95"/>
      <c r="D1193" s="96"/>
      <c r="E1193" s="95"/>
      <c r="F1193" s="97"/>
      <c r="G1193" s="98"/>
      <c r="H1193" s="95"/>
      <c r="I1193" s="95"/>
      <c r="J1193" s="95"/>
      <c r="K1193" s="95"/>
      <c r="L1193" s="99"/>
      <c r="M1193" s="100"/>
      <c r="N1193" s="95"/>
      <c r="O1193" s="95"/>
      <c r="P1193" s="101"/>
      <c r="Q1193" s="10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</row>
    <row r="1194" spans="1:175" x14ac:dyDescent="0.2">
      <c r="A1194" s="93"/>
      <c r="B1194" s="94"/>
      <c r="C1194" s="95"/>
      <c r="D1194" s="96"/>
      <c r="E1194" s="95"/>
      <c r="F1194" s="97"/>
      <c r="G1194" s="98"/>
      <c r="H1194" s="95"/>
      <c r="I1194" s="95"/>
      <c r="J1194" s="95"/>
      <c r="K1194" s="95"/>
      <c r="L1194" s="99"/>
      <c r="M1194" s="100"/>
      <c r="N1194" s="95"/>
      <c r="O1194" s="95"/>
      <c r="P1194" s="101"/>
      <c r="Q1194" s="10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</row>
    <row r="1195" spans="1:175" x14ac:dyDescent="0.2">
      <c r="A1195" s="93"/>
      <c r="B1195" s="94"/>
      <c r="C1195" s="95"/>
      <c r="D1195" s="96"/>
      <c r="E1195" s="95"/>
      <c r="F1195" s="97"/>
      <c r="G1195" s="98"/>
      <c r="H1195" s="95"/>
      <c r="I1195" s="95"/>
      <c r="J1195" s="95"/>
      <c r="K1195" s="95"/>
      <c r="L1195" s="99"/>
      <c r="M1195" s="100"/>
      <c r="N1195" s="95"/>
      <c r="O1195" s="95"/>
      <c r="P1195" s="101"/>
      <c r="Q1195" s="10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</row>
    <row r="1196" spans="1:175" x14ac:dyDescent="0.2">
      <c r="A1196" s="93"/>
      <c r="B1196" s="94"/>
      <c r="C1196" s="95"/>
      <c r="D1196" s="96"/>
      <c r="E1196" s="95"/>
      <c r="F1196" s="97"/>
      <c r="G1196" s="98"/>
      <c r="H1196" s="95"/>
      <c r="I1196" s="95"/>
      <c r="J1196" s="95"/>
      <c r="K1196" s="95"/>
      <c r="L1196" s="99"/>
      <c r="M1196" s="100"/>
      <c r="N1196" s="95"/>
      <c r="O1196" s="95"/>
      <c r="P1196" s="101"/>
      <c r="Q1196" s="10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</row>
    <row r="1197" spans="1:175" x14ac:dyDescent="0.2">
      <c r="A1197" s="93"/>
      <c r="B1197" s="94"/>
      <c r="C1197" s="95"/>
      <c r="D1197" s="96"/>
      <c r="E1197" s="95"/>
      <c r="F1197" s="97"/>
      <c r="G1197" s="98"/>
      <c r="H1197" s="95"/>
      <c r="I1197" s="95"/>
      <c r="J1197" s="95"/>
      <c r="K1197" s="95"/>
      <c r="L1197" s="99"/>
      <c r="M1197" s="100"/>
      <c r="N1197" s="95"/>
      <c r="O1197" s="95"/>
      <c r="P1197" s="101"/>
      <c r="Q1197" s="10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</row>
    <row r="1198" spans="1:175" x14ac:dyDescent="0.2">
      <c r="A1198" s="93"/>
      <c r="B1198" s="94"/>
      <c r="C1198" s="95"/>
      <c r="D1198" s="96"/>
      <c r="E1198" s="95"/>
      <c r="F1198" s="97"/>
      <c r="G1198" s="98"/>
      <c r="H1198" s="95"/>
      <c r="I1198" s="95"/>
      <c r="J1198" s="95"/>
      <c r="K1198" s="95"/>
      <c r="L1198" s="99"/>
      <c r="M1198" s="100"/>
      <c r="N1198" s="95"/>
      <c r="O1198" s="95"/>
      <c r="P1198" s="101"/>
      <c r="Q1198" s="102"/>
      <c r="R1198" s="12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/>
      <c r="B1199" s="94"/>
      <c r="C1199" s="95"/>
      <c r="D1199" s="96"/>
      <c r="E1199" s="95"/>
      <c r="F1199" s="97"/>
      <c r="G1199" s="98"/>
      <c r="H1199" s="95"/>
      <c r="I1199" s="95"/>
      <c r="J1199" s="95"/>
      <c r="K1199" s="95"/>
      <c r="L1199" s="99"/>
      <c r="M1199" s="100"/>
      <c r="N1199" s="95"/>
      <c r="O1199" s="95"/>
      <c r="P1199" s="101"/>
      <c r="Q1199" s="102"/>
      <c r="R1199" s="12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/>
      <c r="B1200" s="94"/>
      <c r="C1200" s="95"/>
      <c r="D1200" s="96"/>
      <c r="E1200" s="95"/>
      <c r="F1200" s="97"/>
      <c r="G1200" s="98"/>
      <c r="H1200" s="95"/>
      <c r="I1200" s="95"/>
      <c r="J1200" s="95"/>
      <c r="K1200" s="95"/>
      <c r="L1200" s="99"/>
      <c r="M1200" s="100"/>
      <c r="N1200" s="95"/>
      <c r="O1200" s="95"/>
      <c r="P1200" s="101"/>
      <c r="Q1200" s="10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</row>
    <row r="1201" spans="1:172" x14ac:dyDescent="0.2">
      <c r="A1201" s="93"/>
      <c r="B1201" s="94"/>
      <c r="C1201" s="95"/>
      <c r="D1201" s="96"/>
      <c r="E1201" s="95"/>
      <c r="F1201" s="97"/>
      <c r="G1201" s="98"/>
      <c r="H1201" s="95"/>
      <c r="I1201" s="95"/>
      <c r="J1201" s="95"/>
      <c r="K1201" s="95"/>
      <c r="L1201" s="99"/>
      <c r="M1201" s="100"/>
      <c r="N1201" s="95"/>
      <c r="O1201" s="95"/>
      <c r="P1201" s="101"/>
      <c r="Q1201" s="10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</row>
    <row r="1202" spans="1:172" x14ac:dyDescent="0.2">
      <c r="A1202" s="93"/>
      <c r="B1202" s="94"/>
      <c r="C1202" s="95"/>
      <c r="D1202" s="96"/>
      <c r="E1202" s="95"/>
      <c r="F1202" s="97"/>
      <c r="G1202" s="98"/>
      <c r="H1202" s="95"/>
      <c r="I1202" s="95"/>
      <c r="J1202" s="95"/>
      <c r="K1202" s="95"/>
      <c r="L1202" s="99"/>
      <c r="M1202" s="100"/>
      <c r="N1202" s="95"/>
      <c r="O1202" s="95"/>
      <c r="P1202" s="101"/>
      <c r="Q1202" s="10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</row>
    <row r="1203" spans="1:172" x14ac:dyDescent="0.2">
      <c r="A1203" s="93"/>
      <c r="B1203" s="94"/>
      <c r="C1203" s="95"/>
      <c r="D1203" s="96"/>
      <c r="E1203" s="95"/>
      <c r="F1203" s="97"/>
      <c r="G1203" s="98"/>
      <c r="H1203" s="95"/>
      <c r="I1203" s="95"/>
      <c r="J1203" s="95"/>
      <c r="K1203" s="95"/>
      <c r="L1203" s="99"/>
      <c r="M1203" s="100"/>
      <c r="N1203" s="95"/>
      <c r="O1203" s="95"/>
      <c r="P1203" s="101"/>
      <c r="Q1203" s="10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</row>
    <row r="1204" spans="1:172" x14ac:dyDescent="0.2">
      <c r="A1204" s="93"/>
      <c r="B1204" s="94"/>
      <c r="C1204" s="95"/>
      <c r="D1204" s="96"/>
      <c r="E1204" s="95"/>
      <c r="F1204" s="97"/>
      <c r="G1204" s="98"/>
      <c r="H1204" s="95"/>
      <c r="I1204" s="95"/>
      <c r="J1204" s="95"/>
      <c r="K1204" s="95"/>
      <c r="L1204" s="99"/>
      <c r="M1204" s="100"/>
      <c r="N1204" s="95"/>
      <c r="O1204" s="95"/>
      <c r="P1204" s="101"/>
      <c r="Q1204" s="10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</row>
    <row r="1205" spans="1:172" x14ac:dyDescent="0.2">
      <c r="A1205" s="93"/>
      <c r="B1205" s="94"/>
      <c r="C1205" s="95"/>
      <c r="D1205" s="96"/>
      <c r="E1205" s="95"/>
      <c r="F1205" s="97"/>
      <c r="G1205" s="98"/>
      <c r="H1205" s="95"/>
      <c r="I1205" s="95"/>
      <c r="J1205" s="95"/>
      <c r="K1205" s="95"/>
      <c r="L1205" s="99"/>
      <c r="M1205" s="100"/>
      <c r="N1205" s="95"/>
      <c r="O1205" s="95"/>
      <c r="P1205" s="101"/>
      <c r="Q1205" s="10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</row>
    <row r="1206" spans="1:172" x14ac:dyDescent="0.2">
      <c r="A1206" s="93"/>
      <c r="B1206" s="94"/>
      <c r="C1206" s="95"/>
      <c r="D1206" s="96"/>
      <c r="E1206" s="95"/>
      <c r="F1206" s="97"/>
      <c r="G1206" s="98"/>
      <c r="H1206" s="95"/>
      <c r="I1206" s="95"/>
      <c r="J1206" s="95"/>
      <c r="K1206" s="95"/>
      <c r="L1206" s="99"/>
      <c r="M1206" s="100"/>
      <c r="N1206" s="95"/>
      <c r="O1206" s="95"/>
      <c r="P1206" s="101"/>
      <c r="Q1206" s="10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</row>
    <row r="1207" spans="1:172" x14ac:dyDescent="0.2">
      <c r="A1207" s="93"/>
      <c r="B1207" s="94"/>
      <c r="C1207" s="95"/>
      <c r="D1207" s="96"/>
      <c r="E1207" s="95"/>
      <c r="F1207" s="97"/>
      <c r="G1207" s="98"/>
      <c r="H1207" s="95"/>
      <c r="I1207" s="95"/>
      <c r="J1207" s="95"/>
      <c r="K1207" s="95"/>
      <c r="L1207" s="99"/>
      <c r="M1207" s="100"/>
      <c r="N1207" s="95"/>
      <c r="O1207" s="95"/>
      <c r="P1207" s="101"/>
      <c r="Q1207" s="10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</row>
    <row r="1208" spans="1:172" x14ac:dyDescent="0.2">
      <c r="A1208" s="93"/>
      <c r="B1208" s="94"/>
      <c r="C1208" s="95"/>
      <c r="D1208" s="96"/>
      <c r="E1208" s="95"/>
      <c r="F1208" s="97"/>
      <c r="G1208" s="98"/>
      <c r="H1208" s="95"/>
      <c r="I1208" s="95"/>
      <c r="J1208" s="95"/>
      <c r="K1208" s="95"/>
      <c r="L1208" s="99"/>
      <c r="M1208" s="100"/>
      <c r="N1208" s="95"/>
      <c r="O1208" s="95"/>
      <c r="P1208" s="101"/>
      <c r="Q1208" s="10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</row>
    <row r="1209" spans="1:172" x14ac:dyDescent="0.2">
      <c r="A1209" s="93"/>
      <c r="B1209" s="94"/>
      <c r="C1209" s="95"/>
      <c r="D1209" s="96"/>
      <c r="E1209" s="95"/>
      <c r="F1209" s="97"/>
      <c r="G1209" s="98"/>
      <c r="H1209" s="95"/>
      <c r="I1209" s="95"/>
      <c r="J1209" s="95"/>
      <c r="K1209" s="95"/>
      <c r="L1209" s="99"/>
      <c r="M1209" s="100"/>
      <c r="N1209" s="95"/>
      <c r="O1209" s="95"/>
      <c r="P1209" s="101"/>
      <c r="Q1209" s="10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</row>
    <row r="1210" spans="1:172" x14ac:dyDescent="0.2">
      <c r="A1210" s="93"/>
      <c r="B1210" s="94"/>
      <c r="C1210" s="95"/>
      <c r="D1210" s="96"/>
      <c r="E1210" s="95"/>
      <c r="F1210" s="97"/>
      <c r="G1210" s="98"/>
      <c r="H1210" s="95"/>
      <c r="I1210" s="95"/>
      <c r="J1210" s="95"/>
      <c r="K1210" s="95"/>
      <c r="L1210" s="99"/>
      <c r="M1210" s="100"/>
      <c r="N1210" s="95"/>
      <c r="O1210" s="95"/>
      <c r="P1210" s="101"/>
      <c r="Q1210" s="10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</row>
    <row r="1211" spans="1:172" x14ac:dyDescent="0.2">
      <c r="A1211" s="93"/>
      <c r="B1211" s="94"/>
      <c r="C1211" s="95"/>
      <c r="D1211" s="96"/>
      <c r="E1211" s="95"/>
      <c r="F1211" s="97"/>
      <c r="G1211" s="98"/>
      <c r="H1211" s="95"/>
      <c r="I1211" s="95"/>
      <c r="J1211" s="95"/>
      <c r="K1211" s="95"/>
      <c r="L1211" s="99"/>
      <c r="M1211" s="100"/>
      <c r="N1211" s="95"/>
      <c r="O1211" s="95"/>
      <c r="P1211" s="101"/>
      <c r="Q1211" s="10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</row>
    <row r="1212" spans="1:172" x14ac:dyDescent="0.2">
      <c r="A1212" s="93"/>
      <c r="B1212" s="94"/>
      <c r="C1212" s="95"/>
      <c r="D1212" s="96"/>
      <c r="E1212" s="95"/>
      <c r="F1212" s="97"/>
      <c r="G1212" s="98"/>
      <c r="H1212" s="95"/>
      <c r="I1212" s="95"/>
      <c r="J1212" s="95"/>
      <c r="K1212" s="95"/>
      <c r="L1212" s="99"/>
      <c r="M1212" s="100"/>
      <c r="N1212" s="95"/>
      <c r="O1212" s="95"/>
      <c r="P1212" s="101"/>
      <c r="Q1212" s="10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</row>
    <row r="1213" spans="1:172" x14ac:dyDescent="0.2">
      <c r="A1213" s="93"/>
      <c r="B1213" s="94"/>
      <c r="C1213" s="95"/>
      <c r="D1213" s="96"/>
      <c r="E1213" s="95"/>
      <c r="F1213" s="97"/>
      <c r="G1213" s="98"/>
      <c r="H1213" s="95"/>
      <c r="I1213" s="95"/>
      <c r="J1213" s="95"/>
      <c r="K1213" s="95"/>
      <c r="L1213" s="99"/>
      <c r="M1213" s="100"/>
      <c r="N1213" s="95"/>
      <c r="O1213" s="95"/>
      <c r="P1213" s="101"/>
      <c r="Q1213" s="10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</row>
    <row r="1214" spans="1:172" x14ac:dyDescent="0.2">
      <c r="A1214" s="93"/>
      <c r="B1214" s="94"/>
      <c r="C1214" s="95"/>
      <c r="D1214" s="96"/>
      <c r="E1214" s="95"/>
      <c r="F1214" s="97"/>
      <c r="G1214" s="98"/>
      <c r="H1214" s="95"/>
      <c r="I1214" s="95"/>
      <c r="J1214" s="95"/>
      <c r="K1214" s="95"/>
      <c r="L1214" s="99"/>
      <c r="M1214" s="100"/>
      <c r="N1214" s="95"/>
      <c r="O1214" s="95"/>
      <c r="P1214" s="101"/>
      <c r="Q1214" s="10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</row>
    <row r="1215" spans="1:172" x14ac:dyDescent="0.2">
      <c r="A1215" s="93"/>
      <c r="B1215" s="94"/>
      <c r="C1215" s="95"/>
      <c r="D1215" s="96"/>
      <c r="E1215" s="95"/>
      <c r="F1215" s="97"/>
      <c r="G1215" s="98"/>
      <c r="H1215" s="95"/>
      <c r="I1215" s="95"/>
      <c r="J1215" s="95"/>
      <c r="K1215" s="95"/>
      <c r="L1215" s="99"/>
      <c r="M1215" s="100"/>
      <c r="N1215" s="95"/>
      <c r="O1215" s="95"/>
      <c r="P1215" s="101"/>
      <c r="Q1215" s="10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</row>
    <row r="1216" spans="1:172" x14ac:dyDescent="0.2">
      <c r="A1216" s="93"/>
      <c r="B1216" s="94"/>
      <c r="C1216" s="95"/>
      <c r="D1216" s="96"/>
      <c r="E1216" s="95"/>
      <c r="F1216" s="97"/>
      <c r="G1216" s="98"/>
      <c r="H1216" s="95"/>
      <c r="I1216" s="95"/>
      <c r="J1216" s="95"/>
      <c r="K1216" s="95"/>
      <c r="L1216" s="99"/>
      <c r="M1216" s="100"/>
      <c r="N1216" s="95"/>
      <c r="O1216" s="95"/>
      <c r="P1216" s="101"/>
      <c r="Q1216" s="10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</row>
    <row r="1217" spans="1:175" x14ac:dyDescent="0.2">
      <c r="A1217" s="93"/>
      <c r="B1217" s="94"/>
      <c r="C1217" s="95"/>
      <c r="D1217" s="96"/>
      <c r="E1217" s="95"/>
      <c r="F1217" s="97"/>
      <c r="G1217" s="98"/>
      <c r="H1217" s="95"/>
      <c r="I1217" s="95"/>
      <c r="J1217" s="95"/>
      <c r="K1217" s="95"/>
      <c r="L1217" s="99"/>
      <c r="M1217" s="100"/>
      <c r="N1217" s="95"/>
      <c r="O1217" s="95"/>
      <c r="P1217" s="101"/>
      <c r="Q1217" s="10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</row>
    <row r="1218" spans="1:175" x14ac:dyDescent="0.2">
      <c r="A1218" s="93"/>
      <c r="B1218" s="94"/>
      <c r="C1218" s="95"/>
      <c r="D1218" s="96"/>
      <c r="E1218" s="95"/>
      <c r="F1218" s="97"/>
      <c r="G1218" s="98"/>
      <c r="H1218" s="95"/>
      <c r="I1218" s="95"/>
      <c r="J1218" s="95"/>
      <c r="K1218" s="95"/>
      <c r="L1218" s="99"/>
      <c r="M1218" s="100"/>
      <c r="N1218" s="95"/>
      <c r="O1218" s="95"/>
      <c r="P1218" s="101"/>
      <c r="Q1218" s="10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</row>
    <row r="1219" spans="1:175" x14ac:dyDescent="0.2">
      <c r="A1219" s="93"/>
      <c r="B1219" s="94"/>
      <c r="C1219" s="95"/>
      <c r="D1219" s="96"/>
      <c r="E1219" s="95"/>
      <c r="F1219" s="97"/>
      <c r="G1219" s="98"/>
      <c r="H1219" s="95"/>
      <c r="I1219" s="95"/>
      <c r="J1219" s="95"/>
      <c r="K1219" s="95"/>
      <c r="L1219" s="99"/>
      <c r="M1219" s="100"/>
      <c r="N1219" s="95"/>
      <c r="O1219" s="95"/>
      <c r="P1219" s="101"/>
      <c r="Q1219" s="10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</row>
    <row r="1220" spans="1:175" x14ac:dyDescent="0.2">
      <c r="A1220" s="93"/>
      <c r="B1220" s="94"/>
      <c r="C1220" s="95"/>
      <c r="D1220" s="96"/>
      <c r="E1220" s="95"/>
      <c r="F1220" s="97"/>
      <c r="G1220" s="98"/>
      <c r="H1220" s="95"/>
      <c r="I1220" s="95"/>
      <c r="J1220" s="95"/>
      <c r="K1220" s="95"/>
      <c r="L1220" s="99"/>
      <c r="M1220" s="100"/>
      <c r="N1220" s="95"/>
      <c r="O1220" s="95"/>
      <c r="P1220" s="101"/>
      <c r="Q1220" s="10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</row>
    <row r="1221" spans="1:175" x14ac:dyDescent="0.2">
      <c r="A1221" s="93"/>
      <c r="B1221" s="94"/>
      <c r="C1221" s="95"/>
      <c r="D1221" s="96"/>
      <c r="E1221" s="95"/>
      <c r="F1221" s="97"/>
      <c r="G1221" s="98"/>
      <c r="H1221" s="95"/>
      <c r="I1221" s="95"/>
      <c r="J1221" s="95"/>
      <c r="K1221" s="95"/>
      <c r="L1221" s="99"/>
      <c r="M1221" s="100"/>
      <c r="N1221" s="95"/>
      <c r="O1221" s="95"/>
      <c r="P1221" s="101"/>
      <c r="Q1221" s="10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</row>
    <row r="1222" spans="1:175" x14ac:dyDescent="0.2">
      <c r="A1222" s="93"/>
      <c r="B1222" s="94"/>
      <c r="C1222" s="95"/>
      <c r="D1222" s="96"/>
      <c r="E1222" s="95"/>
      <c r="F1222" s="97"/>
      <c r="G1222" s="98"/>
      <c r="H1222" s="95"/>
      <c r="I1222" s="95"/>
      <c r="J1222" s="95"/>
      <c r="K1222" s="95"/>
      <c r="L1222" s="99"/>
      <c r="M1222" s="100"/>
      <c r="N1222" s="95"/>
      <c r="O1222" s="95"/>
      <c r="P1222" s="101"/>
      <c r="Q1222" s="10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</row>
    <row r="1223" spans="1:175" x14ac:dyDescent="0.2">
      <c r="A1223" s="93"/>
      <c r="B1223" s="94"/>
      <c r="C1223" s="95"/>
      <c r="D1223" s="96"/>
      <c r="E1223" s="95"/>
      <c r="F1223" s="97"/>
      <c r="G1223" s="98"/>
      <c r="H1223" s="95"/>
      <c r="I1223" s="95"/>
      <c r="J1223" s="95"/>
      <c r="K1223" s="95"/>
      <c r="L1223" s="99"/>
      <c r="M1223" s="100"/>
      <c r="N1223" s="95"/>
      <c r="O1223" s="95"/>
      <c r="P1223" s="101"/>
      <c r="Q1223" s="10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</row>
    <row r="1224" spans="1:175" x14ac:dyDescent="0.2">
      <c r="A1224" s="93"/>
      <c r="B1224" s="94"/>
      <c r="C1224" s="95"/>
      <c r="D1224" s="96"/>
      <c r="E1224" s="95"/>
      <c r="F1224" s="97"/>
      <c r="G1224" s="98"/>
      <c r="H1224" s="95"/>
      <c r="I1224" s="95"/>
      <c r="J1224" s="95"/>
      <c r="K1224" s="95"/>
      <c r="L1224" s="99"/>
      <c r="M1224" s="100"/>
      <c r="N1224" s="95"/>
      <c r="O1224" s="95"/>
      <c r="P1224" s="101"/>
      <c r="Q1224" s="10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</row>
    <row r="1225" spans="1:175" x14ac:dyDescent="0.2">
      <c r="A1225" s="93"/>
      <c r="B1225" s="94"/>
      <c r="C1225" s="95"/>
      <c r="D1225" s="96"/>
      <c r="E1225" s="95"/>
      <c r="F1225" s="97"/>
      <c r="G1225" s="98"/>
      <c r="H1225" s="95"/>
      <c r="I1225" s="95"/>
      <c r="J1225" s="95"/>
      <c r="K1225" s="95"/>
      <c r="L1225" s="99"/>
      <c r="M1225" s="100"/>
      <c r="N1225" s="95"/>
      <c r="O1225" s="95"/>
      <c r="P1225" s="101"/>
      <c r="Q1225" s="10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</row>
    <row r="1226" spans="1:175" x14ac:dyDescent="0.2">
      <c r="A1226" s="93"/>
      <c r="B1226" s="94"/>
      <c r="C1226" s="95"/>
      <c r="D1226" s="96"/>
      <c r="E1226" s="95"/>
      <c r="F1226" s="97"/>
      <c r="G1226" s="98"/>
      <c r="H1226" s="95"/>
      <c r="I1226" s="95"/>
      <c r="J1226" s="95"/>
      <c r="K1226" s="95"/>
      <c r="L1226" s="99"/>
      <c r="M1226" s="100"/>
      <c r="N1226" s="95"/>
      <c r="O1226" s="95"/>
      <c r="P1226" s="101"/>
      <c r="Q1226" s="10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</row>
    <row r="1227" spans="1:175" x14ac:dyDescent="0.2">
      <c r="A1227" s="93"/>
      <c r="B1227" s="94"/>
      <c r="C1227" s="95"/>
      <c r="D1227" s="96"/>
      <c r="E1227" s="95"/>
      <c r="F1227" s="97"/>
      <c r="G1227" s="98"/>
      <c r="H1227" s="95"/>
      <c r="I1227" s="95"/>
      <c r="J1227" s="95"/>
      <c r="K1227" s="95"/>
      <c r="L1227" s="99"/>
      <c r="M1227" s="100"/>
      <c r="N1227" s="95"/>
      <c r="O1227" s="95"/>
      <c r="P1227" s="101"/>
      <c r="Q1227" s="10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</row>
    <row r="1228" spans="1:175" x14ac:dyDescent="0.2">
      <c r="A1228" s="93"/>
      <c r="B1228" s="94"/>
      <c r="C1228" s="95"/>
      <c r="D1228" s="96"/>
      <c r="E1228" s="95"/>
      <c r="F1228" s="97"/>
      <c r="G1228" s="98"/>
      <c r="H1228" s="95"/>
      <c r="I1228" s="95"/>
      <c r="J1228" s="95"/>
      <c r="K1228" s="95"/>
      <c r="L1228" s="99"/>
      <c r="M1228" s="100"/>
      <c r="N1228" s="95"/>
      <c r="O1228" s="95"/>
      <c r="P1228" s="101"/>
      <c r="Q1228" s="10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</row>
    <row r="1229" spans="1:175" x14ac:dyDescent="0.2">
      <c r="A1229" s="93"/>
      <c r="B1229" s="94"/>
      <c r="C1229" s="95"/>
      <c r="D1229" s="96"/>
      <c r="E1229" s="95"/>
      <c r="F1229" s="97"/>
      <c r="G1229" s="98"/>
      <c r="H1229" s="95"/>
      <c r="I1229" s="95"/>
      <c r="J1229" s="95"/>
      <c r="K1229" s="95"/>
      <c r="L1229" s="99"/>
      <c r="M1229" s="100"/>
      <c r="N1229" s="95"/>
      <c r="O1229" s="95"/>
      <c r="P1229" s="101"/>
      <c r="Q1229" s="102"/>
      <c r="R1229" s="12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/>
      <c r="B1230" s="94"/>
      <c r="C1230" s="95"/>
      <c r="D1230" s="96"/>
      <c r="E1230" s="95"/>
      <c r="F1230" s="97"/>
      <c r="G1230" s="98"/>
      <c r="H1230" s="95"/>
      <c r="I1230" s="95"/>
      <c r="J1230" s="95"/>
      <c r="K1230" s="95"/>
      <c r="L1230" s="99"/>
      <c r="M1230" s="100"/>
      <c r="N1230" s="95"/>
      <c r="O1230" s="95"/>
      <c r="P1230" s="101"/>
      <c r="Q1230" s="10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</row>
    <row r="1231" spans="1:175" x14ac:dyDescent="0.2">
      <c r="A1231" s="93"/>
      <c r="B1231" s="94"/>
      <c r="C1231" s="95"/>
      <c r="D1231" s="96"/>
      <c r="E1231" s="95"/>
      <c r="F1231" s="97"/>
      <c r="G1231" s="98"/>
      <c r="H1231" s="95"/>
      <c r="I1231" s="95"/>
      <c r="J1231" s="95"/>
      <c r="K1231" s="95"/>
      <c r="L1231" s="99"/>
      <c r="M1231" s="100"/>
      <c r="N1231" s="95"/>
      <c r="O1231" s="95"/>
      <c r="P1231" s="101"/>
      <c r="Q1231" s="10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</row>
    <row r="1232" spans="1:175" x14ac:dyDescent="0.2">
      <c r="A1232" s="93"/>
      <c r="B1232" s="94"/>
      <c r="C1232" s="95"/>
      <c r="D1232" s="96"/>
      <c r="E1232" s="95"/>
      <c r="F1232" s="97"/>
      <c r="G1232" s="98"/>
      <c r="H1232" s="95"/>
      <c r="I1232" s="95"/>
      <c r="J1232" s="95"/>
      <c r="K1232" s="95"/>
      <c r="L1232" s="99"/>
      <c r="M1232" s="100"/>
      <c r="N1232" s="95"/>
      <c r="O1232" s="95"/>
      <c r="P1232" s="101"/>
      <c r="Q1232" s="10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</row>
    <row r="1233" spans="1:172" x14ac:dyDescent="0.2">
      <c r="A1233" s="93"/>
      <c r="B1233" s="94"/>
      <c r="C1233" s="95"/>
      <c r="D1233" s="96"/>
      <c r="E1233" s="95"/>
      <c r="F1233" s="97"/>
      <c r="G1233" s="98"/>
      <c r="H1233" s="95"/>
      <c r="I1233" s="95"/>
      <c r="J1233" s="95"/>
      <c r="K1233" s="95"/>
      <c r="L1233" s="99"/>
      <c r="M1233" s="100"/>
      <c r="N1233" s="95"/>
      <c r="O1233" s="95"/>
      <c r="P1233" s="101"/>
      <c r="Q1233" s="10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</row>
    <row r="1234" spans="1:172" x14ac:dyDescent="0.2">
      <c r="A1234" s="93"/>
      <c r="B1234" s="94"/>
      <c r="C1234" s="95"/>
      <c r="D1234" s="96"/>
      <c r="E1234" s="95"/>
      <c r="F1234" s="97"/>
      <c r="G1234" s="98"/>
      <c r="H1234" s="95"/>
      <c r="I1234" s="95"/>
      <c r="J1234" s="95"/>
      <c r="K1234" s="95"/>
      <c r="L1234" s="99"/>
      <c r="M1234" s="100"/>
      <c r="N1234" s="95"/>
      <c r="O1234" s="95"/>
      <c r="P1234" s="101"/>
      <c r="Q1234" s="10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</row>
    <row r="1235" spans="1:172" x14ac:dyDescent="0.2">
      <c r="A1235" s="93"/>
      <c r="B1235" s="94"/>
      <c r="C1235" s="95"/>
      <c r="D1235" s="96"/>
      <c r="E1235" s="95"/>
      <c r="F1235" s="97"/>
      <c r="G1235" s="98"/>
      <c r="H1235" s="95"/>
      <c r="I1235" s="95"/>
      <c r="J1235" s="95"/>
      <c r="K1235" s="95"/>
      <c r="L1235" s="99"/>
      <c r="M1235" s="100"/>
      <c r="N1235" s="95"/>
      <c r="O1235" s="95"/>
      <c r="P1235" s="101"/>
      <c r="Q1235" s="10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</row>
    <row r="1236" spans="1:172" x14ac:dyDescent="0.2">
      <c r="A1236" s="93"/>
      <c r="B1236" s="94"/>
      <c r="C1236" s="95"/>
      <c r="D1236" s="96"/>
      <c r="E1236" s="95"/>
      <c r="F1236" s="97"/>
      <c r="G1236" s="98"/>
      <c r="H1236" s="95"/>
      <c r="I1236" s="95"/>
      <c r="J1236" s="95"/>
      <c r="K1236" s="95"/>
      <c r="L1236" s="99"/>
      <c r="M1236" s="100"/>
      <c r="N1236" s="95"/>
      <c r="O1236" s="95"/>
      <c r="P1236" s="101"/>
      <c r="Q1236" s="10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</row>
    <row r="1237" spans="1:172" x14ac:dyDescent="0.2">
      <c r="A1237" s="93"/>
      <c r="B1237" s="94"/>
      <c r="C1237" s="95"/>
      <c r="D1237" s="96"/>
      <c r="E1237" s="95"/>
      <c r="F1237" s="97"/>
      <c r="G1237" s="98"/>
      <c r="H1237" s="95"/>
      <c r="I1237" s="95"/>
      <c r="J1237" s="95"/>
      <c r="K1237" s="95"/>
      <c r="L1237" s="99"/>
      <c r="M1237" s="100"/>
      <c r="N1237" s="95"/>
      <c r="O1237" s="95"/>
      <c r="P1237" s="101"/>
      <c r="Q1237" s="10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</row>
    <row r="1238" spans="1:172" x14ac:dyDescent="0.2">
      <c r="A1238" s="93"/>
      <c r="B1238" s="94"/>
      <c r="C1238" s="95"/>
      <c r="D1238" s="96"/>
      <c r="E1238" s="95"/>
      <c r="F1238" s="97"/>
      <c r="G1238" s="98"/>
      <c r="H1238" s="95"/>
      <c r="I1238" s="95"/>
      <c r="J1238" s="95"/>
      <c r="K1238" s="95"/>
      <c r="L1238" s="99"/>
      <c r="M1238" s="100"/>
      <c r="N1238" s="95"/>
      <c r="O1238" s="95"/>
      <c r="P1238" s="101"/>
      <c r="Q1238" s="10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</row>
    <row r="1239" spans="1:172" x14ac:dyDescent="0.2">
      <c r="A1239" s="93"/>
      <c r="B1239" s="94"/>
      <c r="C1239" s="95"/>
      <c r="D1239" s="96"/>
      <c r="E1239" s="95"/>
      <c r="F1239" s="97"/>
      <c r="G1239" s="98"/>
      <c r="H1239" s="95"/>
      <c r="I1239" s="95"/>
      <c r="J1239" s="95"/>
      <c r="K1239" s="95"/>
      <c r="L1239" s="99"/>
      <c r="M1239" s="100"/>
      <c r="N1239" s="95"/>
      <c r="O1239" s="95"/>
      <c r="P1239" s="101"/>
      <c r="Q1239" s="10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</row>
    <row r="1240" spans="1:172" x14ac:dyDescent="0.2">
      <c r="A1240" s="93"/>
      <c r="B1240" s="94"/>
      <c r="C1240" s="95"/>
      <c r="D1240" s="96"/>
      <c r="E1240" s="95"/>
      <c r="F1240" s="97"/>
      <c r="G1240" s="98"/>
      <c r="H1240" s="95"/>
      <c r="I1240" s="95"/>
      <c r="J1240" s="95"/>
      <c r="K1240" s="95"/>
      <c r="L1240" s="99"/>
      <c r="M1240" s="100"/>
      <c r="N1240" s="95"/>
      <c r="O1240" s="95"/>
      <c r="P1240" s="101"/>
      <c r="Q1240" s="10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</row>
    <row r="1241" spans="1:172" x14ac:dyDescent="0.2">
      <c r="A1241" s="93"/>
      <c r="B1241" s="94"/>
      <c r="C1241" s="95"/>
      <c r="D1241" s="96"/>
      <c r="E1241" s="95"/>
      <c r="F1241" s="97"/>
      <c r="G1241" s="98"/>
      <c r="H1241" s="95"/>
      <c r="I1241" s="95"/>
      <c r="J1241" s="95"/>
      <c r="K1241" s="95"/>
      <c r="L1241" s="99"/>
      <c r="M1241" s="100"/>
      <c r="N1241" s="95"/>
      <c r="O1241" s="95"/>
      <c r="P1241" s="101"/>
      <c r="Q1241" s="10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</row>
    <row r="1242" spans="1:172" x14ac:dyDescent="0.2">
      <c r="A1242" s="93"/>
      <c r="B1242" s="94"/>
      <c r="C1242" s="95"/>
      <c r="D1242" s="96"/>
      <c r="E1242" s="95"/>
      <c r="F1242" s="97"/>
      <c r="G1242" s="98"/>
      <c r="H1242" s="95"/>
      <c r="I1242" s="95"/>
      <c r="J1242" s="95"/>
      <c r="K1242" s="95"/>
      <c r="L1242" s="99"/>
      <c r="M1242" s="100"/>
      <c r="N1242" s="95"/>
      <c r="O1242" s="95"/>
      <c r="P1242" s="101"/>
      <c r="Q1242" s="10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</row>
    <row r="1243" spans="1:172" x14ac:dyDescent="0.2">
      <c r="A1243" s="93"/>
      <c r="B1243" s="94"/>
      <c r="C1243" s="95"/>
      <c r="D1243" s="96"/>
      <c r="E1243" s="95"/>
      <c r="F1243" s="97"/>
      <c r="G1243" s="98"/>
      <c r="H1243" s="95"/>
      <c r="I1243" s="95"/>
      <c r="J1243" s="95"/>
      <c r="K1243" s="95"/>
      <c r="L1243" s="99"/>
      <c r="M1243" s="100"/>
      <c r="N1243" s="95"/>
      <c r="O1243" s="95"/>
      <c r="P1243" s="101"/>
      <c r="Q1243" s="10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</row>
    <row r="1244" spans="1:172" x14ac:dyDescent="0.2">
      <c r="A1244" s="93"/>
      <c r="B1244" s="94"/>
      <c r="C1244" s="95"/>
      <c r="D1244" s="96"/>
      <c r="E1244" s="95"/>
      <c r="F1244" s="97"/>
      <c r="G1244" s="98"/>
      <c r="H1244" s="95"/>
      <c r="I1244" s="95"/>
      <c r="J1244" s="95"/>
      <c r="K1244" s="95"/>
      <c r="L1244" s="99"/>
      <c r="M1244" s="100"/>
      <c r="N1244" s="95"/>
      <c r="O1244" s="95"/>
      <c r="P1244" s="101"/>
      <c r="Q1244" s="10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</row>
    <row r="1245" spans="1:172" x14ac:dyDescent="0.2">
      <c r="A1245" s="93"/>
      <c r="B1245" s="94"/>
      <c r="C1245" s="95"/>
      <c r="D1245" s="96"/>
      <c r="E1245" s="95"/>
      <c r="F1245" s="97"/>
      <c r="G1245" s="98"/>
      <c r="H1245" s="95"/>
      <c r="I1245" s="95"/>
      <c r="J1245" s="95"/>
      <c r="K1245" s="95"/>
      <c r="L1245" s="99"/>
      <c r="M1245" s="100"/>
      <c r="N1245" s="95"/>
      <c r="O1245" s="95"/>
      <c r="P1245" s="101"/>
      <c r="Q1245" s="10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</row>
    <row r="1246" spans="1:172" x14ac:dyDescent="0.2">
      <c r="A1246" s="93"/>
      <c r="B1246" s="94"/>
      <c r="C1246" s="95"/>
      <c r="D1246" s="96"/>
      <c r="E1246" s="95"/>
      <c r="F1246" s="97"/>
      <c r="G1246" s="98"/>
      <c r="H1246" s="95"/>
      <c r="I1246" s="95"/>
      <c r="J1246" s="95"/>
      <c r="K1246" s="95"/>
      <c r="L1246" s="99"/>
      <c r="M1246" s="100"/>
      <c r="N1246" s="95"/>
      <c r="O1246" s="95"/>
      <c r="P1246" s="101"/>
      <c r="Q1246" s="10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</row>
    <row r="1247" spans="1:172" x14ac:dyDescent="0.2">
      <c r="A1247" s="93"/>
      <c r="B1247" s="94"/>
      <c r="C1247" s="95"/>
      <c r="D1247" s="96"/>
      <c r="E1247" s="95"/>
      <c r="F1247" s="97"/>
      <c r="G1247" s="98"/>
      <c r="H1247" s="95"/>
      <c r="I1247" s="95"/>
      <c r="J1247" s="95"/>
      <c r="K1247" s="95"/>
      <c r="L1247" s="99"/>
      <c r="M1247" s="100"/>
      <c r="N1247" s="95"/>
      <c r="O1247" s="95"/>
      <c r="P1247" s="101"/>
      <c r="Q1247" s="10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</row>
    <row r="1248" spans="1:172" x14ac:dyDescent="0.2">
      <c r="A1248" s="93"/>
      <c r="B1248" s="94"/>
      <c r="C1248" s="95"/>
      <c r="D1248" s="96"/>
      <c r="E1248" s="95"/>
      <c r="F1248" s="97"/>
      <c r="G1248" s="98"/>
      <c r="H1248" s="95"/>
      <c r="I1248" s="95"/>
      <c r="J1248" s="95"/>
      <c r="K1248" s="95"/>
      <c r="L1248" s="99"/>
      <c r="M1248" s="100"/>
      <c r="N1248" s="95"/>
      <c r="O1248" s="95"/>
      <c r="P1248" s="101"/>
      <c r="Q1248" s="10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</row>
    <row r="1249" spans="1:175" x14ac:dyDescent="0.2">
      <c r="A1249" s="93"/>
      <c r="B1249" s="94"/>
      <c r="C1249" s="95"/>
      <c r="D1249" s="96"/>
      <c r="E1249" s="95"/>
      <c r="F1249" s="97"/>
      <c r="G1249" s="98"/>
      <c r="H1249" s="95"/>
      <c r="I1249" s="95"/>
      <c r="J1249" s="95"/>
      <c r="K1249" s="95"/>
      <c r="L1249" s="99"/>
      <c r="M1249" s="100"/>
      <c r="N1249" s="95"/>
      <c r="O1249" s="95"/>
      <c r="P1249" s="101"/>
      <c r="Q1249" s="10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</row>
    <row r="1250" spans="1:175" x14ac:dyDescent="0.2">
      <c r="A1250" s="93"/>
      <c r="B1250" s="94"/>
      <c r="C1250" s="95"/>
      <c r="D1250" s="96"/>
      <c r="E1250" s="95"/>
      <c r="F1250" s="97"/>
      <c r="G1250" s="98"/>
      <c r="H1250" s="95"/>
      <c r="I1250" s="95"/>
      <c r="J1250" s="95"/>
      <c r="K1250" s="95"/>
      <c r="L1250" s="99"/>
      <c r="M1250" s="100"/>
      <c r="N1250" s="95"/>
      <c r="O1250" s="95"/>
      <c r="P1250" s="101"/>
      <c r="Q1250" s="10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</row>
    <row r="1251" spans="1:175" x14ac:dyDescent="0.2">
      <c r="A1251" s="93"/>
      <c r="B1251" s="94"/>
      <c r="C1251" s="95"/>
      <c r="D1251" s="96"/>
      <c r="E1251" s="95"/>
      <c r="F1251" s="97"/>
      <c r="G1251" s="98"/>
      <c r="H1251" s="95"/>
      <c r="I1251" s="95"/>
      <c r="J1251" s="95"/>
      <c r="K1251" s="95"/>
      <c r="L1251" s="99"/>
      <c r="M1251" s="100"/>
      <c r="N1251" s="95"/>
      <c r="O1251" s="95"/>
      <c r="P1251" s="101"/>
      <c r="Q1251" s="102"/>
      <c r="R1251" s="12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/>
      <c r="B1252" s="94"/>
      <c r="C1252" s="95"/>
      <c r="D1252" s="96"/>
      <c r="E1252" s="95"/>
      <c r="F1252" s="97"/>
      <c r="G1252" s="98"/>
      <c r="H1252" s="95"/>
      <c r="I1252" s="95"/>
      <c r="J1252" s="95"/>
      <c r="K1252" s="95"/>
      <c r="L1252" s="99"/>
      <c r="M1252" s="100"/>
      <c r="N1252" s="95"/>
      <c r="O1252" s="95"/>
      <c r="P1252" s="101"/>
      <c r="Q1252" s="10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</row>
    <row r="1253" spans="1:175" x14ac:dyDescent="0.2">
      <c r="A1253" s="93"/>
      <c r="B1253" s="94"/>
      <c r="C1253" s="95"/>
      <c r="D1253" s="96"/>
      <c r="E1253" s="95"/>
      <c r="F1253" s="97"/>
      <c r="G1253" s="98"/>
      <c r="H1253" s="95"/>
      <c r="I1253" s="95"/>
      <c r="J1253" s="95"/>
      <c r="K1253" s="95"/>
      <c r="L1253" s="99"/>
      <c r="M1253" s="100"/>
      <c r="N1253" s="95"/>
      <c r="O1253" s="95"/>
      <c r="P1253" s="101"/>
      <c r="Q1253" s="10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</row>
    <row r="1254" spans="1:175" x14ac:dyDescent="0.2">
      <c r="A1254" s="93"/>
      <c r="B1254" s="94"/>
      <c r="C1254" s="95"/>
      <c r="D1254" s="96"/>
      <c r="E1254" s="95"/>
      <c r="F1254" s="97"/>
      <c r="G1254" s="98"/>
      <c r="H1254" s="95"/>
      <c r="I1254" s="95"/>
      <c r="J1254" s="95"/>
      <c r="K1254" s="95"/>
      <c r="L1254" s="99"/>
      <c r="M1254" s="100"/>
      <c r="N1254" s="95"/>
      <c r="O1254" s="95"/>
      <c r="P1254" s="101"/>
      <c r="Q1254" s="10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</row>
    <row r="1255" spans="1:175" x14ac:dyDescent="0.2">
      <c r="A1255" s="93"/>
      <c r="B1255" s="94"/>
      <c r="C1255" s="95"/>
      <c r="D1255" s="96"/>
      <c r="E1255" s="95"/>
      <c r="F1255" s="97"/>
      <c r="G1255" s="98"/>
      <c r="H1255" s="95"/>
      <c r="I1255" s="95"/>
      <c r="J1255" s="95"/>
      <c r="K1255" s="95"/>
      <c r="L1255" s="99"/>
      <c r="M1255" s="100"/>
      <c r="N1255" s="95"/>
      <c r="O1255" s="95"/>
      <c r="P1255" s="101"/>
      <c r="Q1255" s="10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</row>
    <row r="1256" spans="1:175" x14ac:dyDescent="0.2">
      <c r="A1256" s="93"/>
      <c r="B1256" s="94"/>
      <c r="C1256" s="95"/>
      <c r="D1256" s="96"/>
      <c r="E1256" s="95"/>
      <c r="F1256" s="97"/>
      <c r="G1256" s="98"/>
      <c r="H1256" s="95"/>
      <c r="I1256" s="95"/>
      <c r="J1256" s="95"/>
      <c r="K1256" s="95"/>
      <c r="L1256" s="99"/>
      <c r="M1256" s="100"/>
      <c r="N1256" s="95"/>
      <c r="O1256" s="95"/>
      <c r="P1256" s="101"/>
      <c r="Q1256" s="10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</row>
    <row r="1257" spans="1:175" x14ac:dyDescent="0.2">
      <c r="A1257" s="93"/>
      <c r="B1257" s="94"/>
      <c r="C1257" s="95"/>
      <c r="D1257" s="96"/>
      <c r="E1257" s="95"/>
      <c r="F1257" s="97"/>
      <c r="G1257" s="98"/>
      <c r="H1257" s="95"/>
      <c r="I1257" s="95"/>
      <c r="J1257" s="95"/>
      <c r="K1257" s="95"/>
      <c r="L1257" s="99"/>
      <c r="M1257" s="100"/>
      <c r="N1257" s="95"/>
      <c r="O1257" s="95"/>
      <c r="P1257" s="101"/>
      <c r="Q1257" s="102"/>
      <c r="R1257" s="12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/>
      <c r="B1258" s="94"/>
      <c r="C1258" s="95"/>
      <c r="D1258" s="96"/>
      <c r="E1258" s="95"/>
      <c r="F1258" s="97"/>
      <c r="G1258" s="98"/>
      <c r="H1258" s="95"/>
      <c r="I1258" s="95"/>
      <c r="J1258" s="95"/>
      <c r="K1258" s="95"/>
      <c r="L1258" s="99"/>
      <c r="M1258" s="100"/>
      <c r="N1258" s="95"/>
      <c r="O1258" s="95"/>
      <c r="P1258" s="101"/>
      <c r="Q1258" s="10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</row>
    <row r="1259" spans="1:175" x14ac:dyDescent="0.2">
      <c r="A1259" s="93"/>
      <c r="B1259" s="94"/>
      <c r="C1259" s="95"/>
      <c r="D1259" s="96"/>
      <c r="E1259" s="95"/>
      <c r="F1259" s="97"/>
      <c r="G1259" s="98"/>
      <c r="H1259" s="95"/>
      <c r="I1259" s="95"/>
      <c r="J1259" s="95"/>
      <c r="K1259" s="95"/>
      <c r="L1259" s="99"/>
      <c r="M1259" s="100"/>
      <c r="N1259" s="95"/>
      <c r="O1259" s="95"/>
      <c r="P1259" s="101"/>
      <c r="Q1259" s="10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</row>
    <row r="1260" spans="1:175" x14ac:dyDescent="0.2">
      <c r="A1260" s="93"/>
      <c r="B1260" s="94"/>
      <c r="C1260" s="95"/>
      <c r="D1260" s="96"/>
      <c r="E1260" s="95"/>
      <c r="F1260" s="97"/>
      <c r="G1260" s="98"/>
      <c r="H1260" s="95"/>
      <c r="I1260" s="95"/>
      <c r="J1260" s="95"/>
      <c r="K1260" s="95"/>
      <c r="L1260" s="99"/>
      <c r="M1260" s="100"/>
      <c r="N1260" s="95"/>
      <c r="O1260" s="95"/>
      <c r="P1260" s="101"/>
      <c r="Q1260" s="10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</row>
    <row r="1261" spans="1:175" x14ac:dyDescent="0.2">
      <c r="A1261" s="93"/>
      <c r="B1261" s="94"/>
      <c r="C1261" s="95"/>
      <c r="D1261" s="96"/>
      <c r="E1261" s="95"/>
      <c r="F1261" s="97"/>
      <c r="G1261" s="98"/>
      <c r="H1261" s="95"/>
      <c r="I1261" s="95"/>
      <c r="J1261" s="95"/>
      <c r="K1261" s="95"/>
      <c r="L1261" s="99"/>
      <c r="M1261" s="100"/>
      <c r="N1261" s="95"/>
      <c r="O1261" s="95"/>
      <c r="P1261" s="101"/>
      <c r="Q1261" s="10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</row>
    <row r="1262" spans="1:175" x14ac:dyDescent="0.2">
      <c r="A1262" s="93"/>
      <c r="B1262" s="94"/>
      <c r="C1262" s="95"/>
      <c r="D1262" s="96"/>
      <c r="E1262" s="95"/>
      <c r="F1262" s="97"/>
      <c r="G1262" s="98"/>
      <c r="H1262" s="95"/>
      <c r="I1262" s="95"/>
      <c r="J1262" s="95"/>
      <c r="K1262" s="95"/>
      <c r="L1262" s="99"/>
      <c r="M1262" s="100"/>
      <c r="N1262" s="95"/>
      <c r="O1262" s="95"/>
      <c r="P1262" s="101"/>
      <c r="Q1262" s="10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</row>
    <row r="1263" spans="1:175" x14ac:dyDescent="0.2">
      <c r="A1263" s="93"/>
      <c r="B1263" s="94"/>
      <c r="C1263" s="95"/>
      <c r="D1263" s="96"/>
      <c r="E1263" s="95"/>
      <c r="F1263" s="97"/>
      <c r="G1263" s="98"/>
      <c r="H1263" s="95"/>
      <c r="I1263" s="95"/>
      <c r="J1263" s="95"/>
      <c r="K1263" s="95"/>
      <c r="L1263" s="99"/>
      <c r="M1263" s="100"/>
      <c r="N1263" s="95"/>
      <c r="O1263" s="95"/>
      <c r="P1263" s="101"/>
      <c r="Q1263" s="10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</row>
    <row r="1264" spans="1:175" x14ac:dyDescent="0.2">
      <c r="A1264" s="93"/>
      <c r="B1264" s="94"/>
      <c r="C1264" s="95"/>
      <c r="D1264" s="96"/>
      <c r="E1264" s="95"/>
      <c r="F1264" s="97"/>
      <c r="G1264" s="98"/>
      <c r="H1264" s="95"/>
      <c r="I1264" s="95"/>
      <c r="J1264" s="95"/>
      <c r="K1264" s="95"/>
      <c r="L1264" s="99"/>
      <c r="M1264" s="100"/>
      <c r="N1264" s="95"/>
      <c r="O1264" s="95"/>
      <c r="P1264" s="101"/>
      <c r="Q1264" s="10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</row>
    <row r="1265" spans="1:172" x14ac:dyDescent="0.2">
      <c r="A1265" s="93"/>
      <c r="B1265" s="94"/>
      <c r="C1265" s="95"/>
      <c r="D1265" s="96"/>
      <c r="E1265" s="95"/>
      <c r="F1265" s="97"/>
      <c r="G1265" s="98"/>
      <c r="H1265" s="95"/>
      <c r="I1265" s="95"/>
      <c r="J1265" s="95"/>
      <c r="K1265" s="95"/>
      <c r="L1265" s="99"/>
      <c r="M1265" s="100"/>
      <c r="N1265" s="95"/>
      <c r="O1265" s="95"/>
      <c r="P1265" s="101"/>
      <c r="Q1265" s="10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</row>
    <row r="1266" spans="1:172" x14ac:dyDescent="0.2">
      <c r="A1266" s="93"/>
      <c r="B1266" s="94"/>
      <c r="C1266" s="95"/>
      <c r="D1266" s="96"/>
      <c r="E1266" s="95"/>
      <c r="F1266" s="97"/>
      <c r="G1266" s="98"/>
      <c r="H1266" s="95"/>
      <c r="I1266" s="95"/>
      <c r="J1266" s="95"/>
      <c r="K1266" s="95"/>
      <c r="L1266" s="99"/>
      <c r="M1266" s="100"/>
      <c r="N1266" s="95"/>
      <c r="O1266" s="95"/>
      <c r="P1266" s="101"/>
      <c r="Q1266" s="10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</row>
    <row r="1267" spans="1:172" x14ac:dyDescent="0.2">
      <c r="A1267" s="93"/>
      <c r="B1267" s="94"/>
      <c r="C1267" s="95"/>
      <c r="D1267" s="96"/>
      <c r="E1267" s="95"/>
      <c r="F1267" s="97"/>
      <c r="G1267" s="98"/>
      <c r="H1267" s="95"/>
      <c r="I1267" s="95"/>
      <c r="J1267" s="95"/>
      <c r="K1267" s="95"/>
      <c r="L1267" s="99"/>
      <c r="M1267" s="100"/>
      <c r="N1267" s="95"/>
      <c r="O1267" s="95"/>
      <c r="P1267" s="101"/>
      <c r="Q1267" s="10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</row>
    <row r="1268" spans="1:172" x14ac:dyDescent="0.2">
      <c r="A1268" s="93"/>
      <c r="B1268" s="94"/>
      <c r="C1268" s="95"/>
      <c r="D1268" s="96"/>
      <c r="E1268" s="95"/>
      <c r="F1268" s="97"/>
      <c r="G1268" s="98"/>
      <c r="H1268" s="95"/>
      <c r="I1268" s="95"/>
      <c r="J1268" s="95"/>
      <c r="K1268" s="95"/>
      <c r="L1268" s="99"/>
      <c r="M1268" s="100"/>
      <c r="N1268" s="95"/>
      <c r="O1268" s="95"/>
      <c r="P1268" s="101"/>
      <c r="Q1268" s="10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</row>
    <row r="1269" spans="1:172" x14ac:dyDescent="0.2">
      <c r="A1269" s="93"/>
      <c r="B1269" s="94"/>
      <c r="C1269" s="95"/>
      <c r="D1269" s="96"/>
      <c r="E1269" s="95"/>
      <c r="F1269" s="97"/>
      <c r="G1269" s="98"/>
      <c r="H1269" s="95"/>
      <c r="I1269" s="95"/>
      <c r="J1269" s="95"/>
      <c r="K1269" s="95"/>
      <c r="L1269" s="99"/>
      <c r="M1269" s="100"/>
      <c r="N1269" s="95"/>
      <c r="O1269" s="95"/>
      <c r="P1269" s="101"/>
      <c r="Q1269" s="10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</row>
    <row r="1270" spans="1:172" x14ac:dyDescent="0.2">
      <c r="A1270" s="93"/>
      <c r="B1270" s="94"/>
      <c r="C1270" s="95"/>
      <c r="D1270" s="96"/>
      <c r="E1270" s="95"/>
      <c r="F1270" s="97"/>
      <c r="G1270" s="98"/>
      <c r="H1270" s="95"/>
      <c r="I1270" s="95"/>
      <c r="J1270" s="95"/>
      <c r="K1270" s="95"/>
      <c r="L1270" s="99"/>
      <c r="M1270" s="100"/>
      <c r="N1270" s="95"/>
      <c r="O1270" s="95"/>
      <c r="P1270" s="101"/>
      <c r="Q1270" s="10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</row>
    <row r="1271" spans="1:172" x14ac:dyDescent="0.2">
      <c r="A1271" s="93"/>
      <c r="B1271" s="94"/>
      <c r="C1271" s="95"/>
      <c r="D1271" s="96"/>
      <c r="E1271" s="95"/>
      <c r="F1271" s="97"/>
      <c r="G1271" s="98"/>
      <c r="H1271" s="95"/>
      <c r="I1271" s="95"/>
      <c r="J1271" s="95"/>
      <c r="K1271" s="95"/>
      <c r="L1271" s="99"/>
      <c r="M1271" s="100"/>
      <c r="N1271" s="95"/>
      <c r="O1271" s="95"/>
      <c r="P1271" s="101"/>
      <c r="Q1271" s="10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</row>
    <row r="1272" spans="1:172" x14ac:dyDescent="0.2">
      <c r="A1272" s="93"/>
      <c r="B1272" s="94"/>
      <c r="C1272" s="95"/>
      <c r="D1272" s="96"/>
      <c r="E1272" s="95"/>
      <c r="F1272" s="97"/>
      <c r="G1272" s="98"/>
      <c r="H1272" s="95"/>
      <c r="I1272" s="95"/>
      <c r="J1272" s="95"/>
      <c r="K1272" s="95"/>
      <c r="L1272" s="99"/>
      <c r="M1272" s="100"/>
      <c r="N1272" s="95"/>
      <c r="O1272" s="95"/>
      <c r="P1272" s="101"/>
      <c r="Q1272" s="10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</row>
    <row r="1273" spans="1:172" x14ac:dyDescent="0.2">
      <c r="A1273" s="93"/>
      <c r="B1273" s="94"/>
      <c r="C1273" s="95"/>
      <c r="D1273" s="96"/>
      <c r="E1273" s="95"/>
      <c r="F1273" s="97"/>
      <c r="G1273" s="98"/>
      <c r="H1273" s="95"/>
      <c r="I1273" s="95"/>
      <c r="J1273" s="95"/>
      <c r="K1273" s="95"/>
      <c r="L1273" s="99"/>
      <c r="M1273" s="100"/>
      <c r="N1273" s="95"/>
      <c r="O1273" s="95"/>
      <c r="P1273" s="101"/>
      <c r="Q1273" s="10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</row>
    <row r="1274" spans="1:172" x14ac:dyDescent="0.2">
      <c r="A1274" s="93"/>
      <c r="B1274" s="94"/>
      <c r="C1274" s="95"/>
      <c r="D1274" s="96"/>
      <c r="E1274" s="95"/>
      <c r="F1274" s="97"/>
      <c r="G1274" s="98"/>
      <c r="H1274" s="95"/>
      <c r="I1274" s="95"/>
      <c r="J1274" s="95"/>
      <c r="K1274" s="95"/>
      <c r="L1274" s="99"/>
      <c r="M1274" s="100"/>
      <c r="N1274" s="95"/>
      <c r="O1274" s="95"/>
      <c r="P1274" s="101"/>
      <c r="Q1274" s="10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</row>
    <row r="1275" spans="1:172" x14ac:dyDescent="0.2">
      <c r="A1275" s="93"/>
      <c r="B1275" s="94"/>
      <c r="C1275" s="95"/>
      <c r="D1275" s="96"/>
      <c r="E1275" s="95"/>
      <c r="F1275" s="97"/>
      <c r="G1275" s="98"/>
      <c r="H1275" s="95"/>
      <c r="I1275" s="95"/>
      <c r="J1275" s="95"/>
      <c r="K1275" s="95"/>
      <c r="L1275" s="99"/>
      <c r="M1275" s="100"/>
      <c r="N1275" s="95"/>
      <c r="O1275" s="95"/>
      <c r="P1275" s="101"/>
      <c r="Q1275" s="10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</row>
    <row r="1276" spans="1:172" x14ac:dyDescent="0.2">
      <c r="A1276" s="93"/>
      <c r="B1276" s="94"/>
      <c r="C1276" s="95"/>
      <c r="D1276" s="96"/>
      <c r="E1276" s="95"/>
      <c r="F1276" s="97"/>
      <c r="G1276" s="98"/>
      <c r="H1276" s="95"/>
      <c r="I1276" s="95"/>
      <c r="J1276" s="95"/>
      <c r="K1276" s="95"/>
      <c r="L1276" s="99"/>
      <c r="M1276" s="100"/>
      <c r="N1276" s="95"/>
      <c r="O1276" s="95"/>
      <c r="P1276" s="101"/>
      <c r="Q1276" s="10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</row>
    <row r="1277" spans="1:172" x14ac:dyDescent="0.2">
      <c r="A1277" s="93"/>
      <c r="B1277" s="94"/>
      <c r="C1277" s="95"/>
      <c r="D1277" s="96"/>
      <c r="E1277" s="95"/>
      <c r="F1277" s="97"/>
      <c r="G1277" s="98"/>
      <c r="H1277" s="95"/>
      <c r="I1277" s="95"/>
      <c r="J1277" s="95"/>
      <c r="K1277" s="95"/>
      <c r="L1277" s="99"/>
      <c r="M1277" s="100"/>
      <c r="N1277" s="95"/>
      <c r="O1277" s="95"/>
      <c r="P1277" s="101"/>
      <c r="Q1277" s="10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</row>
    <row r="1278" spans="1:172" x14ac:dyDescent="0.2">
      <c r="A1278" s="93"/>
      <c r="B1278" s="94"/>
      <c r="C1278" s="95"/>
      <c r="D1278" s="96"/>
      <c r="E1278" s="95"/>
      <c r="F1278" s="97"/>
      <c r="G1278" s="98"/>
      <c r="H1278" s="95"/>
      <c r="I1278" s="95"/>
      <c r="J1278" s="95"/>
      <c r="K1278" s="95"/>
      <c r="L1278" s="99"/>
      <c r="M1278" s="100"/>
      <c r="N1278" s="95"/>
      <c r="O1278" s="95"/>
      <c r="P1278" s="101"/>
      <c r="Q1278" s="10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</row>
    <row r="1279" spans="1:172" x14ac:dyDescent="0.2">
      <c r="A1279" s="93"/>
      <c r="B1279" s="94"/>
      <c r="C1279" s="95"/>
      <c r="D1279" s="96"/>
      <c r="E1279" s="95"/>
      <c r="F1279" s="97"/>
      <c r="G1279" s="98"/>
      <c r="H1279" s="95"/>
      <c r="I1279" s="95"/>
      <c r="J1279" s="95"/>
      <c r="K1279" s="95"/>
      <c r="L1279" s="99"/>
      <c r="M1279" s="100"/>
      <c r="N1279" s="95"/>
      <c r="O1279" s="95"/>
      <c r="P1279" s="101"/>
      <c r="Q1279" s="10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</row>
    <row r="1280" spans="1:172" x14ac:dyDescent="0.2">
      <c r="A1280" s="93"/>
      <c r="B1280" s="94"/>
      <c r="C1280" s="95"/>
      <c r="D1280" s="96"/>
      <c r="E1280" s="95"/>
      <c r="F1280" s="97"/>
      <c r="G1280" s="98"/>
      <c r="H1280" s="95"/>
      <c r="I1280" s="95"/>
      <c r="J1280" s="95"/>
      <c r="K1280" s="95"/>
      <c r="L1280" s="99"/>
      <c r="M1280" s="100"/>
      <c r="N1280" s="95"/>
      <c r="O1280" s="95"/>
      <c r="P1280" s="101"/>
      <c r="Q1280" s="10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</row>
    <row r="1281" spans="1:175" x14ac:dyDescent="0.2">
      <c r="A1281" s="93"/>
      <c r="B1281" s="94"/>
      <c r="C1281" s="95"/>
      <c r="D1281" s="96"/>
      <c r="E1281" s="95"/>
      <c r="F1281" s="97"/>
      <c r="G1281" s="98"/>
      <c r="H1281" s="95"/>
      <c r="I1281" s="95"/>
      <c r="J1281" s="95"/>
      <c r="K1281" s="95"/>
      <c r="L1281" s="99"/>
      <c r="M1281" s="100"/>
      <c r="N1281" s="95"/>
      <c r="O1281" s="95"/>
      <c r="P1281" s="101"/>
      <c r="Q1281" s="10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</row>
    <row r="1282" spans="1:175" x14ac:dyDescent="0.2">
      <c r="A1282" s="93"/>
      <c r="B1282" s="94"/>
      <c r="C1282" s="95"/>
      <c r="D1282" s="96"/>
      <c r="E1282" s="95"/>
      <c r="F1282" s="97"/>
      <c r="G1282" s="98"/>
      <c r="H1282" s="95"/>
      <c r="I1282" s="95"/>
      <c r="J1282" s="95"/>
      <c r="K1282" s="95"/>
      <c r="L1282" s="99"/>
      <c r="M1282" s="100"/>
      <c r="N1282" s="95"/>
      <c r="O1282" s="95"/>
      <c r="P1282" s="101"/>
      <c r="Q1282" s="10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</row>
    <row r="1283" spans="1:175" x14ac:dyDescent="0.2">
      <c r="A1283" s="93"/>
      <c r="B1283" s="94"/>
      <c r="C1283" s="95"/>
      <c r="D1283" s="96"/>
      <c r="E1283" s="95"/>
      <c r="F1283" s="97"/>
      <c r="G1283" s="98"/>
      <c r="H1283" s="95"/>
      <c r="I1283" s="95"/>
      <c r="J1283" s="95"/>
      <c r="K1283" s="95"/>
      <c r="L1283" s="99"/>
      <c r="M1283" s="100"/>
      <c r="N1283" s="95"/>
      <c r="O1283" s="95"/>
      <c r="P1283" s="101"/>
      <c r="Q1283" s="10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</row>
    <row r="1284" spans="1:175" x14ac:dyDescent="0.2">
      <c r="A1284" s="93"/>
      <c r="B1284" s="94"/>
      <c r="C1284" s="95"/>
      <c r="D1284" s="96"/>
      <c r="E1284" s="95"/>
      <c r="F1284" s="97"/>
      <c r="G1284" s="98"/>
      <c r="H1284" s="95"/>
      <c r="I1284" s="95"/>
      <c r="J1284" s="95"/>
      <c r="K1284" s="95"/>
      <c r="L1284" s="99"/>
      <c r="M1284" s="100"/>
      <c r="N1284" s="95"/>
      <c r="O1284" s="95"/>
      <c r="P1284" s="101"/>
      <c r="Q1284" s="10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</row>
    <row r="1285" spans="1:175" x14ac:dyDescent="0.2">
      <c r="A1285" s="93"/>
      <c r="B1285" s="94"/>
      <c r="C1285" s="95"/>
      <c r="D1285" s="96"/>
      <c r="E1285" s="95"/>
      <c r="F1285" s="97"/>
      <c r="G1285" s="98"/>
      <c r="H1285" s="95"/>
      <c r="I1285" s="95"/>
      <c r="J1285" s="95"/>
      <c r="K1285" s="95"/>
      <c r="L1285" s="99"/>
      <c r="M1285" s="100"/>
      <c r="N1285" s="95"/>
      <c r="O1285" s="95"/>
      <c r="P1285" s="101"/>
      <c r="Q1285" s="10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</row>
    <row r="1286" spans="1:175" x14ac:dyDescent="0.2">
      <c r="A1286" s="93"/>
      <c r="B1286" s="94"/>
      <c r="C1286" s="95"/>
      <c r="D1286" s="96"/>
      <c r="E1286" s="95"/>
      <c r="F1286" s="97"/>
      <c r="G1286" s="98"/>
      <c r="H1286" s="95"/>
      <c r="I1286" s="95"/>
      <c r="J1286" s="95"/>
      <c r="K1286" s="95"/>
      <c r="L1286" s="99"/>
      <c r="M1286" s="100"/>
      <c r="N1286" s="95"/>
      <c r="O1286" s="95"/>
      <c r="P1286" s="101"/>
      <c r="Q1286" s="10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</row>
    <row r="1287" spans="1:175" x14ac:dyDescent="0.2">
      <c r="A1287" s="93"/>
      <c r="B1287" s="94"/>
      <c r="C1287" s="95"/>
      <c r="D1287" s="96"/>
      <c r="E1287" s="95"/>
      <c r="F1287" s="97"/>
      <c r="G1287" s="98"/>
      <c r="H1287" s="95"/>
      <c r="I1287" s="95"/>
      <c r="J1287" s="95"/>
      <c r="K1287" s="95"/>
      <c r="L1287" s="99"/>
      <c r="M1287" s="100"/>
      <c r="N1287" s="95"/>
      <c r="O1287" s="95"/>
      <c r="P1287" s="101"/>
      <c r="Q1287" s="10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</row>
    <row r="1288" spans="1:175" x14ac:dyDescent="0.2">
      <c r="A1288" s="93"/>
      <c r="B1288" s="94"/>
      <c r="C1288" s="95"/>
      <c r="D1288" s="96"/>
      <c r="E1288" s="95"/>
      <c r="F1288" s="97"/>
      <c r="G1288" s="98"/>
      <c r="H1288" s="95"/>
      <c r="I1288" s="95"/>
      <c r="J1288" s="95"/>
      <c r="K1288" s="95"/>
      <c r="L1288" s="99"/>
      <c r="M1288" s="100"/>
      <c r="N1288" s="95"/>
      <c r="O1288" s="95"/>
      <c r="P1288" s="101"/>
      <c r="Q1288" s="102"/>
      <c r="R1288" s="12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/>
      <c r="B1289" s="94"/>
      <c r="C1289" s="95"/>
      <c r="D1289" s="96"/>
      <c r="E1289" s="95"/>
      <c r="F1289" s="97"/>
      <c r="G1289" s="98"/>
      <c r="H1289" s="95"/>
      <c r="I1289" s="95"/>
      <c r="J1289" s="95"/>
      <c r="K1289" s="95"/>
      <c r="L1289" s="99"/>
      <c r="M1289" s="100"/>
      <c r="N1289" s="95"/>
      <c r="O1289" s="95"/>
      <c r="P1289" s="101"/>
      <c r="Q1289" s="10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</row>
    <row r="1290" spans="1:175" x14ac:dyDescent="0.2">
      <c r="A1290" s="93"/>
      <c r="B1290" s="94"/>
      <c r="C1290" s="95"/>
      <c r="D1290" s="96"/>
      <c r="E1290" s="95"/>
      <c r="F1290" s="97"/>
      <c r="G1290" s="98"/>
      <c r="H1290" s="95"/>
      <c r="I1290" s="95"/>
      <c r="J1290" s="95"/>
      <c r="K1290" s="95"/>
      <c r="L1290" s="99"/>
      <c r="M1290" s="100"/>
      <c r="N1290" s="95"/>
      <c r="O1290" s="95"/>
      <c r="P1290" s="101"/>
      <c r="Q1290" s="102"/>
      <c r="R1290" s="12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/>
      <c r="B1291" s="94"/>
      <c r="C1291" s="95"/>
      <c r="D1291" s="96"/>
      <c r="E1291" s="95"/>
      <c r="F1291" s="97"/>
      <c r="G1291" s="98"/>
      <c r="H1291" s="95"/>
      <c r="I1291" s="95"/>
      <c r="J1291" s="95"/>
      <c r="K1291" s="95"/>
      <c r="L1291" s="99"/>
      <c r="M1291" s="100"/>
      <c r="N1291" s="95"/>
      <c r="O1291" s="95"/>
      <c r="P1291" s="101"/>
      <c r="Q1291" s="10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</row>
    <row r="1292" spans="1:175" x14ac:dyDescent="0.2">
      <c r="A1292" s="93"/>
      <c r="B1292" s="94"/>
      <c r="C1292" s="95"/>
      <c r="D1292" s="96"/>
      <c r="E1292" s="95"/>
      <c r="F1292" s="97"/>
      <c r="G1292" s="98"/>
      <c r="H1292" s="95"/>
      <c r="I1292" s="95"/>
      <c r="J1292" s="95"/>
      <c r="K1292" s="95"/>
      <c r="L1292" s="99"/>
      <c r="M1292" s="100"/>
      <c r="N1292" s="95"/>
      <c r="O1292" s="95"/>
      <c r="P1292" s="101"/>
      <c r="Q1292" s="10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</row>
    <row r="1293" spans="1:175" x14ac:dyDescent="0.2">
      <c r="A1293" s="93"/>
      <c r="B1293" s="94"/>
      <c r="C1293" s="95"/>
      <c r="D1293" s="96"/>
      <c r="E1293" s="95"/>
      <c r="F1293" s="97"/>
      <c r="G1293" s="98"/>
      <c r="H1293" s="95"/>
      <c r="I1293" s="95"/>
      <c r="J1293" s="95"/>
      <c r="K1293" s="95"/>
      <c r="L1293" s="99"/>
      <c r="M1293" s="100"/>
      <c r="N1293" s="95"/>
      <c r="O1293" s="95"/>
      <c r="P1293" s="101"/>
      <c r="Q1293" s="10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</row>
    <row r="1294" spans="1:175" x14ac:dyDescent="0.2">
      <c r="A1294" s="93"/>
      <c r="B1294" s="94"/>
      <c r="C1294" s="95"/>
      <c r="D1294" s="96"/>
      <c r="E1294" s="95"/>
      <c r="F1294" s="97"/>
      <c r="G1294" s="98"/>
      <c r="H1294" s="95"/>
      <c r="I1294" s="95"/>
      <c r="J1294" s="95"/>
      <c r="K1294" s="95"/>
      <c r="L1294" s="99"/>
      <c r="M1294" s="100"/>
      <c r="N1294" s="95"/>
      <c r="O1294" s="95"/>
      <c r="P1294" s="101"/>
      <c r="Q1294" s="10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</row>
    <row r="1295" spans="1:175" x14ac:dyDescent="0.2">
      <c r="A1295" s="93"/>
      <c r="B1295" s="94"/>
      <c r="C1295" s="95"/>
      <c r="D1295" s="96"/>
      <c r="E1295" s="95"/>
      <c r="F1295" s="97"/>
      <c r="G1295" s="98"/>
      <c r="H1295" s="95"/>
      <c r="I1295" s="95"/>
      <c r="J1295" s="95"/>
      <c r="K1295" s="95"/>
      <c r="L1295" s="99"/>
      <c r="M1295" s="100"/>
      <c r="N1295" s="95"/>
      <c r="O1295" s="95"/>
      <c r="P1295" s="101"/>
      <c r="Q1295" s="10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</row>
    <row r="1296" spans="1:175" x14ac:dyDescent="0.2">
      <c r="A1296" s="93"/>
      <c r="B1296" s="94"/>
      <c r="C1296" s="95"/>
      <c r="D1296" s="96"/>
      <c r="E1296" s="95"/>
      <c r="F1296" s="97"/>
      <c r="G1296" s="98"/>
      <c r="H1296" s="95"/>
      <c r="I1296" s="95"/>
      <c r="J1296" s="95"/>
      <c r="K1296" s="95"/>
      <c r="L1296" s="99"/>
      <c r="M1296" s="100"/>
      <c r="N1296" s="95"/>
      <c r="O1296" s="95"/>
      <c r="P1296" s="101"/>
      <c r="Q1296" s="10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</row>
    <row r="1297" spans="1:172" x14ac:dyDescent="0.2">
      <c r="A1297" s="93"/>
      <c r="B1297" s="94"/>
      <c r="C1297" s="95"/>
      <c r="D1297" s="96"/>
      <c r="E1297" s="95"/>
      <c r="F1297" s="97"/>
      <c r="G1297" s="98"/>
      <c r="H1297" s="95"/>
      <c r="I1297" s="95"/>
      <c r="J1297" s="95"/>
      <c r="K1297" s="95"/>
      <c r="L1297" s="99"/>
      <c r="M1297" s="100"/>
      <c r="N1297" s="95"/>
      <c r="O1297" s="95"/>
      <c r="P1297" s="101"/>
      <c r="Q1297" s="10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</row>
    <row r="1298" spans="1:172" x14ac:dyDescent="0.2">
      <c r="A1298" s="93"/>
      <c r="B1298" s="94"/>
      <c r="C1298" s="95"/>
      <c r="D1298" s="96"/>
      <c r="E1298" s="95"/>
      <c r="F1298" s="97"/>
      <c r="G1298" s="98"/>
      <c r="H1298" s="95"/>
      <c r="I1298" s="95"/>
      <c r="J1298" s="95"/>
      <c r="K1298" s="95"/>
      <c r="L1298" s="99"/>
      <c r="M1298" s="100"/>
      <c r="N1298" s="95"/>
      <c r="O1298" s="95"/>
      <c r="P1298" s="101"/>
      <c r="Q1298" s="10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</row>
    <row r="1299" spans="1:172" x14ac:dyDescent="0.2">
      <c r="A1299" s="93"/>
      <c r="B1299" s="94"/>
      <c r="C1299" s="95"/>
      <c r="D1299" s="96"/>
      <c r="E1299" s="95"/>
      <c r="F1299" s="97"/>
      <c r="G1299" s="98"/>
      <c r="H1299" s="95"/>
      <c r="I1299" s="95"/>
      <c r="J1299" s="95"/>
      <c r="K1299" s="95"/>
      <c r="L1299" s="99"/>
      <c r="M1299" s="100"/>
      <c r="N1299" s="95"/>
      <c r="O1299" s="95"/>
      <c r="P1299" s="101"/>
      <c r="Q1299" s="10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</row>
    <row r="1300" spans="1:172" x14ac:dyDescent="0.2">
      <c r="A1300" s="93"/>
      <c r="B1300" s="94"/>
      <c r="C1300" s="95"/>
      <c r="D1300" s="96"/>
      <c r="E1300" s="95"/>
      <c r="F1300" s="97"/>
      <c r="G1300" s="98"/>
      <c r="H1300" s="95"/>
      <c r="I1300" s="95"/>
      <c r="J1300" s="95"/>
      <c r="K1300" s="95"/>
      <c r="L1300" s="99"/>
      <c r="M1300" s="100"/>
      <c r="N1300" s="95"/>
      <c r="O1300" s="95"/>
      <c r="P1300" s="101"/>
      <c r="Q1300" s="10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</row>
    <row r="1301" spans="1:172" x14ac:dyDescent="0.2">
      <c r="A1301" s="93"/>
      <c r="B1301" s="94"/>
      <c r="C1301" s="95"/>
      <c r="D1301" s="96"/>
      <c r="E1301" s="95"/>
      <c r="F1301" s="97"/>
      <c r="G1301" s="98"/>
      <c r="H1301" s="95"/>
      <c r="I1301" s="95"/>
      <c r="J1301" s="95"/>
      <c r="K1301" s="95"/>
      <c r="L1301" s="99"/>
      <c r="M1301" s="100"/>
      <c r="N1301" s="95"/>
      <c r="O1301" s="95"/>
      <c r="P1301" s="101"/>
      <c r="Q1301" s="10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</row>
    <row r="1302" spans="1:172" x14ac:dyDescent="0.2">
      <c r="A1302" s="93"/>
      <c r="B1302" s="94"/>
      <c r="C1302" s="95"/>
      <c r="D1302" s="96"/>
      <c r="E1302" s="95"/>
      <c r="F1302" s="97"/>
      <c r="G1302" s="98"/>
      <c r="H1302" s="95"/>
      <c r="I1302" s="95"/>
      <c r="J1302" s="95"/>
      <c r="K1302" s="95"/>
      <c r="L1302" s="99"/>
      <c r="M1302" s="100"/>
      <c r="N1302" s="95"/>
      <c r="O1302" s="95"/>
      <c r="P1302" s="101"/>
      <c r="Q1302" s="10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</row>
    <row r="1303" spans="1:172" x14ac:dyDescent="0.2">
      <c r="A1303" s="93"/>
      <c r="B1303" s="94"/>
      <c r="C1303" s="95"/>
      <c r="D1303" s="96"/>
      <c r="E1303" s="95"/>
      <c r="F1303" s="97"/>
      <c r="G1303" s="98"/>
      <c r="H1303" s="95"/>
      <c r="I1303" s="95"/>
      <c r="J1303" s="95"/>
      <c r="K1303" s="95"/>
      <c r="L1303" s="99"/>
      <c r="M1303" s="100"/>
      <c r="N1303" s="95"/>
      <c r="O1303" s="95"/>
      <c r="P1303" s="101"/>
      <c r="Q1303" s="10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</row>
    <row r="1304" spans="1:172" x14ac:dyDescent="0.2">
      <c r="A1304" s="93"/>
      <c r="B1304" s="94"/>
      <c r="C1304" s="95"/>
      <c r="D1304" s="96"/>
      <c r="E1304" s="95"/>
      <c r="F1304" s="97"/>
      <c r="G1304" s="98"/>
      <c r="H1304" s="95"/>
      <c r="I1304" s="95"/>
      <c r="J1304" s="95"/>
      <c r="K1304" s="95"/>
      <c r="L1304" s="99"/>
      <c r="M1304" s="100"/>
      <c r="N1304" s="95"/>
      <c r="O1304" s="95"/>
      <c r="P1304" s="101"/>
      <c r="Q1304" s="10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</row>
    <row r="1305" spans="1:172" x14ac:dyDescent="0.2">
      <c r="A1305" s="93"/>
      <c r="B1305" s="94"/>
      <c r="C1305" s="95"/>
      <c r="D1305" s="96"/>
      <c r="E1305" s="95"/>
      <c r="F1305" s="97"/>
      <c r="G1305" s="98"/>
      <c r="H1305" s="95"/>
      <c r="I1305" s="95"/>
      <c r="J1305" s="95"/>
      <c r="K1305" s="95"/>
      <c r="L1305" s="99"/>
      <c r="M1305" s="100"/>
      <c r="N1305" s="95"/>
      <c r="O1305" s="95"/>
      <c r="P1305" s="101"/>
      <c r="Q1305" s="10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</row>
    <row r="1306" spans="1:172" x14ac:dyDescent="0.2">
      <c r="A1306" s="93"/>
      <c r="B1306" s="94"/>
      <c r="C1306" s="95"/>
      <c r="D1306" s="96"/>
      <c r="E1306" s="95"/>
      <c r="F1306" s="97"/>
      <c r="G1306" s="98"/>
      <c r="H1306" s="95"/>
      <c r="I1306" s="95"/>
      <c r="J1306" s="95"/>
      <c r="K1306" s="95"/>
      <c r="L1306" s="99"/>
      <c r="M1306" s="100"/>
      <c r="N1306" s="95"/>
      <c r="O1306" s="95"/>
      <c r="P1306" s="101"/>
      <c r="Q1306" s="10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</row>
    <row r="1307" spans="1:172" x14ac:dyDescent="0.2">
      <c r="A1307" s="93"/>
      <c r="B1307" s="94"/>
      <c r="C1307" s="95"/>
      <c r="D1307" s="96"/>
      <c r="E1307" s="95"/>
      <c r="F1307" s="97"/>
      <c r="G1307" s="98"/>
      <c r="H1307" s="95"/>
      <c r="I1307" s="95"/>
      <c r="J1307" s="95"/>
      <c r="K1307" s="95"/>
      <c r="L1307" s="99"/>
      <c r="M1307" s="100"/>
      <c r="N1307" s="95"/>
      <c r="O1307" s="95"/>
      <c r="P1307" s="101"/>
      <c r="Q1307" s="10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</row>
    <row r="1308" spans="1:172" x14ac:dyDescent="0.2">
      <c r="A1308" s="93"/>
      <c r="B1308" s="94"/>
      <c r="C1308" s="95"/>
      <c r="D1308" s="96"/>
      <c r="E1308" s="95"/>
      <c r="F1308" s="97"/>
      <c r="G1308" s="98"/>
      <c r="H1308" s="95"/>
      <c r="I1308" s="95"/>
      <c r="J1308" s="95"/>
      <c r="K1308" s="95"/>
      <c r="L1308" s="99"/>
      <c r="M1308" s="100"/>
      <c r="N1308" s="95"/>
      <c r="O1308" s="95"/>
      <c r="P1308" s="101"/>
      <c r="Q1308" s="10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</row>
    <row r="1309" spans="1:172" x14ac:dyDescent="0.2">
      <c r="A1309" s="93"/>
      <c r="B1309" s="94"/>
      <c r="C1309" s="95"/>
      <c r="D1309" s="96"/>
      <c r="E1309" s="95"/>
      <c r="F1309" s="97"/>
      <c r="G1309" s="98"/>
      <c r="H1309" s="95"/>
      <c r="I1309" s="95"/>
      <c r="J1309" s="95"/>
      <c r="K1309" s="95"/>
      <c r="L1309" s="99"/>
      <c r="M1309" s="100"/>
      <c r="N1309" s="95"/>
      <c r="O1309" s="95"/>
      <c r="P1309" s="101"/>
      <c r="Q1309" s="10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</row>
    <row r="1310" spans="1:172" x14ac:dyDescent="0.2">
      <c r="A1310" s="93"/>
      <c r="B1310" s="94"/>
      <c r="C1310" s="95"/>
      <c r="D1310" s="96"/>
      <c r="E1310" s="95"/>
      <c r="F1310" s="97"/>
      <c r="G1310" s="98"/>
      <c r="H1310" s="95"/>
      <c r="I1310" s="95"/>
      <c r="J1310" s="95"/>
      <c r="K1310" s="95"/>
      <c r="L1310" s="99"/>
      <c r="M1310" s="100"/>
      <c r="N1310" s="95"/>
      <c r="O1310" s="95"/>
      <c r="P1310" s="101"/>
      <c r="Q1310" s="10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</row>
    <row r="1311" spans="1:172" x14ac:dyDescent="0.2">
      <c r="A1311" s="93"/>
      <c r="B1311" s="94"/>
      <c r="C1311" s="95"/>
      <c r="D1311" s="96"/>
      <c r="E1311" s="95"/>
      <c r="F1311" s="97"/>
      <c r="G1311" s="98"/>
      <c r="H1311" s="95"/>
      <c r="I1311" s="95"/>
      <c r="J1311" s="95"/>
      <c r="K1311" s="95"/>
      <c r="L1311" s="99"/>
      <c r="M1311" s="100"/>
      <c r="N1311" s="95"/>
      <c r="O1311" s="95"/>
      <c r="P1311" s="101"/>
      <c r="Q1311" s="10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</row>
    <row r="1312" spans="1:172" x14ac:dyDescent="0.2">
      <c r="A1312" s="93"/>
      <c r="B1312" s="94"/>
      <c r="C1312" s="95"/>
      <c r="D1312" s="96"/>
      <c r="E1312" s="95"/>
      <c r="F1312" s="97"/>
      <c r="G1312" s="98"/>
      <c r="H1312" s="95"/>
      <c r="I1312" s="95"/>
      <c r="J1312" s="95"/>
      <c r="K1312" s="95"/>
      <c r="L1312" s="99"/>
      <c r="M1312" s="100"/>
      <c r="N1312" s="95"/>
      <c r="O1312" s="95"/>
      <c r="P1312" s="101"/>
      <c r="Q1312" s="10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</row>
    <row r="1313" spans="1:175" x14ac:dyDescent="0.2">
      <c r="A1313" s="93"/>
      <c r="B1313" s="94"/>
      <c r="C1313" s="95"/>
      <c r="D1313" s="96"/>
      <c r="E1313" s="95"/>
      <c r="F1313" s="97"/>
      <c r="G1313" s="98"/>
      <c r="H1313" s="95"/>
      <c r="I1313" s="95"/>
      <c r="J1313" s="95"/>
      <c r="K1313" s="95"/>
      <c r="L1313" s="99"/>
      <c r="M1313" s="100"/>
      <c r="N1313" s="95"/>
      <c r="O1313" s="95"/>
      <c r="P1313" s="101"/>
      <c r="Q1313" s="10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</row>
    <row r="1314" spans="1:175" x14ac:dyDescent="0.2">
      <c r="A1314" s="93"/>
      <c r="B1314" s="94"/>
      <c r="C1314" s="95"/>
      <c r="D1314" s="96"/>
      <c r="E1314" s="95"/>
      <c r="F1314" s="97"/>
      <c r="G1314" s="98"/>
      <c r="H1314" s="95"/>
      <c r="I1314" s="95"/>
      <c r="J1314" s="95"/>
      <c r="K1314" s="95"/>
      <c r="L1314" s="99"/>
      <c r="M1314" s="100"/>
      <c r="N1314" s="95"/>
      <c r="O1314" s="95"/>
      <c r="P1314" s="101"/>
      <c r="Q1314" s="10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</row>
    <row r="1315" spans="1:175" x14ac:dyDescent="0.2">
      <c r="A1315" s="93"/>
      <c r="B1315" s="94"/>
      <c r="C1315" s="95"/>
      <c r="D1315" s="96"/>
      <c r="E1315" s="95"/>
      <c r="F1315" s="97"/>
      <c r="G1315" s="98"/>
      <c r="H1315" s="95"/>
      <c r="I1315" s="95"/>
      <c r="J1315" s="95"/>
      <c r="K1315" s="95"/>
      <c r="L1315" s="99"/>
      <c r="M1315" s="100"/>
      <c r="N1315" s="95"/>
      <c r="O1315" s="95"/>
      <c r="P1315" s="101"/>
      <c r="Q1315" s="10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</row>
    <row r="1316" spans="1:175" x14ac:dyDescent="0.2">
      <c r="A1316" s="93"/>
      <c r="B1316" s="94"/>
      <c r="C1316" s="95"/>
      <c r="D1316" s="96"/>
      <c r="E1316" s="95"/>
      <c r="F1316" s="97"/>
      <c r="G1316" s="98"/>
      <c r="H1316" s="95"/>
      <c r="I1316" s="95"/>
      <c r="J1316" s="95"/>
      <c r="K1316" s="95"/>
      <c r="L1316" s="99"/>
      <c r="M1316" s="100"/>
      <c r="N1316" s="95"/>
      <c r="O1316" s="95"/>
      <c r="P1316" s="101"/>
      <c r="Q1316" s="10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</row>
    <row r="1317" spans="1:175" x14ac:dyDescent="0.2">
      <c r="A1317" s="93"/>
      <c r="B1317" s="94"/>
      <c r="C1317" s="95"/>
      <c r="D1317" s="96"/>
      <c r="E1317" s="95"/>
      <c r="F1317" s="97"/>
      <c r="G1317" s="98"/>
      <c r="H1317" s="95"/>
      <c r="I1317" s="95"/>
      <c r="J1317" s="95"/>
      <c r="K1317" s="95"/>
      <c r="L1317" s="99"/>
      <c r="M1317" s="100"/>
      <c r="N1317" s="95"/>
      <c r="O1317" s="95"/>
      <c r="P1317" s="101"/>
      <c r="Q1317" s="10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</row>
    <row r="1318" spans="1:175" x14ac:dyDescent="0.2">
      <c r="A1318" s="93"/>
      <c r="B1318" s="94"/>
      <c r="C1318" s="95"/>
      <c r="D1318" s="96"/>
      <c r="E1318" s="95"/>
      <c r="F1318" s="97"/>
      <c r="G1318" s="98"/>
      <c r="H1318" s="95"/>
      <c r="I1318" s="95"/>
      <c r="J1318" s="95"/>
      <c r="K1318" s="95"/>
      <c r="L1318" s="99"/>
      <c r="M1318" s="100"/>
      <c r="N1318" s="95"/>
      <c r="O1318" s="95"/>
      <c r="P1318" s="101"/>
      <c r="Q1318" s="10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</row>
    <row r="1319" spans="1:175" x14ac:dyDescent="0.2">
      <c r="A1319" s="93"/>
      <c r="B1319" s="94"/>
      <c r="C1319" s="95"/>
      <c r="D1319" s="96"/>
      <c r="E1319" s="95"/>
      <c r="F1319" s="97"/>
      <c r="G1319" s="98"/>
      <c r="H1319" s="95"/>
      <c r="I1319" s="95"/>
      <c r="J1319" s="95"/>
      <c r="K1319" s="95"/>
      <c r="L1319" s="99"/>
      <c r="M1319" s="100"/>
      <c r="N1319" s="95"/>
      <c r="O1319" s="95"/>
      <c r="P1319" s="101"/>
      <c r="Q1319" s="102"/>
      <c r="R1319" s="12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/>
      <c r="B1320" s="94"/>
      <c r="C1320" s="95"/>
      <c r="D1320" s="96"/>
      <c r="E1320" s="95"/>
      <c r="F1320" s="97"/>
      <c r="G1320" s="98"/>
      <c r="H1320" s="95"/>
      <c r="I1320" s="95"/>
      <c r="J1320" s="95"/>
      <c r="K1320" s="95"/>
      <c r="L1320" s="99"/>
      <c r="M1320" s="100"/>
      <c r="N1320" s="95"/>
      <c r="O1320" s="95"/>
      <c r="P1320" s="101"/>
      <c r="Q1320" s="10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</row>
    <row r="1321" spans="1:175" x14ac:dyDescent="0.2">
      <c r="A1321" s="93"/>
      <c r="B1321" s="94"/>
      <c r="C1321" s="95"/>
      <c r="D1321" s="96"/>
      <c r="E1321" s="95"/>
      <c r="F1321" s="97"/>
      <c r="G1321" s="98"/>
      <c r="H1321" s="95"/>
      <c r="I1321" s="95"/>
      <c r="J1321" s="95"/>
      <c r="K1321" s="95"/>
      <c r="L1321" s="99"/>
      <c r="M1321" s="100"/>
      <c r="N1321" s="95"/>
      <c r="O1321" s="95"/>
      <c r="P1321" s="101"/>
      <c r="Q1321" s="10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</row>
    <row r="1322" spans="1:175" x14ac:dyDescent="0.2">
      <c r="A1322" s="93"/>
      <c r="B1322" s="94"/>
      <c r="C1322" s="95"/>
      <c r="D1322" s="96"/>
      <c r="E1322" s="95"/>
      <c r="F1322" s="97"/>
      <c r="G1322" s="98"/>
      <c r="H1322" s="95"/>
      <c r="I1322" s="95"/>
      <c r="J1322" s="95"/>
      <c r="K1322" s="95"/>
      <c r="L1322" s="99"/>
      <c r="M1322" s="100"/>
      <c r="N1322" s="95"/>
      <c r="O1322" s="95"/>
      <c r="P1322" s="101"/>
      <c r="Q1322" s="10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</row>
    <row r="1323" spans="1:175" x14ac:dyDescent="0.2">
      <c r="A1323" s="93"/>
      <c r="B1323" s="94"/>
      <c r="C1323" s="95"/>
      <c r="D1323" s="96"/>
      <c r="E1323" s="95"/>
      <c r="F1323" s="97"/>
      <c r="G1323" s="98"/>
      <c r="H1323" s="95"/>
      <c r="I1323" s="95"/>
      <c r="J1323" s="95"/>
      <c r="K1323" s="95"/>
      <c r="L1323" s="99"/>
      <c r="M1323" s="100"/>
      <c r="N1323" s="95"/>
      <c r="O1323" s="95"/>
      <c r="P1323" s="101"/>
      <c r="Q1323" s="10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</row>
    <row r="1324" spans="1:175" x14ac:dyDescent="0.2">
      <c r="A1324" s="93"/>
      <c r="B1324" s="94"/>
      <c r="C1324" s="95"/>
      <c r="D1324" s="96"/>
      <c r="E1324" s="95"/>
      <c r="F1324" s="97"/>
      <c r="G1324" s="98"/>
      <c r="H1324" s="95"/>
      <c r="I1324" s="95"/>
      <c r="J1324" s="95"/>
      <c r="K1324" s="95"/>
      <c r="L1324" s="99"/>
      <c r="M1324" s="100"/>
      <c r="N1324" s="95"/>
      <c r="O1324" s="95"/>
      <c r="P1324" s="101"/>
      <c r="Q1324" s="10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</row>
    <row r="1325" spans="1:175" x14ac:dyDescent="0.2">
      <c r="A1325" s="93"/>
      <c r="B1325" s="94"/>
      <c r="C1325" s="95"/>
      <c r="D1325" s="96"/>
      <c r="E1325" s="95"/>
      <c r="F1325" s="97"/>
      <c r="G1325" s="98"/>
      <c r="H1325" s="95"/>
      <c r="I1325" s="95"/>
      <c r="J1325" s="95"/>
      <c r="K1325" s="95"/>
      <c r="L1325" s="99"/>
      <c r="M1325" s="100"/>
      <c r="N1325" s="95"/>
      <c r="O1325" s="95"/>
      <c r="P1325" s="101"/>
      <c r="Q1325" s="10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</row>
    <row r="1326" spans="1:175" x14ac:dyDescent="0.2">
      <c r="A1326" s="93"/>
      <c r="B1326" s="94"/>
      <c r="C1326" s="95"/>
      <c r="D1326" s="96"/>
      <c r="E1326" s="95"/>
      <c r="F1326" s="97"/>
      <c r="G1326" s="98"/>
      <c r="H1326" s="95"/>
      <c r="I1326" s="95"/>
      <c r="J1326" s="95"/>
      <c r="K1326" s="95"/>
      <c r="L1326" s="99"/>
      <c r="M1326" s="100"/>
      <c r="N1326" s="95"/>
      <c r="O1326" s="95"/>
      <c r="P1326" s="101"/>
      <c r="Q1326" s="10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</row>
    <row r="1327" spans="1:175" x14ac:dyDescent="0.2">
      <c r="A1327" s="93"/>
      <c r="B1327" s="94"/>
      <c r="C1327" s="95"/>
      <c r="D1327" s="96"/>
      <c r="E1327" s="95"/>
      <c r="F1327" s="97"/>
      <c r="G1327" s="98"/>
      <c r="H1327" s="95"/>
      <c r="I1327" s="95"/>
      <c r="J1327" s="95"/>
      <c r="K1327" s="95"/>
      <c r="L1327" s="99"/>
      <c r="M1327" s="100"/>
      <c r="N1327" s="95"/>
      <c r="O1327" s="95"/>
      <c r="P1327" s="101"/>
      <c r="Q1327" s="10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</row>
    <row r="1328" spans="1:175" x14ac:dyDescent="0.2">
      <c r="A1328" s="93"/>
      <c r="B1328" s="94"/>
      <c r="C1328" s="95"/>
      <c r="D1328" s="96"/>
      <c r="E1328" s="95"/>
      <c r="F1328" s="97"/>
      <c r="G1328" s="98"/>
      <c r="H1328" s="95"/>
      <c r="I1328" s="95"/>
      <c r="J1328" s="95"/>
      <c r="K1328" s="95"/>
      <c r="L1328" s="99"/>
      <c r="M1328" s="100"/>
      <c r="N1328" s="95"/>
      <c r="O1328" s="95"/>
      <c r="P1328" s="101"/>
      <c r="Q1328" s="10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</row>
    <row r="1329" spans="1:175" x14ac:dyDescent="0.2">
      <c r="A1329" s="93"/>
      <c r="B1329" s="94"/>
      <c r="C1329" s="95"/>
      <c r="D1329" s="96"/>
      <c r="E1329" s="95"/>
      <c r="F1329" s="97"/>
      <c r="G1329" s="98"/>
      <c r="H1329" s="95"/>
      <c r="I1329" s="95"/>
      <c r="J1329" s="95"/>
      <c r="K1329" s="95"/>
      <c r="L1329" s="99"/>
      <c r="M1329" s="100"/>
      <c r="N1329" s="95"/>
      <c r="O1329" s="95"/>
      <c r="P1329" s="101"/>
      <c r="Q1329" s="10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</row>
    <row r="1330" spans="1:175" x14ac:dyDescent="0.2">
      <c r="A1330" s="93"/>
      <c r="B1330" s="94"/>
      <c r="C1330" s="95"/>
      <c r="D1330" s="96"/>
      <c r="E1330" s="95"/>
      <c r="F1330" s="97"/>
      <c r="G1330" s="98"/>
      <c r="H1330" s="95"/>
      <c r="I1330" s="95"/>
      <c r="J1330" s="95"/>
      <c r="K1330" s="95"/>
      <c r="L1330" s="99"/>
      <c r="M1330" s="100"/>
      <c r="N1330" s="95"/>
      <c r="O1330" s="95"/>
      <c r="P1330" s="101"/>
      <c r="Q1330" s="10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</row>
    <row r="1331" spans="1:175" x14ac:dyDescent="0.2">
      <c r="A1331" s="93"/>
      <c r="B1331" s="94"/>
      <c r="C1331" s="95"/>
      <c r="D1331" s="96"/>
      <c r="E1331" s="95"/>
      <c r="F1331" s="97"/>
      <c r="G1331" s="98"/>
      <c r="H1331" s="95"/>
      <c r="I1331" s="95"/>
      <c r="J1331" s="95"/>
      <c r="K1331" s="95"/>
      <c r="L1331" s="99"/>
      <c r="M1331" s="100"/>
      <c r="N1331" s="95"/>
      <c r="O1331" s="95"/>
      <c r="P1331" s="101"/>
      <c r="Q1331" s="10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</row>
    <row r="1332" spans="1:175" x14ac:dyDescent="0.2">
      <c r="A1332" s="93"/>
      <c r="B1332" s="94"/>
      <c r="C1332" s="95"/>
      <c r="D1332" s="96"/>
      <c r="E1332" s="95"/>
      <c r="F1332" s="97"/>
      <c r="G1332" s="98"/>
      <c r="H1332" s="95"/>
      <c r="I1332" s="95"/>
      <c r="J1332" s="95"/>
      <c r="K1332" s="95"/>
      <c r="L1332" s="99"/>
      <c r="M1332" s="100"/>
      <c r="N1332" s="95"/>
      <c r="O1332" s="95"/>
      <c r="P1332" s="101"/>
      <c r="Q1332" s="10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</row>
    <row r="1333" spans="1:175" x14ac:dyDescent="0.2">
      <c r="A1333" s="93"/>
      <c r="B1333" s="94"/>
      <c r="C1333" s="95"/>
      <c r="D1333" s="96"/>
      <c r="E1333" s="95"/>
      <c r="F1333" s="97"/>
      <c r="G1333" s="98"/>
      <c r="H1333" s="95"/>
      <c r="I1333" s="95"/>
      <c r="J1333" s="95"/>
      <c r="K1333" s="95"/>
      <c r="L1333" s="99"/>
      <c r="M1333" s="100"/>
      <c r="N1333" s="95"/>
      <c r="O1333" s="95"/>
      <c r="P1333" s="101"/>
      <c r="Q1333" s="10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</row>
    <row r="1334" spans="1:175" x14ac:dyDescent="0.2">
      <c r="A1334" s="93"/>
      <c r="B1334" s="94"/>
      <c r="C1334" s="95"/>
      <c r="D1334" s="96"/>
      <c r="E1334" s="95"/>
      <c r="F1334" s="97"/>
      <c r="G1334" s="98"/>
      <c r="H1334" s="95"/>
      <c r="I1334" s="95"/>
      <c r="J1334" s="95"/>
      <c r="K1334" s="95"/>
      <c r="L1334" s="99"/>
      <c r="M1334" s="100"/>
      <c r="N1334" s="95"/>
      <c r="O1334" s="95"/>
      <c r="P1334" s="101"/>
      <c r="Q1334" s="10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</row>
    <row r="1335" spans="1:175" x14ac:dyDescent="0.2">
      <c r="A1335" s="93"/>
      <c r="B1335" s="94"/>
      <c r="C1335" s="95"/>
      <c r="D1335" s="96"/>
      <c r="E1335" s="95"/>
      <c r="F1335" s="97"/>
      <c r="G1335" s="98"/>
      <c r="H1335" s="95"/>
      <c r="I1335" s="95"/>
      <c r="J1335" s="95"/>
      <c r="K1335" s="95"/>
      <c r="L1335" s="99"/>
      <c r="M1335" s="100"/>
      <c r="N1335" s="95"/>
      <c r="O1335" s="95"/>
      <c r="P1335" s="101"/>
      <c r="Q1335" s="10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</row>
    <row r="1336" spans="1:175" x14ac:dyDescent="0.2">
      <c r="A1336" s="93"/>
      <c r="B1336" s="94"/>
      <c r="C1336" s="95"/>
      <c r="D1336" s="96"/>
      <c r="E1336" s="95"/>
      <c r="F1336" s="97"/>
      <c r="G1336" s="98"/>
      <c r="H1336" s="95"/>
      <c r="I1336" s="95"/>
      <c r="J1336" s="95"/>
      <c r="K1336" s="95"/>
      <c r="L1336" s="99"/>
      <c r="M1336" s="100"/>
      <c r="N1336" s="95"/>
      <c r="O1336" s="95"/>
      <c r="P1336" s="101"/>
      <c r="Q1336" s="10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</row>
    <row r="1337" spans="1:175" x14ac:dyDescent="0.2">
      <c r="A1337" s="93"/>
      <c r="B1337" s="94"/>
      <c r="C1337" s="95"/>
      <c r="D1337" s="96"/>
      <c r="E1337" s="95"/>
      <c r="F1337" s="97"/>
      <c r="G1337" s="98"/>
      <c r="H1337" s="95"/>
      <c r="I1337" s="95"/>
      <c r="J1337" s="95"/>
      <c r="K1337" s="95"/>
      <c r="L1337" s="99"/>
      <c r="M1337" s="100"/>
      <c r="N1337" s="95"/>
      <c r="O1337" s="95"/>
      <c r="P1337" s="101"/>
      <c r="Q1337" s="10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</row>
    <row r="1338" spans="1:175" x14ac:dyDescent="0.2">
      <c r="A1338" s="93"/>
      <c r="B1338" s="94"/>
      <c r="C1338" s="95"/>
      <c r="D1338" s="96"/>
      <c r="E1338" s="95"/>
      <c r="F1338" s="97"/>
      <c r="G1338" s="98"/>
      <c r="H1338" s="95"/>
      <c r="I1338" s="95"/>
      <c r="J1338" s="95"/>
      <c r="K1338" s="95"/>
      <c r="L1338" s="99"/>
      <c r="M1338" s="100"/>
      <c r="N1338" s="95"/>
      <c r="O1338" s="95"/>
      <c r="P1338" s="101"/>
      <c r="Q1338" s="10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</row>
    <row r="1339" spans="1:175" x14ac:dyDescent="0.2">
      <c r="A1339" s="93"/>
      <c r="B1339" s="94"/>
      <c r="C1339" s="95"/>
      <c r="D1339" s="96"/>
      <c r="E1339" s="95"/>
      <c r="F1339" s="97"/>
      <c r="G1339" s="98"/>
      <c r="H1339" s="95"/>
      <c r="I1339" s="95"/>
      <c r="J1339" s="95"/>
      <c r="K1339" s="95"/>
      <c r="L1339" s="99"/>
      <c r="M1339" s="100"/>
      <c r="N1339" s="95"/>
      <c r="O1339" s="95"/>
      <c r="P1339" s="101"/>
      <c r="Q1339" s="10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</row>
    <row r="1340" spans="1:175" x14ac:dyDescent="0.2">
      <c r="A1340" s="93"/>
      <c r="B1340" s="94"/>
      <c r="C1340" s="95"/>
      <c r="D1340" s="96"/>
      <c r="E1340" s="95"/>
      <c r="F1340" s="97"/>
      <c r="G1340" s="98"/>
      <c r="H1340" s="95"/>
      <c r="I1340" s="95"/>
      <c r="J1340" s="95"/>
      <c r="K1340" s="95"/>
      <c r="L1340" s="99"/>
      <c r="M1340" s="100"/>
      <c r="N1340" s="95"/>
      <c r="O1340" s="95"/>
      <c r="P1340" s="101"/>
      <c r="Q1340" s="10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</row>
    <row r="1341" spans="1:175" x14ac:dyDescent="0.2">
      <c r="A1341" s="93"/>
      <c r="B1341" s="94"/>
      <c r="C1341" s="95"/>
      <c r="D1341" s="96"/>
      <c r="E1341" s="95"/>
      <c r="F1341" s="97"/>
      <c r="G1341" s="98"/>
      <c r="H1341" s="95"/>
      <c r="I1341" s="95"/>
      <c r="J1341" s="95"/>
      <c r="K1341" s="95"/>
      <c r="L1341" s="99"/>
      <c r="M1341" s="100"/>
      <c r="N1341" s="95"/>
      <c r="O1341" s="95"/>
      <c r="P1341" s="101"/>
      <c r="Q1341" s="10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</row>
    <row r="1342" spans="1:175" x14ac:dyDescent="0.2">
      <c r="A1342" s="93"/>
      <c r="B1342" s="94"/>
      <c r="C1342" s="95"/>
      <c r="D1342" s="96"/>
      <c r="E1342" s="95"/>
      <c r="F1342" s="97"/>
      <c r="G1342" s="98"/>
      <c r="H1342" s="95"/>
      <c r="I1342" s="95"/>
      <c r="J1342" s="95"/>
      <c r="K1342" s="95"/>
      <c r="L1342" s="99"/>
      <c r="M1342" s="100"/>
      <c r="N1342" s="95"/>
      <c r="O1342" s="95"/>
      <c r="P1342" s="101"/>
      <c r="Q1342" s="10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</row>
    <row r="1343" spans="1:175" x14ac:dyDescent="0.2">
      <c r="A1343" s="93"/>
      <c r="B1343" s="94"/>
      <c r="C1343" s="95"/>
      <c r="D1343" s="96"/>
      <c r="E1343" s="95"/>
      <c r="F1343" s="97"/>
      <c r="G1343" s="98"/>
      <c r="H1343" s="95"/>
      <c r="I1343" s="95"/>
      <c r="J1343" s="95"/>
      <c r="K1343" s="95"/>
      <c r="L1343" s="99"/>
      <c r="M1343" s="100"/>
      <c r="N1343" s="95"/>
      <c r="O1343" s="95"/>
      <c r="P1343" s="101"/>
      <c r="Q1343" s="102"/>
      <c r="R1343" s="12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/>
      <c r="B1344" s="94"/>
      <c r="C1344" s="95"/>
      <c r="D1344" s="96"/>
      <c r="E1344" s="95"/>
      <c r="F1344" s="97"/>
      <c r="G1344" s="98"/>
      <c r="H1344" s="95"/>
      <c r="I1344" s="95"/>
      <c r="J1344" s="95"/>
      <c r="K1344" s="95"/>
      <c r="L1344" s="99"/>
      <c r="M1344" s="100"/>
      <c r="N1344" s="95"/>
      <c r="O1344" s="95"/>
      <c r="P1344" s="101"/>
      <c r="Q1344" s="10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</row>
    <row r="1345" spans="1:175" x14ac:dyDescent="0.2">
      <c r="A1345" s="93"/>
      <c r="B1345" s="94"/>
      <c r="C1345" s="95"/>
      <c r="D1345" s="96"/>
      <c r="E1345" s="95"/>
      <c r="F1345" s="97"/>
      <c r="G1345" s="98"/>
      <c r="H1345" s="95"/>
      <c r="I1345" s="95"/>
      <c r="J1345" s="95"/>
      <c r="K1345" s="95"/>
      <c r="L1345" s="99"/>
      <c r="M1345" s="100"/>
      <c r="N1345" s="95"/>
      <c r="O1345" s="95"/>
      <c r="P1345" s="101"/>
      <c r="Q1345" s="10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</row>
    <row r="1346" spans="1:175" x14ac:dyDescent="0.2">
      <c r="A1346" s="93"/>
      <c r="B1346" s="94"/>
      <c r="C1346" s="95"/>
      <c r="D1346" s="96"/>
      <c r="E1346" s="95"/>
      <c r="F1346" s="97"/>
      <c r="G1346" s="98"/>
      <c r="H1346" s="95"/>
      <c r="I1346" s="95"/>
      <c r="J1346" s="95"/>
      <c r="K1346" s="95"/>
      <c r="L1346" s="99"/>
      <c r="M1346" s="100"/>
      <c r="N1346" s="95"/>
      <c r="O1346" s="95"/>
      <c r="P1346" s="101"/>
      <c r="Q1346" s="10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</row>
    <row r="1347" spans="1:175" x14ac:dyDescent="0.2">
      <c r="A1347" s="93"/>
      <c r="B1347" s="94"/>
      <c r="C1347" s="95"/>
      <c r="D1347" s="96"/>
      <c r="E1347" s="95"/>
      <c r="F1347" s="97"/>
      <c r="G1347" s="98"/>
      <c r="H1347" s="95"/>
      <c r="I1347" s="95"/>
      <c r="J1347" s="95"/>
      <c r="K1347" s="95"/>
      <c r="L1347" s="99"/>
      <c r="M1347" s="100"/>
      <c r="N1347" s="95"/>
      <c r="O1347" s="95"/>
      <c r="P1347" s="101"/>
      <c r="Q1347" s="10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</row>
    <row r="1348" spans="1:175" x14ac:dyDescent="0.2">
      <c r="A1348" s="93"/>
      <c r="B1348" s="94"/>
      <c r="C1348" s="95"/>
      <c r="D1348" s="96"/>
      <c r="E1348" s="95"/>
      <c r="F1348" s="97"/>
      <c r="G1348" s="98"/>
      <c r="H1348" s="95"/>
      <c r="I1348" s="95"/>
      <c r="J1348" s="95"/>
      <c r="K1348" s="95"/>
      <c r="L1348" s="99"/>
      <c r="M1348" s="100"/>
      <c r="N1348" s="95"/>
      <c r="O1348" s="95"/>
      <c r="P1348" s="101"/>
      <c r="Q1348" s="10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</row>
    <row r="1349" spans="1:175" x14ac:dyDescent="0.2">
      <c r="A1349" s="93"/>
      <c r="B1349" s="94"/>
      <c r="C1349" s="95"/>
      <c r="D1349" s="96"/>
      <c r="E1349" s="95"/>
      <c r="F1349" s="97"/>
      <c r="G1349" s="98"/>
      <c r="H1349" s="95"/>
      <c r="I1349" s="95"/>
      <c r="J1349" s="95"/>
      <c r="K1349" s="95"/>
      <c r="L1349" s="99"/>
      <c r="M1349" s="100"/>
      <c r="N1349" s="95"/>
      <c r="O1349" s="95"/>
      <c r="P1349" s="101"/>
      <c r="Q1349" s="10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</row>
    <row r="1350" spans="1:175" x14ac:dyDescent="0.2">
      <c r="A1350" s="93"/>
      <c r="B1350" s="94"/>
      <c r="C1350" s="95"/>
      <c r="D1350" s="96"/>
      <c r="E1350" s="95"/>
      <c r="F1350" s="97"/>
      <c r="G1350" s="98"/>
      <c r="H1350" s="95"/>
      <c r="I1350" s="95"/>
      <c r="J1350" s="95"/>
      <c r="K1350" s="95"/>
      <c r="L1350" s="99"/>
      <c r="M1350" s="100"/>
      <c r="N1350" s="95"/>
      <c r="O1350" s="95"/>
      <c r="P1350" s="101"/>
      <c r="Q1350" s="10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</row>
    <row r="1351" spans="1:175" x14ac:dyDescent="0.2">
      <c r="A1351" s="93"/>
      <c r="B1351" s="94"/>
      <c r="C1351" s="95"/>
      <c r="D1351" s="96"/>
      <c r="E1351" s="95"/>
      <c r="F1351" s="97"/>
      <c r="G1351" s="98"/>
      <c r="H1351" s="95"/>
      <c r="I1351" s="95"/>
      <c r="J1351" s="95"/>
      <c r="K1351" s="95"/>
      <c r="L1351" s="99"/>
      <c r="M1351" s="100"/>
      <c r="N1351" s="95"/>
      <c r="O1351" s="95"/>
      <c r="P1351" s="101"/>
      <c r="Q1351" s="102"/>
      <c r="R1351" s="12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/>
      <c r="B1352" s="94"/>
      <c r="C1352" s="95"/>
      <c r="D1352" s="96"/>
      <c r="E1352" s="95"/>
      <c r="F1352" s="97"/>
      <c r="G1352" s="98"/>
      <c r="H1352" s="95"/>
      <c r="I1352" s="95"/>
      <c r="J1352" s="95"/>
      <c r="K1352" s="95"/>
      <c r="L1352" s="99"/>
      <c r="M1352" s="100"/>
      <c r="N1352" s="95"/>
      <c r="O1352" s="95"/>
      <c r="P1352" s="101"/>
      <c r="Q1352" s="10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</row>
    <row r="1353" spans="1:175" x14ac:dyDescent="0.2">
      <c r="A1353" s="93"/>
      <c r="B1353" s="94"/>
      <c r="C1353" s="95"/>
      <c r="D1353" s="96"/>
      <c r="E1353" s="95"/>
      <c r="F1353" s="97"/>
      <c r="G1353" s="98"/>
      <c r="H1353" s="95"/>
      <c r="I1353" s="95"/>
      <c r="J1353" s="95"/>
      <c r="K1353" s="95"/>
      <c r="L1353" s="99"/>
      <c r="M1353" s="100"/>
      <c r="N1353" s="95"/>
      <c r="O1353" s="95"/>
      <c r="P1353" s="101"/>
      <c r="Q1353" s="10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</row>
    <row r="1354" spans="1:175" x14ac:dyDescent="0.2">
      <c r="A1354" s="93"/>
      <c r="B1354" s="94"/>
      <c r="C1354" s="95"/>
      <c r="D1354" s="96"/>
      <c r="E1354" s="95"/>
      <c r="F1354" s="97"/>
      <c r="G1354" s="98"/>
      <c r="H1354" s="95"/>
      <c r="I1354" s="95"/>
      <c r="J1354" s="95"/>
      <c r="K1354" s="95"/>
      <c r="L1354" s="99"/>
      <c r="M1354" s="100"/>
      <c r="N1354" s="95"/>
      <c r="O1354" s="95"/>
      <c r="P1354" s="101"/>
      <c r="Q1354" s="10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</row>
    <row r="1355" spans="1:175" x14ac:dyDescent="0.2">
      <c r="A1355" s="93"/>
      <c r="B1355" s="94"/>
      <c r="C1355" s="95"/>
      <c r="D1355" s="96"/>
      <c r="E1355" s="95"/>
      <c r="F1355" s="97"/>
      <c r="G1355" s="98"/>
      <c r="H1355" s="95"/>
      <c r="I1355" s="95"/>
      <c r="J1355" s="95"/>
      <c r="K1355" s="95"/>
      <c r="L1355" s="99"/>
      <c r="M1355" s="100"/>
      <c r="N1355" s="95"/>
      <c r="O1355" s="95"/>
      <c r="P1355" s="101"/>
      <c r="Q1355" s="10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</row>
    <row r="1356" spans="1:175" x14ac:dyDescent="0.2">
      <c r="A1356" s="93"/>
      <c r="B1356" s="94"/>
      <c r="C1356" s="95"/>
      <c r="D1356" s="96"/>
      <c r="E1356" s="95"/>
      <c r="F1356" s="97"/>
      <c r="G1356" s="98"/>
      <c r="H1356" s="95"/>
      <c r="I1356" s="95"/>
      <c r="J1356" s="95"/>
      <c r="K1356" s="95"/>
      <c r="L1356" s="99"/>
      <c r="M1356" s="100"/>
      <c r="N1356" s="95"/>
      <c r="O1356" s="95"/>
      <c r="P1356" s="101"/>
      <c r="Q1356" s="10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</row>
    <row r="1357" spans="1:175" x14ac:dyDescent="0.2">
      <c r="A1357" s="93"/>
      <c r="B1357" s="94"/>
      <c r="C1357" s="95"/>
      <c r="D1357" s="96"/>
      <c r="E1357" s="95"/>
      <c r="F1357" s="97"/>
      <c r="G1357" s="98"/>
      <c r="H1357" s="95"/>
      <c r="I1357" s="95"/>
      <c r="J1357" s="95"/>
      <c r="K1357" s="95"/>
      <c r="L1357" s="99"/>
      <c r="M1357" s="100"/>
      <c r="N1357" s="95"/>
      <c r="O1357" s="95"/>
      <c r="P1357" s="101"/>
      <c r="Q1357" s="10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</row>
    <row r="1358" spans="1:175" x14ac:dyDescent="0.2">
      <c r="A1358" s="93"/>
      <c r="B1358" s="94"/>
      <c r="C1358" s="95"/>
      <c r="D1358" s="96"/>
      <c r="E1358" s="95"/>
      <c r="F1358" s="97"/>
      <c r="G1358" s="98"/>
      <c r="H1358" s="95"/>
      <c r="I1358" s="95"/>
      <c r="J1358" s="95"/>
      <c r="K1358" s="95"/>
      <c r="L1358" s="99"/>
      <c r="M1358" s="100"/>
      <c r="N1358" s="95"/>
      <c r="O1358" s="95"/>
      <c r="P1358" s="101"/>
      <c r="Q1358" s="10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</row>
    <row r="1359" spans="1:175" x14ac:dyDescent="0.2">
      <c r="A1359" s="93"/>
      <c r="B1359" s="94"/>
      <c r="C1359" s="95"/>
      <c r="D1359" s="96"/>
      <c r="E1359" s="95"/>
      <c r="F1359" s="97"/>
      <c r="G1359" s="98"/>
      <c r="H1359" s="95"/>
      <c r="I1359" s="95"/>
      <c r="J1359" s="95"/>
      <c r="K1359" s="95"/>
      <c r="L1359" s="99"/>
      <c r="M1359" s="100"/>
      <c r="N1359" s="95"/>
      <c r="O1359" s="95"/>
      <c r="P1359" s="101"/>
      <c r="Q1359" s="10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</row>
    <row r="1360" spans="1:175" x14ac:dyDescent="0.2">
      <c r="A1360" s="93"/>
      <c r="B1360" s="94"/>
      <c r="C1360" s="95"/>
      <c r="D1360" s="96"/>
      <c r="E1360" s="95"/>
      <c r="F1360" s="97"/>
      <c r="G1360" s="98"/>
      <c r="H1360" s="95"/>
      <c r="I1360" s="95"/>
      <c r="J1360" s="95"/>
      <c r="K1360" s="95"/>
      <c r="L1360" s="99"/>
      <c r="M1360" s="100"/>
      <c r="N1360" s="95"/>
      <c r="O1360" s="95"/>
      <c r="P1360" s="101"/>
      <c r="Q1360" s="10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</row>
    <row r="1361" spans="1:172" x14ac:dyDescent="0.2">
      <c r="A1361" s="93"/>
      <c r="B1361" s="94"/>
      <c r="C1361" s="95"/>
      <c r="D1361" s="96"/>
      <c r="E1361" s="95"/>
      <c r="F1361" s="97"/>
      <c r="G1361" s="98"/>
      <c r="H1361" s="95"/>
      <c r="I1361" s="95"/>
      <c r="J1361" s="95"/>
      <c r="K1361" s="95"/>
      <c r="L1361" s="99"/>
      <c r="M1361" s="100"/>
      <c r="N1361" s="95"/>
      <c r="O1361" s="95"/>
      <c r="P1361" s="101"/>
      <c r="Q1361" s="10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</row>
    <row r="1362" spans="1:172" x14ac:dyDescent="0.2">
      <c r="A1362" s="93"/>
      <c r="B1362" s="94"/>
      <c r="C1362" s="95"/>
      <c r="D1362" s="96"/>
      <c r="E1362" s="95"/>
      <c r="F1362" s="97"/>
      <c r="G1362" s="98"/>
      <c r="H1362" s="95"/>
      <c r="I1362" s="95"/>
      <c r="J1362" s="95"/>
      <c r="K1362" s="95"/>
      <c r="L1362" s="99"/>
      <c r="M1362" s="100"/>
      <c r="N1362" s="95"/>
      <c r="O1362" s="95"/>
      <c r="P1362" s="101"/>
      <c r="Q1362" s="10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</row>
    <row r="1363" spans="1:172" x14ac:dyDescent="0.2">
      <c r="A1363" s="93"/>
      <c r="B1363" s="94"/>
      <c r="C1363" s="95"/>
      <c r="D1363" s="96"/>
      <c r="E1363" s="95"/>
      <c r="F1363" s="97"/>
      <c r="G1363" s="98"/>
      <c r="H1363" s="95"/>
      <c r="I1363" s="95"/>
      <c r="J1363" s="95"/>
      <c r="K1363" s="95"/>
      <c r="L1363" s="99"/>
      <c r="M1363" s="100"/>
      <c r="N1363" s="95"/>
      <c r="O1363" s="95"/>
      <c r="P1363" s="101"/>
      <c r="Q1363" s="10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</row>
    <row r="1364" spans="1:172" x14ac:dyDescent="0.2">
      <c r="A1364" s="93"/>
      <c r="B1364" s="94"/>
      <c r="C1364" s="95"/>
      <c r="D1364" s="96"/>
      <c r="E1364" s="95"/>
      <c r="F1364" s="97"/>
      <c r="G1364" s="98"/>
      <c r="H1364" s="95"/>
      <c r="I1364" s="95"/>
      <c r="J1364" s="95"/>
      <c r="K1364" s="95"/>
      <c r="L1364" s="99"/>
      <c r="M1364" s="100"/>
      <c r="N1364" s="95"/>
      <c r="O1364" s="95"/>
      <c r="P1364" s="101"/>
      <c r="Q1364" s="10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</row>
    <row r="1365" spans="1:172" x14ac:dyDescent="0.2">
      <c r="A1365" s="93"/>
      <c r="B1365" s="94"/>
      <c r="C1365" s="95"/>
      <c r="D1365" s="96"/>
      <c r="E1365" s="95"/>
      <c r="F1365" s="97"/>
      <c r="G1365" s="98"/>
      <c r="H1365" s="95"/>
      <c r="I1365" s="95"/>
      <c r="J1365" s="95"/>
      <c r="K1365" s="95"/>
      <c r="L1365" s="99"/>
      <c r="M1365" s="100"/>
      <c r="N1365" s="95"/>
      <c r="O1365" s="95"/>
      <c r="P1365" s="101"/>
      <c r="Q1365" s="10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</row>
    <row r="1366" spans="1:172" x14ac:dyDescent="0.2">
      <c r="A1366" s="93"/>
      <c r="B1366" s="94"/>
      <c r="C1366" s="95"/>
      <c r="D1366" s="96"/>
      <c r="E1366" s="95"/>
      <c r="F1366" s="97"/>
      <c r="G1366" s="98"/>
      <c r="H1366" s="95"/>
      <c r="I1366" s="95"/>
      <c r="J1366" s="95"/>
      <c r="K1366" s="95"/>
      <c r="L1366" s="99"/>
      <c r="M1366" s="100"/>
      <c r="N1366" s="95"/>
      <c r="O1366" s="95"/>
      <c r="P1366" s="101"/>
      <c r="Q1366" s="10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</row>
    <row r="1367" spans="1:172" x14ac:dyDescent="0.2">
      <c r="A1367" s="93"/>
      <c r="B1367" s="94"/>
      <c r="C1367" s="95"/>
      <c r="D1367" s="96"/>
      <c r="E1367" s="95"/>
      <c r="F1367" s="97"/>
      <c r="G1367" s="98"/>
      <c r="H1367" s="95"/>
      <c r="I1367" s="95"/>
      <c r="J1367" s="95"/>
      <c r="K1367" s="95"/>
      <c r="L1367" s="99"/>
      <c r="M1367" s="100"/>
      <c r="N1367" s="95"/>
      <c r="O1367" s="95"/>
      <c r="P1367" s="101"/>
      <c r="Q1367" s="10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</row>
    <row r="1368" spans="1:172" x14ac:dyDescent="0.2">
      <c r="A1368" s="93"/>
      <c r="B1368" s="94"/>
      <c r="C1368" s="95"/>
      <c r="D1368" s="96"/>
      <c r="E1368" s="95"/>
      <c r="F1368" s="97"/>
      <c r="G1368" s="98"/>
      <c r="H1368" s="95"/>
      <c r="I1368" s="95"/>
      <c r="J1368" s="95"/>
      <c r="K1368" s="95"/>
      <c r="L1368" s="99"/>
      <c r="M1368" s="100"/>
      <c r="N1368" s="95"/>
      <c r="O1368" s="95"/>
      <c r="P1368" s="101"/>
      <c r="Q1368" s="10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</row>
    <row r="1369" spans="1:172" x14ac:dyDescent="0.2">
      <c r="A1369" s="93"/>
      <c r="B1369" s="94"/>
      <c r="C1369" s="95"/>
      <c r="D1369" s="96"/>
      <c r="E1369" s="95"/>
      <c r="F1369" s="97"/>
      <c r="G1369" s="98"/>
      <c r="H1369" s="95"/>
      <c r="I1369" s="95"/>
      <c r="J1369" s="95"/>
      <c r="K1369" s="95"/>
      <c r="L1369" s="99"/>
      <c r="M1369" s="100"/>
      <c r="N1369" s="95"/>
      <c r="O1369" s="95"/>
      <c r="P1369" s="101"/>
      <c r="Q1369" s="10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</row>
    <row r="1370" spans="1:172" x14ac:dyDescent="0.2">
      <c r="A1370" s="93"/>
      <c r="B1370" s="94"/>
      <c r="C1370" s="95"/>
      <c r="D1370" s="96"/>
      <c r="E1370" s="95"/>
      <c r="F1370" s="97"/>
      <c r="G1370" s="98"/>
      <c r="H1370" s="95"/>
      <c r="I1370" s="95"/>
      <c r="J1370" s="95"/>
      <c r="K1370" s="95"/>
      <c r="L1370" s="99"/>
      <c r="M1370" s="100"/>
      <c r="N1370" s="95"/>
      <c r="O1370" s="95"/>
      <c r="P1370" s="101"/>
      <c r="Q1370" s="10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</row>
    <row r="1371" spans="1:172" x14ac:dyDescent="0.2">
      <c r="A1371" s="93"/>
      <c r="B1371" s="94"/>
      <c r="C1371" s="95"/>
      <c r="D1371" s="96"/>
      <c r="E1371" s="95"/>
      <c r="F1371" s="97"/>
      <c r="G1371" s="98"/>
      <c r="H1371" s="95"/>
      <c r="I1371" s="95"/>
      <c r="J1371" s="95"/>
      <c r="K1371" s="95"/>
      <c r="L1371" s="99"/>
      <c r="M1371" s="100"/>
      <c r="N1371" s="95"/>
      <c r="O1371" s="95"/>
      <c r="P1371" s="101"/>
      <c r="Q1371" s="10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</row>
    <row r="1372" spans="1:172" x14ac:dyDescent="0.2">
      <c r="A1372" s="93"/>
      <c r="B1372" s="94"/>
      <c r="C1372" s="95"/>
      <c r="D1372" s="96"/>
      <c r="E1372" s="95"/>
      <c r="F1372" s="97"/>
      <c r="G1372" s="98"/>
      <c r="H1372" s="95"/>
      <c r="I1372" s="95"/>
      <c r="J1372" s="95"/>
      <c r="K1372" s="95"/>
      <c r="L1372" s="99"/>
      <c r="M1372" s="100"/>
      <c r="N1372" s="95"/>
      <c r="O1372" s="95"/>
      <c r="P1372" s="101"/>
      <c r="Q1372" s="10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</row>
    <row r="1373" spans="1:172" x14ac:dyDescent="0.2">
      <c r="A1373" s="93"/>
      <c r="B1373" s="94"/>
      <c r="C1373" s="95"/>
      <c r="D1373" s="96"/>
      <c r="E1373" s="95"/>
      <c r="F1373" s="97"/>
      <c r="G1373" s="98"/>
      <c r="H1373" s="95"/>
      <c r="I1373" s="95"/>
      <c r="J1373" s="95"/>
      <c r="K1373" s="95"/>
      <c r="L1373" s="99"/>
      <c r="M1373" s="100"/>
      <c r="N1373" s="95"/>
      <c r="O1373" s="95"/>
      <c r="P1373" s="101"/>
      <c r="Q1373" s="10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</row>
    <row r="1374" spans="1:172" x14ac:dyDescent="0.2">
      <c r="A1374" s="93"/>
      <c r="B1374" s="94"/>
      <c r="C1374" s="95"/>
      <c r="D1374" s="96"/>
      <c r="E1374" s="95"/>
      <c r="F1374" s="97"/>
      <c r="G1374" s="98"/>
      <c r="H1374" s="95"/>
      <c r="I1374" s="95"/>
      <c r="J1374" s="95"/>
      <c r="K1374" s="95"/>
      <c r="L1374" s="99"/>
      <c r="M1374" s="100"/>
      <c r="N1374" s="95"/>
      <c r="O1374" s="95"/>
      <c r="P1374" s="101"/>
      <c r="Q1374" s="10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</row>
    <row r="1375" spans="1:172" x14ac:dyDescent="0.2">
      <c r="A1375" s="93"/>
      <c r="B1375" s="94"/>
      <c r="C1375" s="95"/>
      <c r="D1375" s="96"/>
      <c r="E1375" s="95"/>
      <c r="F1375" s="97"/>
      <c r="G1375" s="98"/>
      <c r="H1375" s="95"/>
      <c r="I1375" s="95"/>
      <c r="J1375" s="95"/>
      <c r="K1375" s="95"/>
      <c r="L1375" s="99"/>
      <c r="M1375" s="100"/>
      <c r="N1375" s="95"/>
      <c r="O1375" s="95"/>
      <c r="P1375" s="101"/>
      <c r="Q1375" s="10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</row>
    <row r="1376" spans="1:172" x14ac:dyDescent="0.2">
      <c r="A1376" s="93"/>
      <c r="B1376" s="94"/>
      <c r="C1376" s="95"/>
      <c r="D1376" s="96"/>
      <c r="E1376" s="95"/>
      <c r="F1376" s="97"/>
      <c r="G1376" s="98"/>
      <c r="H1376" s="95"/>
      <c r="I1376" s="95"/>
      <c r="J1376" s="95"/>
      <c r="K1376" s="95"/>
      <c r="L1376" s="99"/>
      <c r="M1376" s="100"/>
      <c r="N1376" s="95"/>
      <c r="O1376" s="95"/>
      <c r="P1376" s="101"/>
      <c r="Q1376" s="10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</row>
    <row r="1377" spans="1:175" x14ac:dyDescent="0.2">
      <c r="A1377" s="93"/>
      <c r="B1377" s="94"/>
      <c r="C1377" s="95"/>
      <c r="D1377" s="96"/>
      <c r="E1377" s="95"/>
      <c r="F1377" s="97"/>
      <c r="G1377" s="98"/>
      <c r="H1377" s="95"/>
      <c r="I1377" s="95"/>
      <c r="J1377" s="95"/>
      <c r="K1377" s="95"/>
      <c r="L1377" s="99"/>
      <c r="M1377" s="100"/>
      <c r="N1377" s="95"/>
      <c r="O1377" s="95"/>
      <c r="P1377" s="101"/>
      <c r="Q1377" s="10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</row>
    <row r="1378" spans="1:175" x14ac:dyDescent="0.2">
      <c r="A1378" s="93"/>
      <c r="B1378" s="94"/>
      <c r="C1378" s="95"/>
      <c r="D1378" s="96"/>
      <c r="E1378" s="95"/>
      <c r="F1378" s="97"/>
      <c r="G1378" s="98"/>
      <c r="H1378" s="95"/>
      <c r="I1378" s="95"/>
      <c r="J1378" s="95"/>
      <c r="K1378" s="95"/>
      <c r="L1378" s="99"/>
      <c r="M1378" s="100"/>
      <c r="N1378" s="95"/>
      <c r="O1378" s="95"/>
      <c r="P1378" s="101"/>
      <c r="Q1378" s="10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</row>
    <row r="1379" spans="1:175" x14ac:dyDescent="0.2">
      <c r="A1379" s="93"/>
      <c r="B1379" s="94"/>
      <c r="C1379" s="95"/>
      <c r="D1379" s="96"/>
      <c r="E1379" s="95"/>
      <c r="F1379" s="97"/>
      <c r="G1379" s="98"/>
      <c r="H1379" s="95"/>
      <c r="I1379" s="95"/>
      <c r="J1379" s="95"/>
      <c r="K1379" s="95"/>
      <c r="L1379" s="99"/>
      <c r="M1379" s="100"/>
      <c r="N1379" s="95"/>
      <c r="O1379" s="95"/>
      <c r="P1379" s="101"/>
      <c r="Q1379" s="102"/>
      <c r="R1379" s="12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/>
      <c r="B1380" s="94"/>
      <c r="C1380" s="95"/>
      <c r="D1380" s="96"/>
      <c r="E1380" s="95"/>
      <c r="F1380" s="97"/>
      <c r="G1380" s="98"/>
      <c r="H1380" s="95"/>
      <c r="I1380" s="95"/>
      <c r="J1380" s="95"/>
      <c r="K1380" s="95"/>
      <c r="L1380" s="99"/>
      <c r="M1380" s="100"/>
      <c r="N1380" s="95"/>
      <c r="O1380" s="95"/>
      <c r="P1380" s="101"/>
      <c r="Q1380" s="10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</row>
    <row r="1381" spans="1:175" x14ac:dyDescent="0.2">
      <c r="A1381" s="93"/>
      <c r="B1381" s="94"/>
      <c r="C1381" s="95"/>
      <c r="D1381" s="96"/>
      <c r="E1381" s="95"/>
      <c r="F1381" s="97"/>
      <c r="G1381" s="98"/>
      <c r="H1381" s="95"/>
      <c r="I1381" s="95"/>
      <c r="J1381" s="95"/>
      <c r="K1381" s="95"/>
      <c r="L1381" s="99"/>
      <c r="M1381" s="100"/>
      <c r="N1381" s="95"/>
      <c r="O1381" s="95"/>
      <c r="P1381" s="101"/>
      <c r="Q1381" s="10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</row>
    <row r="1382" spans="1:175" x14ac:dyDescent="0.2">
      <c r="A1382" s="93"/>
      <c r="B1382" s="94"/>
      <c r="C1382" s="95"/>
      <c r="D1382" s="96"/>
      <c r="E1382" s="95"/>
      <c r="F1382" s="97"/>
      <c r="G1382" s="98"/>
      <c r="H1382" s="95"/>
      <c r="I1382" s="95"/>
      <c r="J1382" s="95"/>
      <c r="K1382" s="95"/>
      <c r="L1382" s="99"/>
      <c r="M1382" s="100"/>
      <c r="N1382" s="95"/>
      <c r="O1382" s="95"/>
      <c r="P1382" s="101"/>
      <c r="Q1382" s="102"/>
      <c r="R1382" s="12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/>
      <c r="B1383" s="94"/>
      <c r="C1383" s="95"/>
      <c r="D1383" s="96"/>
      <c r="E1383" s="95"/>
      <c r="F1383" s="97"/>
      <c r="G1383" s="98"/>
      <c r="H1383" s="95"/>
      <c r="I1383" s="95"/>
      <c r="J1383" s="95"/>
      <c r="K1383" s="95"/>
      <c r="L1383" s="99"/>
      <c r="M1383" s="100"/>
      <c r="N1383" s="95"/>
      <c r="O1383" s="95"/>
      <c r="P1383" s="101"/>
      <c r="Q1383" s="10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</row>
    <row r="1384" spans="1:175" x14ac:dyDescent="0.2">
      <c r="A1384" s="93"/>
      <c r="B1384" s="94"/>
      <c r="C1384" s="95"/>
      <c r="D1384" s="96"/>
      <c r="E1384" s="95"/>
      <c r="F1384" s="97"/>
      <c r="G1384" s="98"/>
      <c r="H1384" s="95"/>
      <c r="I1384" s="95"/>
      <c r="J1384" s="95"/>
      <c r="K1384" s="95"/>
      <c r="L1384" s="99"/>
      <c r="M1384" s="100"/>
      <c r="N1384" s="95"/>
      <c r="O1384" s="95"/>
      <c r="P1384" s="101"/>
      <c r="Q1384" s="10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</row>
    <row r="1385" spans="1:175" x14ac:dyDescent="0.2">
      <c r="A1385" s="93"/>
      <c r="B1385" s="94"/>
      <c r="C1385" s="95"/>
      <c r="D1385" s="96"/>
      <c r="E1385" s="95"/>
      <c r="F1385" s="97"/>
      <c r="G1385" s="98"/>
      <c r="H1385" s="95"/>
      <c r="I1385" s="95"/>
      <c r="J1385" s="95"/>
      <c r="K1385" s="95"/>
      <c r="L1385" s="99"/>
      <c r="M1385" s="100"/>
      <c r="N1385" s="95"/>
      <c r="O1385" s="95"/>
      <c r="P1385" s="101"/>
      <c r="Q1385" s="10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</row>
    <row r="1386" spans="1:175" x14ac:dyDescent="0.2">
      <c r="A1386" s="93"/>
      <c r="B1386" s="94"/>
      <c r="C1386" s="95"/>
      <c r="D1386" s="96"/>
      <c r="E1386" s="95"/>
      <c r="F1386" s="97"/>
      <c r="G1386" s="98"/>
      <c r="H1386" s="95"/>
      <c r="I1386" s="95"/>
      <c r="J1386" s="95"/>
      <c r="K1386" s="95"/>
      <c r="L1386" s="99"/>
      <c r="M1386" s="100"/>
      <c r="N1386" s="95"/>
      <c r="O1386" s="95"/>
      <c r="P1386" s="101"/>
      <c r="Q1386" s="10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</row>
    <row r="1387" spans="1:175" x14ac:dyDescent="0.2">
      <c r="A1387" s="93"/>
      <c r="B1387" s="94"/>
      <c r="C1387" s="95"/>
      <c r="D1387" s="96"/>
      <c r="E1387" s="95"/>
      <c r="F1387" s="97"/>
      <c r="G1387" s="98"/>
      <c r="H1387" s="95"/>
      <c r="I1387" s="95"/>
      <c r="J1387" s="95"/>
      <c r="K1387" s="95"/>
      <c r="L1387" s="99"/>
      <c r="M1387" s="100"/>
      <c r="N1387" s="95"/>
      <c r="O1387" s="95"/>
      <c r="P1387" s="101"/>
      <c r="Q1387" s="10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</row>
    <row r="1388" spans="1:175" x14ac:dyDescent="0.2">
      <c r="A1388" s="93"/>
      <c r="B1388" s="94"/>
      <c r="C1388" s="95"/>
      <c r="D1388" s="96"/>
      <c r="E1388" s="95"/>
      <c r="F1388" s="97"/>
      <c r="G1388" s="98"/>
      <c r="H1388" s="95"/>
      <c r="I1388" s="95"/>
      <c r="J1388" s="95"/>
      <c r="K1388" s="95"/>
      <c r="L1388" s="99"/>
      <c r="M1388" s="100"/>
      <c r="N1388" s="95"/>
      <c r="O1388" s="95"/>
      <c r="P1388" s="101"/>
      <c r="Q1388" s="10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</row>
    <row r="1389" spans="1:175" x14ac:dyDescent="0.2">
      <c r="A1389" s="93"/>
      <c r="B1389" s="94"/>
      <c r="C1389" s="95"/>
      <c r="D1389" s="96"/>
      <c r="E1389" s="95"/>
      <c r="F1389" s="97"/>
      <c r="G1389" s="98"/>
      <c r="H1389" s="95"/>
      <c r="I1389" s="95"/>
      <c r="J1389" s="95"/>
      <c r="K1389" s="95"/>
      <c r="L1389" s="99"/>
      <c r="M1389" s="100"/>
      <c r="N1389" s="95"/>
      <c r="O1389" s="95"/>
      <c r="P1389" s="101"/>
      <c r="Q1389" s="10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</row>
    <row r="1390" spans="1:175" x14ac:dyDescent="0.2">
      <c r="A1390" s="93"/>
      <c r="B1390" s="94"/>
      <c r="C1390" s="95"/>
      <c r="D1390" s="96"/>
      <c r="E1390" s="95"/>
      <c r="F1390" s="97"/>
      <c r="G1390" s="98"/>
      <c r="H1390" s="95"/>
      <c r="I1390" s="95"/>
      <c r="J1390" s="95"/>
      <c r="K1390" s="95"/>
      <c r="L1390" s="99"/>
      <c r="M1390" s="100"/>
      <c r="N1390" s="95"/>
      <c r="O1390" s="95"/>
      <c r="P1390" s="101"/>
      <c r="Q1390" s="10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</row>
    <row r="1391" spans="1:175" x14ac:dyDescent="0.2">
      <c r="A1391" s="93"/>
      <c r="B1391" s="94"/>
      <c r="C1391" s="95"/>
      <c r="D1391" s="96"/>
      <c r="E1391" s="95"/>
      <c r="F1391" s="97"/>
      <c r="G1391" s="98"/>
      <c r="H1391" s="95"/>
      <c r="I1391" s="95"/>
      <c r="J1391" s="95"/>
      <c r="K1391" s="95"/>
      <c r="L1391" s="99"/>
      <c r="M1391" s="100"/>
      <c r="N1391" s="95"/>
      <c r="O1391" s="95"/>
      <c r="P1391" s="101"/>
      <c r="Q1391" s="10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</row>
    <row r="1392" spans="1:175" x14ac:dyDescent="0.2">
      <c r="A1392" s="93"/>
      <c r="B1392" s="94"/>
      <c r="C1392" s="95"/>
      <c r="D1392" s="96"/>
      <c r="E1392" s="95"/>
      <c r="F1392" s="97"/>
      <c r="G1392" s="98"/>
      <c r="H1392" s="95"/>
      <c r="I1392" s="95"/>
      <c r="J1392" s="95"/>
      <c r="K1392" s="95"/>
      <c r="L1392" s="99"/>
      <c r="M1392" s="100"/>
      <c r="N1392" s="95"/>
      <c r="O1392" s="95"/>
      <c r="P1392" s="101"/>
      <c r="Q1392" s="10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</row>
    <row r="1393" spans="1:172" x14ac:dyDescent="0.2">
      <c r="A1393" s="93"/>
      <c r="B1393" s="94"/>
      <c r="C1393" s="95"/>
      <c r="D1393" s="96"/>
      <c r="E1393" s="95"/>
      <c r="F1393" s="97"/>
      <c r="G1393" s="98"/>
      <c r="H1393" s="95"/>
      <c r="I1393" s="95"/>
      <c r="J1393" s="95"/>
      <c r="K1393" s="95"/>
      <c r="L1393" s="99"/>
      <c r="M1393" s="100"/>
      <c r="N1393" s="95"/>
      <c r="O1393" s="95"/>
      <c r="P1393" s="101"/>
      <c r="Q1393" s="10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</row>
    <row r="1394" spans="1:172" x14ac:dyDescent="0.2">
      <c r="A1394" s="93"/>
      <c r="B1394" s="94"/>
      <c r="C1394" s="95"/>
      <c r="D1394" s="96"/>
      <c r="E1394" s="95"/>
      <c r="F1394" s="97"/>
      <c r="G1394" s="98"/>
      <c r="H1394" s="95"/>
      <c r="I1394" s="95"/>
      <c r="J1394" s="95"/>
      <c r="K1394" s="95"/>
      <c r="L1394" s="99"/>
      <c r="M1394" s="100"/>
      <c r="N1394" s="95"/>
      <c r="O1394" s="95"/>
      <c r="P1394" s="101"/>
      <c r="Q1394" s="10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</row>
    <row r="1395" spans="1:172" x14ac:dyDescent="0.2">
      <c r="A1395" s="93"/>
      <c r="B1395" s="94"/>
      <c r="C1395" s="95"/>
      <c r="D1395" s="96"/>
      <c r="E1395" s="95"/>
      <c r="F1395" s="97"/>
      <c r="G1395" s="98"/>
      <c r="H1395" s="95"/>
      <c r="I1395" s="95"/>
      <c r="J1395" s="95"/>
      <c r="K1395" s="95"/>
      <c r="L1395" s="99"/>
      <c r="M1395" s="100"/>
      <c r="N1395" s="95"/>
      <c r="O1395" s="95"/>
      <c r="P1395" s="101"/>
      <c r="Q1395" s="10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</row>
    <row r="1396" spans="1:172" x14ac:dyDescent="0.2">
      <c r="A1396" s="93"/>
      <c r="B1396" s="94"/>
      <c r="C1396" s="95"/>
      <c r="D1396" s="96"/>
      <c r="E1396" s="95"/>
      <c r="F1396" s="97"/>
      <c r="G1396" s="98"/>
      <c r="H1396" s="95"/>
      <c r="I1396" s="95"/>
      <c r="J1396" s="95"/>
      <c r="K1396" s="95"/>
      <c r="L1396" s="99"/>
      <c r="M1396" s="100"/>
      <c r="N1396" s="95"/>
      <c r="O1396" s="95"/>
      <c r="P1396" s="101"/>
      <c r="Q1396" s="10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</row>
    <row r="1397" spans="1:172" x14ac:dyDescent="0.2">
      <c r="A1397" s="93"/>
      <c r="B1397" s="94"/>
      <c r="C1397" s="95"/>
      <c r="D1397" s="96"/>
      <c r="E1397" s="95"/>
      <c r="F1397" s="97"/>
      <c r="G1397" s="98"/>
      <c r="H1397" s="95"/>
      <c r="I1397" s="95"/>
      <c r="J1397" s="95"/>
      <c r="K1397" s="95"/>
      <c r="L1397" s="99"/>
      <c r="M1397" s="100"/>
      <c r="N1397" s="95"/>
      <c r="O1397" s="95"/>
      <c r="P1397" s="101"/>
      <c r="Q1397" s="10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</row>
    <row r="1398" spans="1:172" x14ac:dyDescent="0.2">
      <c r="A1398" s="93"/>
      <c r="B1398" s="94"/>
      <c r="C1398" s="95"/>
      <c r="D1398" s="96"/>
      <c r="E1398" s="95"/>
      <c r="F1398" s="97"/>
      <c r="G1398" s="98"/>
      <c r="H1398" s="95"/>
      <c r="I1398" s="95"/>
      <c r="J1398" s="95"/>
      <c r="K1398" s="95"/>
      <c r="L1398" s="99"/>
      <c r="M1398" s="100"/>
      <c r="N1398" s="95"/>
      <c r="O1398" s="95"/>
      <c r="P1398" s="101"/>
      <c r="Q1398" s="10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</row>
    <row r="1399" spans="1:172" x14ac:dyDescent="0.2">
      <c r="A1399" s="93"/>
      <c r="B1399" s="94"/>
      <c r="C1399" s="95"/>
      <c r="D1399" s="96"/>
      <c r="E1399" s="95"/>
      <c r="F1399" s="97"/>
      <c r="G1399" s="98"/>
      <c r="H1399" s="95"/>
      <c r="I1399" s="95"/>
      <c r="J1399" s="95"/>
      <c r="K1399" s="95"/>
      <c r="L1399" s="99"/>
      <c r="M1399" s="100"/>
      <c r="N1399" s="95"/>
      <c r="O1399" s="95"/>
      <c r="P1399" s="101"/>
      <c r="Q1399" s="10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</row>
    <row r="1400" spans="1:172" x14ac:dyDescent="0.2">
      <c r="A1400" s="93"/>
      <c r="B1400" s="94"/>
      <c r="C1400" s="95"/>
      <c r="D1400" s="96"/>
      <c r="E1400" s="95"/>
      <c r="F1400" s="97"/>
      <c r="G1400" s="98"/>
      <c r="H1400" s="95"/>
      <c r="I1400" s="95"/>
      <c r="J1400" s="95"/>
      <c r="K1400" s="95"/>
      <c r="L1400" s="99"/>
      <c r="M1400" s="100"/>
      <c r="N1400" s="95"/>
      <c r="O1400" s="95"/>
      <c r="P1400" s="101"/>
      <c r="Q1400" s="10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</row>
    <row r="1401" spans="1:172" x14ac:dyDescent="0.2">
      <c r="A1401" s="93"/>
      <c r="B1401" s="94"/>
      <c r="C1401" s="95"/>
      <c r="D1401" s="96"/>
      <c r="E1401" s="95"/>
      <c r="F1401" s="97"/>
      <c r="G1401" s="98"/>
      <c r="H1401" s="95"/>
      <c r="I1401" s="95"/>
      <c r="J1401" s="95"/>
      <c r="K1401" s="95"/>
      <c r="L1401" s="99"/>
      <c r="M1401" s="100"/>
      <c r="N1401" s="95"/>
      <c r="O1401" s="95"/>
      <c r="P1401" s="101"/>
      <c r="Q1401" s="10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</row>
    <row r="1402" spans="1:172" x14ac:dyDescent="0.2">
      <c r="A1402" s="93"/>
      <c r="B1402" s="94"/>
      <c r="C1402" s="95"/>
      <c r="D1402" s="96"/>
      <c r="E1402" s="95"/>
      <c r="F1402" s="97"/>
      <c r="G1402" s="98"/>
      <c r="H1402" s="95"/>
      <c r="I1402" s="95"/>
      <c r="J1402" s="95"/>
      <c r="K1402" s="95"/>
      <c r="L1402" s="99"/>
      <c r="M1402" s="100"/>
      <c r="N1402" s="95"/>
      <c r="O1402" s="95"/>
      <c r="P1402" s="101"/>
      <c r="Q1402" s="10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</row>
    <row r="1403" spans="1:172" x14ac:dyDescent="0.2">
      <c r="A1403" s="93"/>
      <c r="B1403" s="94"/>
      <c r="C1403" s="95"/>
      <c r="D1403" s="96"/>
      <c r="E1403" s="95"/>
      <c r="F1403" s="97"/>
      <c r="G1403" s="98"/>
      <c r="H1403" s="95"/>
      <c r="I1403" s="95"/>
      <c r="J1403" s="95"/>
      <c r="K1403" s="95"/>
      <c r="L1403" s="99"/>
      <c r="M1403" s="100"/>
      <c r="N1403" s="95"/>
      <c r="O1403" s="95"/>
      <c r="P1403" s="101"/>
      <c r="Q1403" s="10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</row>
    <row r="1404" spans="1:172" x14ac:dyDescent="0.2">
      <c r="A1404" s="93"/>
      <c r="B1404" s="94"/>
      <c r="C1404" s="95"/>
      <c r="D1404" s="96"/>
      <c r="E1404" s="95"/>
      <c r="F1404" s="97"/>
      <c r="G1404" s="98"/>
      <c r="H1404" s="95"/>
      <c r="I1404" s="95"/>
      <c r="J1404" s="95"/>
      <c r="K1404" s="95"/>
      <c r="L1404" s="99"/>
      <c r="M1404" s="100"/>
      <c r="N1404" s="95"/>
      <c r="O1404" s="95"/>
      <c r="P1404" s="101"/>
      <c r="Q1404" s="10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</row>
    <row r="1405" spans="1:172" x14ac:dyDescent="0.2">
      <c r="A1405" s="93"/>
      <c r="B1405" s="94"/>
      <c r="C1405" s="95"/>
      <c r="D1405" s="96"/>
      <c r="E1405" s="95"/>
      <c r="F1405" s="97"/>
      <c r="G1405" s="98"/>
      <c r="H1405" s="95"/>
      <c r="I1405" s="95"/>
      <c r="J1405" s="95"/>
      <c r="K1405" s="95"/>
      <c r="L1405" s="99"/>
      <c r="M1405" s="100"/>
      <c r="N1405" s="95"/>
      <c r="O1405" s="95"/>
      <c r="P1405" s="101"/>
      <c r="Q1405" s="10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</row>
    <row r="1406" spans="1:172" x14ac:dyDescent="0.2">
      <c r="A1406" s="93"/>
      <c r="B1406" s="94"/>
      <c r="C1406" s="95"/>
      <c r="D1406" s="96"/>
      <c r="E1406" s="95"/>
      <c r="F1406" s="97"/>
      <c r="G1406" s="98"/>
      <c r="H1406" s="95"/>
      <c r="I1406" s="95"/>
      <c r="J1406" s="95"/>
      <c r="K1406" s="95"/>
      <c r="L1406" s="99"/>
      <c r="M1406" s="100"/>
      <c r="N1406" s="95"/>
      <c r="O1406" s="95"/>
      <c r="P1406" s="101"/>
      <c r="Q1406" s="10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</row>
    <row r="1407" spans="1:172" x14ac:dyDescent="0.2">
      <c r="A1407" s="93"/>
      <c r="B1407" s="94"/>
      <c r="C1407" s="95"/>
      <c r="D1407" s="96"/>
      <c r="E1407" s="95"/>
      <c r="F1407" s="97"/>
      <c r="G1407" s="98"/>
      <c r="H1407" s="95"/>
      <c r="I1407" s="95"/>
      <c r="J1407" s="95"/>
      <c r="K1407" s="95"/>
      <c r="L1407" s="99"/>
      <c r="M1407" s="100"/>
      <c r="N1407" s="95"/>
      <c r="O1407" s="95"/>
      <c r="P1407" s="101"/>
      <c r="Q1407" s="10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</row>
    <row r="1408" spans="1:172" x14ac:dyDescent="0.2">
      <c r="A1408" s="93"/>
      <c r="B1408" s="94"/>
      <c r="C1408" s="95"/>
      <c r="D1408" s="96"/>
      <c r="E1408" s="95"/>
      <c r="F1408" s="97"/>
      <c r="G1408" s="98"/>
      <c r="H1408" s="95"/>
      <c r="I1408" s="95"/>
      <c r="J1408" s="95"/>
      <c r="K1408" s="95"/>
      <c r="L1408" s="99"/>
      <c r="M1408" s="100"/>
      <c r="N1408" s="95"/>
      <c r="O1408" s="95"/>
      <c r="P1408" s="101"/>
      <c r="Q1408" s="10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</row>
    <row r="1409" spans="1:175" x14ac:dyDescent="0.2">
      <c r="A1409" s="93"/>
      <c r="B1409" s="94"/>
      <c r="C1409" s="95"/>
      <c r="D1409" s="96"/>
      <c r="E1409" s="95"/>
      <c r="F1409" s="97"/>
      <c r="G1409" s="98"/>
      <c r="H1409" s="95"/>
      <c r="I1409" s="95"/>
      <c r="J1409" s="95"/>
      <c r="K1409" s="95"/>
      <c r="L1409" s="99"/>
      <c r="M1409" s="100"/>
      <c r="N1409" s="95"/>
      <c r="O1409" s="95"/>
      <c r="P1409" s="101"/>
      <c r="Q1409" s="10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</row>
    <row r="1410" spans="1:175" x14ac:dyDescent="0.2">
      <c r="A1410" s="93"/>
      <c r="B1410" s="94"/>
      <c r="C1410" s="95"/>
      <c r="D1410" s="96"/>
      <c r="E1410" s="95"/>
      <c r="F1410" s="97"/>
      <c r="G1410" s="98"/>
      <c r="H1410" s="95"/>
      <c r="I1410" s="95"/>
      <c r="J1410" s="95"/>
      <c r="K1410" s="95"/>
      <c r="L1410" s="99"/>
      <c r="M1410" s="100"/>
      <c r="N1410" s="95"/>
      <c r="O1410" s="95"/>
      <c r="P1410" s="101"/>
      <c r="Q1410" s="102"/>
      <c r="R1410" s="12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/>
      <c r="B1411" s="94"/>
      <c r="C1411" s="95"/>
      <c r="D1411" s="96"/>
      <c r="E1411" s="95"/>
      <c r="F1411" s="97"/>
      <c r="G1411" s="98"/>
      <c r="H1411" s="95"/>
      <c r="I1411" s="95"/>
      <c r="J1411" s="95"/>
      <c r="K1411" s="95"/>
      <c r="L1411" s="99"/>
      <c r="M1411" s="100"/>
      <c r="N1411" s="95"/>
      <c r="O1411" s="95"/>
      <c r="P1411" s="101"/>
      <c r="Q1411" s="10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</row>
    <row r="1412" spans="1:175" x14ac:dyDescent="0.2">
      <c r="A1412" s="93"/>
      <c r="B1412" s="94"/>
      <c r="C1412" s="95"/>
      <c r="D1412" s="96"/>
      <c r="E1412" s="95"/>
      <c r="F1412" s="97"/>
      <c r="G1412" s="98"/>
      <c r="H1412" s="95"/>
      <c r="I1412" s="95"/>
      <c r="J1412" s="95"/>
      <c r="K1412" s="95"/>
      <c r="L1412" s="99"/>
      <c r="M1412" s="100"/>
      <c r="N1412" s="95"/>
      <c r="O1412" s="95"/>
      <c r="P1412" s="101"/>
      <c r="Q1412" s="10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</row>
    <row r="1413" spans="1:175" x14ac:dyDescent="0.2">
      <c r="A1413" s="93"/>
      <c r="B1413" s="94"/>
      <c r="C1413" s="95"/>
      <c r="D1413" s="96"/>
      <c r="E1413" s="95"/>
      <c r="F1413" s="97"/>
      <c r="G1413" s="98"/>
      <c r="H1413" s="95"/>
      <c r="I1413" s="95"/>
      <c r="J1413" s="95"/>
      <c r="K1413" s="95"/>
      <c r="L1413" s="99"/>
      <c r="M1413" s="100"/>
      <c r="N1413" s="95"/>
      <c r="O1413" s="95"/>
      <c r="P1413" s="101"/>
      <c r="Q1413" s="10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</row>
    <row r="1414" spans="1:175" x14ac:dyDescent="0.2">
      <c r="A1414" s="93"/>
      <c r="B1414" s="94"/>
      <c r="C1414" s="95"/>
      <c r="D1414" s="96"/>
      <c r="E1414" s="95"/>
      <c r="F1414" s="97"/>
      <c r="G1414" s="98"/>
      <c r="H1414" s="95"/>
      <c r="I1414" s="95"/>
      <c r="J1414" s="95"/>
      <c r="K1414" s="95"/>
      <c r="L1414" s="99"/>
      <c r="M1414" s="100"/>
      <c r="N1414" s="95"/>
      <c r="O1414" s="95"/>
      <c r="P1414" s="101"/>
      <c r="Q1414" s="10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</row>
    <row r="1415" spans="1:175" x14ac:dyDescent="0.2">
      <c r="A1415" s="93"/>
      <c r="B1415" s="94"/>
      <c r="C1415" s="95"/>
      <c r="D1415" s="96"/>
      <c r="E1415" s="95"/>
      <c r="F1415" s="97"/>
      <c r="G1415" s="98"/>
      <c r="H1415" s="95"/>
      <c r="I1415" s="95"/>
      <c r="J1415" s="95"/>
      <c r="K1415" s="95"/>
      <c r="L1415" s="99"/>
      <c r="M1415" s="100"/>
      <c r="N1415" s="95"/>
      <c r="O1415" s="95"/>
      <c r="P1415" s="101"/>
      <c r="Q1415" s="10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</row>
    <row r="1416" spans="1:175" x14ac:dyDescent="0.2">
      <c r="A1416" s="93"/>
      <c r="B1416" s="94"/>
      <c r="C1416" s="95"/>
      <c r="D1416" s="96"/>
      <c r="E1416" s="95"/>
      <c r="F1416" s="97"/>
      <c r="G1416" s="98"/>
      <c r="H1416" s="95"/>
      <c r="I1416" s="95"/>
      <c r="J1416" s="95"/>
      <c r="K1416" s="95"/>
      <c r="L1416" s="99"/>
      <c r="M1416" s="100"/>
      <c r="N1416" s="95"/>
      <c r="O1416" s="95"/>
      <c r="P1416" s="101"/>
      <c r="Q1416" s="10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</row>
    <row r="1417" spans="1:175" x14ac:dyDescent="0.2">
      <c r="A1417" s="93"/>
      <c r="B1417" s="94"/>
      <c r="C1417" s="95"/>
      <c r="D1417" s="96"/>
      <c r="E1417" s="95"/>
      <c r="F1417" s="97"/>
      <c r="G1417" s="98"/>
      <c r="H1417" s="95"/>
      <c r="I1417" s="95"/>
      <c r="J1417" s="95"/>
      <c r="K1417" s="95"/>
      <c r="L1417" s="99"/>
      <c r="M1417" s="100"/>
      <c r="N1417" s="95"/>
      <c r="O1417" s="95"/>
      <c r="P1417" s="101"/>
      <c r="Q1417" s="10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</row>
    <row r="1418" spans="1:175" x14ac:dyDescent="0.2">
      <c r="A1418" s="93"/>
      <c r="B1418" s="94"/>
      <c r="C1418" s="95"/>
      <c r="D1418" s="96"/>
      <c r="E1418" s="95"/>
      <c r="F1418" s="97"/>
      <c r="G1418" s="98"/>
      <c r="H1418" s="95"/>
      <c r="I1418" s="95"/>
      <c r="J1418" s="95"/>
      <c r="K1418" s="95"/>
      <c r="L1418" s="99"/>
      <c r="M1418" s="100"/>
      <c r="N1418" s="95"/>
      <c r="O1418" s="95"/>
      <c r="P1418" s="101"/>
      <c r="Q1418" s="10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</row>
    <row r="1419" spans="1:175" x14ac:dyDescent="0.2">
      <c r="A1419" s="93"/>
      <c r="B1419" s="94"/>
      <c r="C1419" s="95"/>
      <c r="D1419" s="96"/>
      <c r="E1419" s="95"/>
      <c r="F1419" s="97"/>
      <c r="G1419" s="98"/>
      <c r="H1419" s="95"/>
      <c r="I1419" s="95"/>
      <c r="J1419" s="95"/>
      <c r="K1419" s="95"/>
      <c r="L1419" s="99"/>
      <c r="M1419" s="100"/>
      <c r="N1419" s="95"/>
      <c r="O1419" s="95"/>
      <c r="P1419" s="101"/>
      <c r="Q1419" s="10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</row>
    <row r="1420" spans="1:175" x14ac:dyDescent="0.2">
      <c r="A1420" s="93"/>
      <c r="B1420" s="94"/>
      <c r="C1420" s="95"/>
      <c r="D1420" s="96"/>
      <c r="E1420" s="95"/>
      <c r="F1420" s="97"/>
      <c r="G1420" s="98"/>
      <c r="H1420" s="95"/>
      <c r="I1420" s="95"/>
      <c r="J1420" s="95"/>
      <c r="K1420" s="95"/>
      <c r="L1420" s="99"/>
      <c r="M1420" s="100"/>
      <c r="N1420" s="95"/>
      <c r="O1420" s="95"/>
      <c r="P1420" s="101"/>
      <c r="Q1420" s="10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</row>
    <row r="1421" spans="1:175" x14ac:dyDescent="0.2">
      <c r="A1421" s="93"/>
      <c r="B1421" s="94"/>
      <c r="C1421" s="95"/>
      <c r="D1421" s="96"/>
      <c r="E1421" s="95"/>
      <c r="F1421" s="97"/>
      <c r="G1421" s="98"/>
      <c r="H1421" s="95"/>
      <c r="I1421" s="95"/>
      <c r="J1421" s="95"/>
      <c r="K1421" s="95"/>
      <c r="L1421" s="99"/>
      <c r="M1421" s="100"/>
      <c r="N1421" s="95"/>
      <c r="O1421" s="95"/>
      <c r="P1421" s="101"/>
      <c r="Q1421" s="10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</row>
    <row r="1422" spans="1:175" x14ac:dyDescent="0.2">
      <c r="A1422" s="93"/>
      <c r="B1422" s="94"/>
      <c r="C1422" s="95"/>
      <c r="D1422" s="96"/>
      <c r="E1422" s="95"/>
      <c r="F1422" s="97"/>
      <c r="G1422" s="98"/>
      <c r="H1422" s="95"/>
      <c r="I1422" s="95"/>
      <c r="J1422" s="95"/>
      <c r="K1422" s="95"/>
      <c r="L1422" s="99"/>
      <c r="M1422" s="100"/>
      <c r="N1422" s="95"/>
      <c r="O1422" s="95"/>
      <c r="P1422" s="101"/>
      <c r="Q1422" s="10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</row>
    <row r="1423" spans="1:175" x14ac:dyDescent="0.2">
      <c r="A1423" s="93"/>
      <c r="B1423" s="94"/>
      <c r="C1423" s="95"/>
      <c r="D1423" s="96"/>
      <c r="E1423" s="95"/>
      <c r="F1423" s="97"/>
      <c r="G1423" s="98"/>
      <c r="H1423" s="95"/>
      <c r="I1423" s="95"/>
      <c r="J1423" s="95"/>
      <c r="K1423" s="95"/>
      <c r="L1423" s="99"/>
      <c r="M1423" s="100"/>
      <c r="N1423" s="95"/>
      <c r="O1423" s="95"/>
      <c r="P1423" s="101"/>
      <c r="Q1423" s="10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</row>
    <row r="1424" spans="1:175" x14ac:dyDescent="0.2">
      <c r="A1424" s="93"/>
      <c r="B1424" s="94"/>
      <c r="C1424" s="95"/>
      <c r="D1424" s="96"/>
      <c r="E1424" s="95"/>
      <c r="F1424" s="97"/>
      <c r="G1424" s="98"/>
      <c r="H1424" s="95"/>
      <c r="I1424" s="95"/>
      <c r="J1424" s="95"/>
      <c r="K1424" s="95"/>
      <c r="L1424" s="99"/>
      <c r="M1424" s="100"/>
      <c r="N1424" s="95"/>
      <c r="O1424" s="95"/>
      <c r="P1424" s="101"/>
      <c r="Q1424" s="10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</row>
    <row r="1425" spans="1:175" x14ac:dyDescent="0.2">
      <c r="A1425" s="93"/>
      <c r="B1425" s="94"/>
      <c r="C1425" s="95"/>
      <c r="D1425" s="96"/>
      <c r="E1425" s="95"/>
      <c r="F1425" s="97"/>
      <c r="G1425" s="98"/>
      <c r="H1425" s="95"/>
      <c r="I1425" s="95"/>
      <c r="J1425" s="95"/>
      <c r="K1425" s="95"/>
      <c r="L1425" s="99"/>
      <c r="M1425" s="100"/>
      <c r="N1425" s="95"/>
      <c r="O1425" s="95"/>
      <c r="P1425" s="101"/>
      <c r="Q1425" s="10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</row>
    <row r="1426" spans="1:175" x14ac:dyDescent="0.2">
      <c r="A1426" s="93"/>
      <c r="B1426" s="94"/>
      <c r="C1426" s="95"/>
      <c r="D1426" s="96"/>
      <c r="E1426" s="95"/>
      <c r="F1426" s="97"/>
      <c r="G1426" s="98"/>
      <c r="H1426" s="95"/>
      <c r="I1426" s="95"/>
      <c r="J1426" s="95"/>
      <c r="K1426" s="95"/>
      <c r="L1426" s="99"/>
      <c r="M1426" s="100"/>
      <c r="N1426" s="95"/>
      <c r="O1426" s="95"/>
      <c r="P1426" s="101"/>
      <c r="Q1426" s="10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</row>
    <row r="1427" spans="1:175" x14ac:dyDescent="0.2">
      <c r="A1427" s="93"/>
      <c r="B1427" s="94"/>
      <c r="C1427" s="95"/>
      <c r="D1427" s="96"/>
      <c r="E1427" s="95"/>
      <c r="F1427" s="97"/>
      <c r="G1427" s="98"/>
      <c r="H1427" s="95"/>
      <c r="I1427" s="95"/>
      <c r="J1427" s="95"/>
      <c r="K1427" s="95"/>
      <c r="L1427" s="99"/>
      <c r="M1427" s="100"/>
      <c r="N1427" s="95"/>
      <c r="O1427" s="95"/>
      <c r="P1427" s="101"/>
      <c r="Q1427" s="10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</row>
    <row r="1428" spans="1:175" x14ac:dyDescent="0.2">
      <c r="A1428" s="93"/>
      <c r="B1428" s="94"/>
      <c r="C1428" s="95"/>
      <c r="D1428" s="96"/>
      <c r="E1428" s="95"/>
      <c r="F1428" s="97"/>
      <c r="G1428" s="98"/>
      <c r="H1428" s="95"/>
      <c r="I1428" s="95"/>
      <c r="J1428" s="95"/>
      <c r="K1428" s="95"/>
      <c r="L1428" s="99"/>
      <c r="M1428" s="100"/>
      <c r="N1428" s="95"/>
      <c r="O1428" s="95"/>
      <c r="P1428" s="101"/>
      <c r="Q1428" s="10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</row>
    <row r="1429" spans="1:175" x14ac:dyDescent="0.2">
      <c r="A1429" s="93"/>
      <c r="B1429" s="94"/>
      <c r="C1429" s="95"/>
      <c r="D1429" s="96"/>
      <c r="E1429" s="95"/>
      <c r="F1429" s="97"/>
      <c r="G1429" s="98"/>
      <c r="H1429" s="95"/>
      <c r="I1429" s="95"/>
      <c r="J1429" s="95"/>
      <c r="K1429" s="95"/>
      <c r="L1429" s="99"/>
      <c r="M1429" s="100"/>
      <c r="N1429" s="95"/>
      <c r="O1429" s="95"/>
      <c r="P1429" s="101"/>
      <c r="Q1429" s="10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</row>
    <row r="1430" spans="1:175" x14ac:dyDescent="0.2">
      <c r="A1430" s="93"/>
      <c r="B1430" s="94"/>
      <c r="C1430" s="95"/>
      <c r="D1430" s="96"/>
      <c r="E1430" s="95"/>
      <c r="F1430" s="97"/>
      <c r="G1430" s="98"/>
      <c r="H1430" s="95"/>
      <c r="I1430" s="95"/>
      <c r="J1430" s="95"/>
      <c r="K1430" s="95"/>
      <c r="L1430" s="99"/>
      <c r="M1430" s="100"/>
      <c r="N1430" s="95"/>
      <c r="O1430" s="95"/>
      <c r="P1430" s="101"/>
      <c r="Q1430" s="10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</row>
    <row r="1431" spans="1:175" x14ac:dyDescent="0.2">
      <c r="A1431" s="93"/>
      <c r="B1431" s="94"/>
      <c r="C1431" s="95"/>
      <c r="D1431" s="96"/>
      <c r="E1431" s="95"/>
      <c r="F1431" s="97"/>
      <c r="G1431" s="98"/>
      <c r="H1431" s="95"/>
      <c r="I1431" s="95"/>
      <c r="J1431" s="95"/>
      <c r="K1431" s="95"/>
      <c r="L1431" s="99"/>
      <c r="M1431" s="100"/>
      <c r="N1431" s="95"/>
      <c r="O1431" s="95"/>
      <c r="P1431" s="101"/>
      <c r="Q1431" s="10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</row>
    <row r="1432" spans="1:175" x14ac:dyDescent="0.2">
      <c r="A1432" s="93"/>
      <c r="B1432" s="94"/>
      <c r="C1432" s="95"/>
      <c r="D1432" s="96"/>
      <c r="E1432" s="95"/>
      <c r="F1432" s="97"/>
      <c r="G1432" s="98"/>
      <c r="H1432" s="95"/>
      <c r="I1432" s="95"/>
      <c r="J1432" s="95"/>
      <c r="K1432" s="95"/>
      <c r="L1432" s="99"/>
      <c r="M1432" s="100"/>
      <c r="N1432" s="95"/>
      <c r="O1432" s="95"/>
      <c r="P1432" s="101"/>
      <c r="Q1432" s="102"/>
      <c r="R1432" s="12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/>
      <c r="B1433" s="94"/>
      <c r="C1433" s="95"/>
      <c r="D1433" s="96"/>
      <c r="E1433" s="95"/>
      <c r="F1433" s="97"/>
      <c r="G1433" s="98"/>
      <c r="H1433" s="95"/>
      <c r="I1433" s="95"/>
      <c r="J1433" s="95"/>
      <c r="K1433" s="95"/>
      <c r="L1433" s="99"/>
      <c r="M1433" s="100"/>
      <c r="N1433" s="95"/>
      <c r="O1433" s="95"/>
      <c r="P1433" s="101"/>
      <c r="Q1433" s="10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</row>
    <row r="1434" spans="1:175" x14ac:dyDescent="0.2">
      <c r="A1434" s="93"/>
      <c r="B1434" s="94"/>
      <c r="C1434" s="95"/>
      <c r="D1434" s="96"/>
      <c r="E1434" s="95"/>
      <c r="F1434" s="97"/>
      <c r="G1434" s="98"/>
      <c r="H1434" s="95"/>
      <c r="I1434" s="95"/>
      <c r="J1434" s="95"/>
      <c r="K1434" s="95"/>
      <c r="L1434" s="99"/>
      <c r="M1434" s="100"/>
      <c r="N1434" s="95"/>
      <c r="O1434" s="95"/>
      <c r="P1434" s="101"/>
      <c r="Q1434" s="10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</row>
    <row r="1435" spans="1:175" x14ac:dyDescent="0.2">
      <c r="A1435" s="93"/>
      <c r="B1435" s="94"/>
      <c r="C1435" s="95"/>
      <c r="D1435" s="96"/>
      <c r="E1435" s="95"/>
      <c r="F1435" s="97"/>
      <c r="G1435" s="98"/>
      <c r="H1435" s="95"/>
      <c r="I1435" s="95"/>
      <c r="J1435" s="95"/>
      <c r="K1435" s="95"/>
      <c r="L1435" s="99"/>
      <c r="M1435" s="100"/>
      <c r="N1435" s="95"/>
      <c r="O1435" s="95"/>
      <c r="P1435" s="101"/>
      <c r="Q1435" s="10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</row>
    <row r="1436" spans="1:175" x14ac:dyDescent="0.2">
      <c r="A1436" s="93"/>
      <c r="B1436" s="94"/>
      <c r="C1436" s="95"/>
      <c r="D1436" s="96"/>
      <c r="E1436" s="95"/>
      <c r="F1436" s="97"/>
      <c r="G1436" s="98"/>
      <c r="H1436" s="95"/>
      <c r="I1436" s="95"/>
      <c r="J1436" s="95"/>
      <c r="K1436" s="95"/>
      <c r="L1436" s="99"/>
      <c r="M1436" s="100"/>
      <c r="N1436" s="95"/>
      <c r="O1436" s="95"/>
      <c r="P1436" s="101"/>
      <c r="Q1436" s="10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</row>
    <row r="1437" spans="1:175" x14ac:dyDescent="0.2">
      <c r="A1437" s="93"/>
      <c r="B1437" s="94"/>
      <c r="C1437" s="95"/>
      <c r="D1437" s="96"/>
      <c r="E1437" s="95"/>
      <c r="F1437" s="97"/>
      <c r="G1437" s="98"/>
      <c r="H1437" s="95"/>
      <c r="I1437" s="95"/>
      <c r="J1437" s="95"/>
      <c r="K1437" s="95"/>
      <c r="L1437" s="99"/>
      <c r="M1437" s="100"/>
      <c r="N1437" s="95"/>
      <c r="O1437" s="95"/>
      <c r="P1437" s="101"/>
      <c r="Q1437" s="10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</row>
    <row r="1438" spans="1:175" x14ac:dyDescent="0.2">
      <c r="A1438" s="93"/>
      <c r="B1438" s="94"/>
      <c r="C1438" s="95"/>
      <c r="D1438" s="96"/>
      <c r="E1438" s="95"/>
      <c r="F1438" s="97"/>
      <c r="G1438" s="98"/>
      <c r="H1438" s="95"/>
      <c r="I1438" s="95"/>
      <c r="J1438" s="95"/>
      <c r="K1438" s="95"/>
      <c r="L1438" s="99"/>
      <c r="M1438" s="100"/>
      <c r="N1438" s="95"/>
      <c r="O1438" s="95"/>
      <c r="P1438" s="101"/>
      <c r="Q1438" s="10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</row>
    <row r="1439" spans="1:175" x14ac:dyDescent="0.2">
      <c r="A1439" s="93"/>
      <c r="B1439" s="94"/>
      <c r="C1439" s="95"/>
      <c r="D1439" s="96"/>
      <c r="E1439" s="95"/>
      <c r="F1439" s="97"/>
      <c r="G1439" s="98"/>
      <c r="H1439" s="95"/>
      <c r="I1439" s="95"/>
      <c r="J1439" s="95"/>
      <c r="K1439" s="95"/>
      <c r="L1439" s="99"/>
      <c r="M1439" s="100"/>
      <c r="N1439" s="95"/>
      <c r="O1439" s="95"/>
      <c r="P1439" s="101"/>
      <c r="Q1439" s="10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</row>
    <row r="1440" spans="1:175" x14ac:dyDescent="0.2">
      <c r="A1440" s="93"/>
      <c r="B1440" s="94"/>
      <c r="C1440" s="95"/>
      <c r="D1440" s="96"/>
      <c r="E1440" s="95"/>
      <c r="F1440" s="97"/>
      <c r="G1440" s="98"/>
      <c r="H1440" s="95"/>
      <c r="I1440" s="95"/>
      <c r="J1440" s="95"/>
      <c r="K1440" s="95"/>
      <c r="L1440" s="99"/>
      <c r="M1440" s="100"/>
      <c r="N1440" s="95"/>
      <c r="O1440" s="95"/>
      <c r="P1440" s="101"/>
      <c r="Q1440" s="10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</row>
    <row r="1441" spans="1:172" x14ac:dyDescent="0.2">
      <c r="A1441" s="93"/>
      <c r="B1441" s="94"/>
      <c r="C1441" s="95"/>
      <c r="D1441" s="96"/>
      <c r="E1441" s="95"/>
      <c r="F1441" s="97"/>
      <c r="G1441" s="98"/>
      <c r="H1441" s="95"/>
      <c r="I1441" s="95"/>
      <c r="J1441" s="95"/>
      <c r="K1441" s="95"/>
      <c r="L1441" s="99"/>
      <c r="M1441" s="100"/>
      <c r="N1441" s="95"/>
      <c r="O1441" s="95"/>
      <c r="P1441" s="101"/>
      <c r="Q1441" s="10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</row>
    <row r="1442" spans="1:172" x14ac:dyDescent="0.2">
      <c r="A1442" s="93"/>
      <c r="B1442" s="94"/>
      <c r="C1442" s="95"/>
      <c r="D1442" s="96"/>
      <c r="E1442" s="95"/>
      <c r="F1442" s="97"/>
      <c r="G1442" s="98"/>
      <c r="H1442" s="95"/>
      <c r="I1442" s="95"/>
      <c r="J1442" s="95"/>
      <c r="K1442" s="95"/>
      <c r="L1442" s="99"/>
      <c r="M1442" s="100"/>
      <c r="N1442" s="95"/>
      <c r="O1442" s="95"/>
      <c r="P1442" s="101"/>
      <c r="Q1442" s="10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</row>
    <row r="1443" spans="1:172" x14ac:dyDescent="0.2">
      <c r="A1443" s="93"/>
      <c r="B1443" s="94"/>
      <c r="C1443" s="95"/>
      <c r="D1443" s="96"/>
      <c r="E1443" s="95"/>
      <c r="F1443" s="97"/>
      <c r="G1443" s="98"/>
      <c r="H1443" s="95"/>
      <c r="I1443" s="95"/>
      <c r="J1443" s="95"/>
      <c r="K1443" s="95"/>
      <c r="L1443" s="99"/>
      <c r="M1443" s="100"/>
      <c r="N1443" s="95"/>
      <c r="O1443" s="95"/>
      <c r="P1443" s="101"/>
      <c r="Q1443" s="10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</row>
    <row r="1444" spans="1:172" x14ac:dyDescent="0.2">
      <c r="A1444" s="93"/>
      <c r="B1444" s="94"/>
      <c r="C1444" s="95"/>
      <c r="D1444" s="96"/>
      <c r="E1444" s="95"/>
      <c r="F1444" s="97"/>
      <c r="G1444" s="98"/>
      <c r="H1444" s="95"/>
      <c r="I1444" s="95"/>
      <c r="J1444" s="95"/>
      <c r="K1444" s="95"/>
      <c r="L1444" s="99"/>
      <c r="M1444" s="100"/>
      <c r="N1444" s="95"/>
      <c r="O1444" s="95"/>
      <c r="P1444" s="101"/>
      <c r="Q1444" s="10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</row>
    <row r="1445" spans="1:172" x14ac:dyDescent="0.2">
      <c r="A1445" s="93"/>
      <c r="B1445" s="94"/>
      <c r="C1445" s="95"/>
      <c r="D1445" s="96"/>
      <c r="E1445" s="95"/>
      <c r="F1445" s="97"/>
      <c r="G1445" s="98"/>
      <c r="H1445" s="95"/>
      <c r="I1445" s="95"/>
      <c r="J1445" s="95"/>
      <c r="K1445" s="95"/>
      <c r="L1445" s="99"/>
      <c r="M1445" s="100"/>
      <c r="N1445" s="95"/>
      <c r="O1445" s="95"/>
      <c r="P1445" s="101"/>
      <c r="Q1445" s="10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</row>
    <row r="1446" spans="1:172" x14ac:dyDescent="0.2">
      <c r="A1446" s="93"/>
      <c r="B1446" s="94"/>
      <c r="C1446" s="95"/>
      <c r="D1446" s="96"/>
      <c r="E1446" s="95"/>
      <c r="F1446" s="97"/>
      <c r="G1446" s="98"/>
      <c r="H1446" s="95"/>
      <c r="I1446" s="95"/>
      <c r="J1446" s="95"/>
      <c r="K1446" s="95"/>
      <c r="L1446" s="99"/>
      <c r="M1446" s="100"/>
      <c r="N1446" s="95"/>
      <c r="O1446" s="95"/>
      <c r="P1446" s="101"/>
      <c r="Q1446" s="10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</row>
    <row r="1447" spans="1:172" x14ac:dyDescent="0.2">
      <c r="A1447" s="93"/>
      <c r="B1447" s="94"/>
      <c r="C1447" s="95"/>
      <c r="D1447" s="96"/>
      <c r="E1447" s="95"/>
      <c r="F1447" s="97"/>
      <c r="G1447" s="98"/>
      <c r="H1447" s="95"/>
      <c r="I1447" s="95"/>
      <c r="J1447" s="95"/>
      <c r="K1447" s="95"/>
      <c r="L1447" s="99"/>
      <c r="M1447" s="100"/>
      <c r="N1447" s="95"/>
      <c r="O1447" s="95"/>
      <c r="P1447" s="101"/>
      <c r="Q1447" s="10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</row>
    <row r="1448" spans="1:172" x14ac:dyDescent="0.2">
      <c r="A1448" s="93"/>
      <c r="B1448" s="94"/>
      <c r="C1448" s="95"/>
      <c r="D1448" s="96"/>
      <c r="E1448" s="95"/>
      <c r="F1448" s="97"/>
      <c r="G1448" s="98"/>
      <c r="H1448" s="95"/>
      <c r="I1448" s="95"/>
      <c r="J1448" s="95"/>
      <c r="K1448" s="95"/>
      <c r="L1448" s="99"/>
      <c r="M1448" s="100"/>
      <c r="N1448" s="95"/>
      <c r="O1448" s="95"/>
      <c r="P1448" s="101"/>
      <c r="Q1448" s="10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</row>
    <row r="1449" spans="1:172" x14ac:dyDescent="0.2">
      <c r="A1449" s="93"/>
      <c r="B1449" s="94"/>
      <c r="C1449" s="95"/>
      <c r="D1449" s="96"/>
      <c r="E1449" s="95"/>
      <c r="F1449" s="97"/>
      <c r="G1449" s="98"/>
      <c r="H1449" s="95"/>
      <c r="I1449" s="95"/>
      <c r="J1449" s="95"/>
      <c r="K1449" s="95"/>
      <c r="L1449" s="99"/>
      <c r="M1449" s="100"/>
      <c r="N1449" s="95"/>
      <c r="O1449" s="95"/>
      <c r="P1449" s="101"/>
      <c r="Q1449" s="10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</row>
    <row r="1450" spans="1:172" x14ac:dyDescent="0.2">
      <c r="A1450" s="93"/>
      <c r="B1450" s="94"/>
      <c r="C1450" s="95"/>
      <c r="D1450" s="96"/>
      <c r="E1450" s="95"/>
      <c r="F1450" s="97"/>
      <c r="G1450" s="98"/>
      <c r="H1450" s="95"/>
      <c r="I1450" s="95"/>
      <c r="J1450" s="95"/>
      <c r="K1450" s="95"/>
      <c r="L1450" s="99"/>
      <c r="M1450" s="100"/>
      <c r="N1450" s="95"/>
      <c r="O1450" s="95"/>
      <c r="P1450" s="101"/>
      <c r="Q1450" s="10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</row>
    <row r="1451" spans="1:172" x14ac:dyDescent="0.2">
      <c r="A1451" s="93"/>
      <c r="B1451" s="94"/>
      <c r="C1451" s="95"/>
      <c r="D1451" s="96"/>
      <c r="E1451" s="95"/>
      <c r="F1451" s="97"/>
      <c r="G1451" s="98"/>
      <c r="H1451" s="95"/>
      <c r="I1451" s="95"/>
      <c r="J1451" s="95"/>
      <c r="K1451" s="95"/>
      <c r="L1451" s="99"/>
      <c r="M1451" s="100"/>
      <c r="N1451" s="95"/>
      <c r="O1451" s="95"/>
      <c r="P1451" s="101"/>
      <c r="Q1451" s="10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</row>
    <row r="1452" spans="1:172" x14ac:dyDescent="0.2">
      <c r="A1452" s="93"/>
      <c r="B1452" s="94"/>
      <c r="C1452" s="95"/>
      <c r="D1452" s="96"/>
      <c r="E1452" s="95"/>
      <c r="F1452" s="97"/>
      <c r="G1452" s="98"/>
      <c r="H1452" s="95"/>
      <c r="I1452" s="95"/>
      <c r="J1452" s="95"/>
      <c r="K1452" s="95"/>
      <c r="L1452" s="99"/>
      <c r="M1452" s="100"/>
      <c r="N1452" s="95"/>
      <c r="O1452" s="95"/>
      <c r="P1452" s="101"/>
      <c r="Q1452" s="10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</row>
    <row r="1453" spans="1:172" x14ac:dyDescent="0.2">
      <c r="A1453" s="93"/>
      <c r="B1453" s="94"/>
      <c r="C1453" s="95"/>
      <c r="D1453" s="96"/>
      <c r="E1453" s="95"/>
      <c r="F1453" s="97"/>
      <c r="G1453" s="98"/>
      <c r="H1453" s="95"/>
      <c r="I1453" s="95"/>
      <c r="J1453" s="95"/>
      <c r="K1453" s="95"/>
      <c r="L1453" s="99"/>
      <c r="M1453" s="100"/>
      <c r="N1453" s="95"/>
      <c r="O1453" s="95"/>
      <c r="P1453" s="101"/>
      <c r="Q1453" s="10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</row>
    <row r="1454" spans="1:172" x14ac:dyDescent="0.2">
      <c r="A1454" s="93"/>
      <c r="B1454" s="94"/>
      <c r="C1454" s="95"/>
      <c r="D1454" s="96"/>
      <c r="E1454" s="95"/>
      <c r="F1454" s="97"/>
      <c r="G1454" s="98"/>
      <c r="H1454" s="95"/>
      <c r="I1454" s="95"/>
      <c r="J1454" s="95"/>
      <c r="K1454" s="95"/>
      <c r="L1454" s="99"/>
      <c r="M1454" s="100"/>
      <c r="N1454" s="95"/>
      <c r="O1454" s="95"/>
      <c r="P1454" s="101"/>
      <c r="Q1454" s="10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</row>
    <row r="1455" spans="1:172" x14ac:dyDescent="0.2">
      <c r="A1455" s="93"/>
      <c r="B1455" s="94"/>
      <c r="C1455" s="95"/>
      <c r="D1455" s="96"/>
      <c r="E1455" s="95"/>
      <c r="F1455" s="97"/>
      <c r="G1455" s="98"/>
      <c r="H1455" s="95"/>
      <c r="I1455" s="95"/>
      <c r="J1455" s="95"/>
      <c r="K1455" s="95"/>
      <c r="L1455" s="99"/>
      <c r="M1455" s="100"/>
      <c r="N1455" s="95"/>
      <c r="O1455" s="95"/>
      <c r="P1455" s="101"/>
      <c r="Q1455" s="10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</row>
    <row r="1456" spans="1:172" x14ac:dyDescent="0.2">
      <c r="A1456" s="93"/>
      <c r="B1456" s="94"/>
      <c r="C1456" s="95"/>
      <c r="D1456" s="96"/>
      <c r="E1456" s="95"/>
      <c r="F1456" s="97"/>
      <c r="G1456" s="98"/>
      <c r="H1456" s="95"/>
      <c r="I1456" s="95"/>
      <c r="J1456" s="95"/>
      <c r="K1456" s="95"/>
      <c r="L1456" s="99"/>
      <c r="M1456" s="100"/>
      <c r="N1456" s="95"/>
      <c r="O1456" s="95"/>
      <c r="P1456" s="101"/>
      <c r="Q1456" s="10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</row>
    <row r="1457" spans="1:172" x14ac:dyDescent="0.2">
      <c r="A1457" s="93"/>
      <c r="B1457" s="94"/>
      <c r="C1457" s="95"/>
      <c r="D1457" s="96"/>
      <c r="E1457" s="95"/>
      <c r="F1457" s="97"/>
      <c r="G1457" s="98"/>
      <c r="H1457" s="95"/>
      <c r="I1457" s="95"/>
      <c r="J1457" s="95"/>
      <c r="K1457" s="95"/>
      <c r="L1457" s="99"/>
      <c r="M1457" s="100"/>
      <c r="N1457" s="95"/>
      <c r="O1457" s="95"/>
      <c r="P1457" s="101"/>
      <c r="Q1457" s="10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</row>
    <row r="1458" spans="1:172" x14ac:dyDescent="0.2">
      <c r="A1458" s="93"/>
      <c r="B1458" s="94"/>
      <c r="C1458" s="95"/>
      <c r="D1458" s="96"/>
      <c r="E1458" s="95"/>
      <c r="F1458" s="97"/>
      <c r="G1458" s="98"/>
      <c r="H1458" s="95"/>
      <c r="I1458" s="95"/>
      <c r="J1458" s="95"/>
      <c r="K1458" s="95"/>
      <c r="L1458" s="99"/>
      <c r="M1458" s="100"/>
      <c r="N1458" s="95"/>
      <c r="O1458" s="95"/>
      <c r="P1458" s="101"/>
      <c r="Q1458" s="10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</row>
    <row r="1459" spans="1:172" x14ac:dyDescent="0.2">
      <c r="A1459" s="93"/>
      <c r="B1459" s="94"/>
      <c r="C1459" s="95"/>
      <c r="D1459" s="96"/>
      <c r="E1459" s="95"/>
      <c r="F1459" s="97"/>
      <c r="G1459" s="98"/>
      <c r="H1459" s="95"/>
      <c r="I1459" s="95"/>
      <c r="J1459" s="95"/>
      <c r="K1459" s="95"/>
      <c r="L1459" s="99"/>
      <c r="M1459" s="100"/>
      <c r="N1459" s="95"/>
      <c r="O1459" s="95"/>
      <c r="P1459" s="101"/>
      <c r="Q1459" s="10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</row>
    <row r="1460" spans="1:172" x14ac:dyDescent="0.2">
      <c r="A1460" s="93"/>
      <c r="B1460" s="94"/>
      <c r="C1460" s="95"/>
      <c r="D1460" s="96"/>
      <c r="E1460" s="95"/>
      <c r="F1460" s="97"/>
      <c r="G1460" s="98"/>
      <c r="H1460" s="95"/>
      <c r="I1460" s="95"/>
      <c r="J1460" s="95"/>
      <c r="K1460" s="95"/>
      <c r="L1460" s="99"/>
      <c r="M1460" s="100"/>
      <c r="N1460" s="95"/>
      <c r="O1460" s="95"/>
      <c r="P1460" s="101"/>
      <c r="Q1460" s="10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</row>
    <row r="1461" spans="1:172" x14ac:dyDescent="0.2">
      <c r="A1461" s="93"/>
      <c r="B1461" s="94"/>
      <c r="C1461" s="95"/>
      <c r="D1461" s="96"/>
      <c r="E1461" s="95"/>
      <c r="F1461" s="97"/>
      <c r="G1461" s="98"/>
      <c r="H1461" s="95"/>
      <c r="I1461" s="95"/>
      <c r="J1461" s="95"/>
      <c r="K1461" s="95"/>
      <c r="L1461" s="99"/>
      <c r="M1461" s="100"/>
      <c r="N1461" s="95"/>
      <c r="O1461" s="95"/>
      <c r="P1461" s="101"/>
      <c r="Q1461" s="10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</row>
    <row r="1462" spans="1:172" x14ac:dyDescent="0.2">
      <c r="A1462" s="93"/>
      <c r="B1462" s="94"/>
      <c r="C1462" s="95"/>
      <c r="D1462" s="96"/>
      <c r="E1462" s="95"/>
      <c r="F1462" s="97"/>
      <c r="G1462" s="98"/>
      <c r="H1462" s="95"/>
      <c r="I1462" s="95"/>
      <c r="J1462" s="95"/>
      <c r="K1462" s="95"/>
      <c r="L1462" s="99"/>
      <c r="M1462" s="100"/>
      <c r="N1462" s="95"/>
      <c r="O1462" s="95"/>
      <c r="P1462" s="101"/>
      <c r="Q1462" s="10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</row>
    <row r="1463" spans="1:172" x14ac:dyDescent="0.2">
      <c r="A1463" s="93"/>
      <c r="B1463" s="94"/>
      <c r="C1463" s="95"/>
      <c r="D1463" s="96"/>
      <c r="E1463" s="95"/>
      <c r="F1463" s="97"/>
      <c r="G1463" s="98"/>
      <c r="H1463" s="95"/>
      <c r="I1463" s="95"/>
      <c r="J1463" s="95"/>
      <c r="K1463" s="95"/>
      <c r="L1463" s="99"/>
      <c r="M1463" s="100"/>
      <c r="N1463" s="95"/>
      <c r="O1463" s="95"/>
      <c r="P1463" s="101"/>
      <c r="Q1463" s="10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</row>
    <row r="1464" spans="1:172" x14ac:dyDescent="0.2">
      <c r="A1464" s="93"/>
      <c r="B1464" s="94"/>
      <c r="C1464" s="95"/>
      <c r="D1464" s="96"/>
      <c r="E1464" s="95"/>
      <c r="F1464" s="97"/>
      <c r="G1464" s="98"/>
      <c r="H1464" s="95"/>
      <c r="I1464" s="95"/>
      <c r="J1464" s="95"/>
      <c r="K1464" s="95"/>
      <c r="L1464" s="99"/>
      <c r="M1464" s="100"/>
      <c r="N1464" s="95"/>
      <c r="O1464" s="95"/>
      <c r="P1464" s="101"/>
      <c r="Q1464" s="10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</row>
    <row r="1465" spans="1:172" x14ac:dyDescent="0.2">
      <c r="A1465" s="93"/>
      <c r="B1465" s="94"/>
      <c r="C1465" s="95"/>
      <c r="D1465" s="96"/>
      <c r="E1465" s="95"/>
      <c r="F1465" s="97"/>
      <c r="G1465" s="98"/>
      <c r="H1465" s="95"/>
      <c r="I1465" s="95"/>
      <c r="J1465" s="95"/>
      <c r="K1465" s="95"/>
      <c r="L1465" s="99"/>
      <c r="M1465" s="100"/>
      <c r="N1465" s="95"/>
      <c r="O1465" s="95"/>
      <c r="P1465" s="101"/>
      <c r="Q1465" s="10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</row>
    <row r="1466" spans="1:172" x14ac:dyDescent="0.2">
      <c r="A1466" s="93"/>
      <c r="B1466" s="94"/>
      <c r="C1466" s="95"/>
      <c r="D1466" s="96"/>
      <c r="E1466" s="95"/>
      <c r="F1466" s="97"/>
      <c r="G1466" s="98"/>
      <c r="H1466" s="95"/>
      <c r="I1466" s="95"/>
      <c r="J1466" s="95"/>
      <c r="K1466" s="95"/>
      <c r="L1466" s="99"/>
      <c r="M1466" s="100"/>
      <c r="N1466" s="95"/>
      <c r="O1466" s="95"/>
      <c r="P1466" s="101"/>
      <c r="Q1466" s="10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</row>
    <row r="1467" spans="1:172" x14ac:dyDescent="0.2">
      <c r="A1467" s="93"/>
      <c r="B1467" s="94"/>
      <c r="C1467" s="95"/>
      <c r="D1467" s="96"/>
      <c r="E1467" s="95"/>
      <c r="F1467" s="97"/>
      <c r="G1467" s="98"/>
      <c r="H1467" s="95"/>
      <c r="I1467" s="95"/>
      <c r="J1467" s="95"/>
      <c r="K1467" s="95"/>
      <c r="L1467" s="99"/>
      <c r="M1467" s="100"/>
      <c r="N1467" s="95"/>
      <c r="O1467" s="95"/>
      <c r="P1467" s="101"/>
      <c r="Q1467" s="10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</row>
    <row r="1468" spans="1:172" x14ac:dyDescent="0.2">
      <c r="A1468" s="93"/>
      <c r="B1468" s="94"/>
      <c r="C1468" s="95"/>
      <c r="D1468" s="96"/>
      <c r="E1468" s="95"/>
      <c r="F1468" s="97"/>
      <c r="G1468" s="98"/>
      <c r="H1468" s="95"/>
      <c r="I1468" s="95"/>
      <c r="J1468" s="95"/>
      <c r="K1468" s="95"/>
      <c r="L1468" s="99"/>
      <c r="M1468" s="100"/>
      <c r="N1468" s="95"/>
      <c r="O1468" s="95"/>
      <c r="P1468" s="101"/>
      <c r="Q1468" s="10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</row>
    <row r="1469" spans="1:172" x14ac:dyDescent="0.2">
      <c r="A1469" s="93"/>
      <c r="B1469" s="94"/>
      <c r="C1469" s="95"/>
      <c r="D1469" s="96"/>
      <c r="E1469" s="95"/>
      <c r="F1469" s="97"/>
      <c r="G1469" s="98"/>
      <c r="H1469" s="95"/>
      <c r="I1469" s="95"/>
      <c r="J1469" s="95"/>
      <c r="K1469" s="95"/>
      <c r="L1469" s="99"/>
      <c r="M1469" s="100"/>
      <c r="N1469" s="95"/>
      <c r="O1469" s="95"/>
      <c r="P1469" s="101"/>
      <c r="Q1469" s="10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</row>
    <row r="1470" spans="1:172" x14ac:dyDescent="0.2">
      <c r="A1470" s="93"/>
      <c r="B1470" s="94"/>
      <c r="C1470" s="95"/>
      <c r="D1470" s="96"/>
      <c r="E1470" s="95"/>
      <c r="F1470" s="97"/>
      <c r="G1470" s="98"/>
      <c r="H1470" s="95"/>
      <c r="I1470" s="95"/>
      <c r="J1470" s="95"/>
      <c r="K1470" s="95"/>
      <c r="L1470" s="99"/>
      <c r="M1470" s="100"/>
      <c r="N1470" s="95"/>
      <c r="O1470" s="95"/>
      <c r="P1470" s="101"/>
      <c r="Q1470" s="10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</row>
    <row r="1471" spans="1:172" x14ac:dyDescent="0.2">
      <c r="A1471" s="93"/>
      <c r="B1471" s="94"/>
      <c r="C1471" s="95"/>
      <c r="D1471" s="96"/>
      <c r="E1471" s="95"/>
      <c r="F1471" s="97"/>
      <c r="G1471" s="98"/>
      <c r="H1471" s="95"/>
      <c r="I1471" s="95"/>
      <c r="J1471" s="95"/>
      <c r="K1471" s="95"/>
      <c r="L1471" s="99"/>
      <c r="M1471" s="100"/>
      <c r="N1471" s="95"/>
      <c r="O1471" s="95"/>
      <c r="P1471" s="101"/>
      <c r="Q1471" s="10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</row>
    <row r="1472" spans="1:172" x14ac:dyDescent="0.2">
      <c r="A1472" s="93"/>
      <c r="B1472" s="94"/>
      <c r="C1472" s="95"/>
      <c r="D1472" s="96"/>
      <c r="E1472" s="95"/>
      <c r="F1472" s="97"/>
      <c r="G1472" s="98"/>
      <c r="H1472" s="95"/>
      <c r="I1472" s="95"/>
      <c r="J1472" s="95"/>
      <c r="K1472" s="95"/>
      <c r="L1472" s="99"/>
      <c r="M1472" s="100"/>
      <c r="N1472" s="95"/>
      <c r="O1472" s="95"/>
      <c r="P1472" s="101"/>
      <c r="Q1472" s="10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</row>
    <row r="1473" spans="1:172" x14ac:dyDescent="0.2">
      <c r="A1473" s="93"/>
      <c r="B1473" s="94"/>
      <c r="C1473" s="95"/>
      <c r="D1473" s="96"/>
      <c r="E1473" s="95"/>
      <c r="F1473" s="97"/>
      <c r="G1473" s="98"/>
      <c r="H1473" s="95"/>
      <c r="I1473" s="95"/>
      <c r="J1473" s="95"/>
      <c r="K1473" s="95"/>
      <c r="L1473" s="99"/>
      <c r="M1473" s="100"/>
      <c r="N1473" s="95"/>
      <c r="O1473" s="95"/>
      <c r="P1473" s="101"/>
      <c r="Q1473" s="10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</row>
    <row r="1474" spans="1:172" x14ac:dyDescent="0.2">
      <c r="A1474" s="93"/>
      <c r="B1474" s="94"/>
      <c r="C1474" s="95"/>
      <c r="D1474" s="96"/>
      <c r="E1474" s="95"/>
      <c r="F1474" s="97"/>
      <c r="G1474" s="98"/>
      <c r="H1474" s="95"/>
      <c r="I1474" s="95"/>
      <c r="J1474" s="95"/>
      <c r="K1474" s="95"/>
      <c r="L1474" s="99"/>
      <c r="M1474" s="100"/>
      <c r="N1474" s="95"/>
      <c r="O1474" s="95"/>
      <c r="P1474" s="101"/>
      <c r="Q1474" s="10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</row>
    <row r="1475" spans="1:172" x14ac:dyDescent="0.2">
      <c r="A1475" s="93"/>
      <c r="B1475" s="94"/>
      <c r="C1475" s="95"/>
      <c r="D1475" s="96"/>
      <c r="E1475" s="95"/>
      <c r="F1475" s="97"/>
      <c r="G1475" s="98"/>
      <c r="H1475" s="95"/>
      <c r="I1475" s="95"/>
      <c r="J1475" s="95"/>
      <c r="K1475" s="95"/>
      <c r="L1475" s="99"/>
      <c r="M1475" s="100"/>
      <c r="N1475" s="95"/>
      <c r="O1475" s="95"/>
      <c r="P1475" s="101"/>
      <c r="Q1475" s="10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</row>
    <row r="1476" spans="1:172" x14ac:dyDescent="0.2">
      <c r="A1476" s="93"/>
      <c r="B1476" s="94"/>
      <c r="C1476" s="95"/>
      <c r="D1476" s="96"/>
      <c r="E1476" s="95"/>
      <c r="F1476" s="97"/>
      <c r="G1476" s="98"/>
      <c r="H1476" s="95"/>
      <c r="I1476" s="95"/>
      <c r="J1476" s="95"/>
      <c r="K1476" s="95"/>
      <c r="L1476" s="99"/>
      <c r="M1476" s="100"/>
      <c r="N1476" s="95"/>
      <c r="O1476" s="95"/>
      <c r="P1476" s="101"/>
      <c r="Q1476" s="10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</row>
    <row r="1477" spans="1:172" x14ac:dyDescent="0.2">
      <c r="A1477" s="93"/>
      <c r="B1477" s="94"/>
      <c r="C1477" s="95"/>
      <c r="D1477" s="96"/>
      <c r="E1477" s="95"/>
      <c r="F1477" s="97"/>
      <c r="G1477" s="98"/>
      <c r="H1477" s="95"/>
      <c r="I1477" s="95"/>
      <c r="J1477" s="95"/>
      <c r="K1477" s="95"/>
      <c r="L1477" s="99"/>
      <c r="M1477" s="100"/>
      <c r="N1477" s="95"/>
      <c r="O1477" s="95"/>
      <c r="P1477" s="101"/>
      <c r="Q1477" s="10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</row>
    <row r="1478" spans="1:172" x14ac:dyDescent="0.2">
      <c r="A1478" s="93"/>
      <c r="B1478" s="94"/>
      <c r="C1478" s="95"/>
      <c r="D1478" s="96"/>
      <c r="E1478" s="95"/>
      <c r="F1478" s="97"/>
      <c r="G1478" s="98"/>
      <c r="H1478" s="95"/>
      <c r="I1478" s="95"/>
      <c r="J1478" s="95"/>
      <c r="K1478" s="95"/>
      <c r="L1478" s="99"/>
      <c r="M1478" s="100"/>
      <c r="N1478" s="95"/>
      <c r="O1478" s="95"/>
      <c r="P1478" s="101"/>
      <c r="Q1478" s="10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</row>
    <row r="1479" spans="1:172" x14ac:dyDescent="0.2">
      <c r="A1479" s="93"/>
      <c r="B1479" s="94"/>
      <c r="C1479" s="95"/>
      <c r="D1479" s="96"/>
      <c r="E1479" s="95"/>
      <c r="F1479" s="97"/>
      <c r="G1479" s="98"/>
      <c r="H1479" s="95"/>
      <c r="I1479" s="95"/>
      <c r="J1479" s="95"/>
      <c r="K1479" s="95"/>
      <c r="L1479" s="99"/>
      <c r="M1479" s="100"/>
      <c r="N1479" s="95"/>
      <c r="O1479" s="95"/>
      <c r="P1479" s="101"/>
      <c r="Q1479" s="10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</row>
    <row r="1480" spans="1:172" x14ac:dyDescent="0.2">
      <c r="A1480" s="93"/>
      <c r="B1480" s="94"/>
      <c r="C1480" s="95"/>
      <c r="D1480" s="96"/>
      <c r="E1480" s="95"/>
      <c r="F1480" s="97"/>
      <c r="G1480" s="98"/>
      <c r="H1480" s="95"/>
      <c r="I1480" s="95"/>
      <c r="J1480" s="95"/>
      <c r="K1480" s="95"/>
      <c r="L1480" s="99"/>
      <c r="M1480" s="100"/>
      <c r="N1480" s="95"/>
      <c r="O1480" s="95"/>
      <c r="P1480" s="101"/>
      <c r="Q1480" s="10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</row>
    <row r="1481" spans="1:172" x14ac:dyDescent="0.2">
      <c r="A1481" s="93"/>
      <c r="B1481" s="94"/>
      <c r="C1481" s="95"/>
      <c r="D1481" s="96"/>
      <c r="E1481" s="95"/>
      <c r="F1481" s="97"/>
      <c r="G1481" s="98"/>
      <c r="H1481" s="95"/>
      <c r="I1481" s="95"/>
      <c r="J1481" s="95"/>
      <c r="K1481" s="95"/>
      <c r="L1481" s="99"/>
      <c r="M1481" s="100"/>
      <c r="N1481" s="95"/>
      <c r="O1481" s="95"/>
      <c r="P1481" s="101"/>
      <c r="Q1481" s="10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</row>
    <row r="1482" spans="1:172" x14ac:dyDescent="0.2">
      <c r="A1482" s="93"/>
      <c r="B1482" s="94"/>
      <c r="C1482" s="95"/>
      <c r="D1482" s="96"/>
      <c r="E1482" s="95"/>
      <c r="F1482" s="97"/>
      <c r="G1482" s="98"/>
      <c r="H1482" s="95"/>
      <c r="I1482" s="95"/>
      <c r="J1482" s="95"/>
      <c r="K1482" s="95"/>
      <c r="L1482" s="99"/>
      <c r="M1482" s="100"/>
      <c r="N1482" s="95"/>
      <c r="O1482" s="95"/>
      <c r="P1482" s="101"/>
      <c r="Q1482" s="10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</row>
    <row r="1483" spans="1:172" x14ac:dyDescent="0.2">
      <c r="A1483" s="93"/>
      <c r="B1483" s="94"/>
      <c r="C1483" s="95"/>
      <c r="D1483" s="96"/>
      <c r="E1483" s="95"/>
      <c r="F1483" s="97"/>
      <c r="G1483" s="98"/>
      <c r="H1483" s="95"/>
      <c r="I1483" s="95"/>
      <c r="J1483" s="95"/>
      <c r="K1483" s="95"/>
      <c r="L1483" s="99"/>
      <c r="M1483" s="100"/>
      <c r="N1483" s="95"/>
      <c r="O1483" s="95"/>
      <c r="P1483" s="101"/>
      <c r="Q1483" s="10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</row>
    <row r="1484" spans="1:172" x14ac:dyDescent="0.2">
      <c r="A1484" s="93"/>
      <c r="B1484" s="94"/>
      <c r="C1484" s="95"/>
      <c r="D1484" s="96"/>
      <c r="E1484" s="95"/>
      <c r="F1484" s="97"/>
      <c r="G1484" s="98"/>
      <c r="H1484" s="95"/>
      <c r="I1484" s="95"/>
      <c r="J1484" s="95"/>
      <c r="K1484" s="95"/>
      <c r="L1484" s="99"/>
      <c r="M1484" s="100"/>
      <c r="N1484" s="95"/>
      <c r="O1484" s="95"/>
      <c r="P1484" s="101"/>
      <c r="Q1484" s="10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</row>
    <row r="1485" spans="1:172" x14ac:dyDescent="0.2">
      <c r="A1485" s="93"/>
      <c r="B1485" s="94"/>
      <c r="C1485" s="95"/>
      <c r="D1485" s="96"/>
      <c r="E1485" s="95"/>
      <c r="F1485" s="97"/>
      <c r="G1485" s="98"/>
      <c r="H1485" s="95"/>
      <c r="I1485" s="95"/>
      <c r="J1485" s="95"/>
      <c r="K1485" s="95"/>
      <c r="L1485" s="99"/>
      <c r="M1485" s="100"/>
      <c r="N1485" s="95"/>
      <c r="O1485" s="95"/>
      <c r="P1485" s="101"/>
      <c r="Q1485" s="10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</row>
    <row r="1486" spans="1:172" x14ac:dyDescent="0.2">
      <c r="A1486" s="93"/>
      <c r="B1486" s="94"/>
      <c r="C1486" s="95"/>
      <c r="D1486" s="96"/>
      <c r="E1486" s="95"/>
      <c r="F1486" s="97"/>
      <c r="G1486" s="98"/>
      <c r="H1486" s="95"/>
      <c r="I1486" s="95"/>
      <c r="J1486" s="95"/>
      <c r="K1486" s="95"/>
      <c r="L1486" s="99"/>
      <c r="M1486" s="100"/>
      <c r="N1486" s="95"/>
      <c r="O1486" s="95"/>
      <c r="P1486" s="101"/>
      <c r="Q1486" s="10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</row>
    <row r="1487" spans="1:172" x14ac:dyDescent="0.2">
      <c r="A1487" s="93"/>
      <c r="B1487" s="94"/>
      <c r="C1487" s="95"/>
      <c r="D1487" s="96"/>
      <c r="E1487" s="95"/>
      <c r="F1487" s="97"/>
      <c r="G1487" s="98"/>
      <c r="H1487" s="95"/>
      <c r="I1487" s="95"/>
      <c r="J1487" s="95"/>
      <c r="K1487" s="95"/>
      <c r="L1487" s="99"/>
      <c r="M1487" s="100"/>
      <c r="N1487" s="95"/>
      <c r="O1487" s="95"/>
      <c r="P1487" s="101"/>
      <c r="Q1487" s="10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</row>
    <row r="1488" spans="1:172" x14ac:dyDescent="0.2">
      <c r="A1488" s="93"/>
      <c r="B1488" s="94"/>
      <c r="C1488" s="95"/>
      <c r="D1488" s="96"/>
      <c r="E1488" s="95"/>
      <c r="F1488" s="97"/>
      <c r="G1488" s="98"/>
      <c r="H1488" s="95"/>
      <c r="I1488" s="95"/>
      <c r="J1488" s="95"/>
      <c r="K1488" s="95"/>
      <c r="L1488" s="99"/>
      <c r="M1488" s="100"/>
      <c r="N1488" s="95"/>
      <c r="O1488" s="95"/>
      <c r="P1488" s="101"/>
      <c r="Q1488" s="10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</row>
    <row r="1489" spans="1:172" x14ac:dyDescent="0.2">
      <c r="A1489" s="93"/>
      <c r="B1489" s="94"/>
      <c r="C1489" s="95"/>
      <c r="D1489" s="96"/>
      <c r="E1489" s="95"/>
      <c r="F1489" s="97"/>
      <c r="G1489" s="98"/>
      <c r="H1489" s="95"/>
      <c r="I1489" s="95"/>
      <c r="J1489" s="95"/>
      <c r="K1489" s="95"/>
      <c r="L1489" s="99"/>
      <c r="M1489" s="100"/>
      <c r="N1489" s="95"/>
      <c r="O1489" s="95"/>
      <c r="P1489" s="101"/>
      <c r="Q1489" s="10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</row>
    <row r="1490" spans="1:172" x14ac:dyDescent="0.2">
      <c r="A1490" s="93"/>
      <c r="B1490" s="94"/>
      <c r="C1490" s="95"/>
      <c r="D1490" s="96"/>
      <c r="E1490" s="95"/>
      <c r="F1490" s="97"/>
      <c r="G1490" s="98"/>
      <c r="H1490" s="95"/>
      <c r="I1490" s="95"/>
      <c r="J1490" s="95"/>
      <c r="K1490" s="95"/>
      <c r="L1490" s="99"/>
      <c r="M1490" s="100"/>
      <c r="N1490" s="95"/>
      <c r="O1490" s="95"/>
      <c r="P1490" s="101"/>
      <c r="Q1490" s="10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</row>
    <row r="1491" spans="1:172" x14ac:dyDescent="0.2">
      <c r="A1491" s="93"/>
      <c r="B1491" s="94"/>
      <c r="C1491" s="95"/>
      <c r="D1491" s="96"/>
      <c r="E1491" s="95"/>
      <c r="F1491" s="97"/>
      <c r="G1491" s="98"/>
      <c r="H1491" s="95"/>
      <c r="I1491" s="95"/>
      <c r="J1491" s="95"/>
      <c r="K1491" s="95"/>
      <c r="L1491" s="99"/>
      <c r="M1491" s="100"/>
      <c r="N1491" s="95"/>
      <c r="O1491" s="95"/>
      <c r="P1491" s="101"/>
      <c r="Q1491" s="10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</row>
    <row r="1492" spans="1:172" x14ac:dyDescent="0.2">
      <c r="A1492" s="93"/>
      <c r="B1492" s="94"/>
      <c r="C1492" s="95"/>
      <c r="D1492" s="96"/>
      <c r="E1492" s="95"/>
      <c r="F1492" s="97"/>
      <c r="G1492" s="98"/>
      <c r="H1492" s="95"/>
      <c r="I1492" s="95"/>
      <c r="J1492" s="95"/>
      <c r="K1492" s="95"/>
      <c r="L1492" s="99"/>
      <c r="M1492" s="100"/>
      <c r="N1492" s="95"/>
      <c r="O1492" s="95"/>
      <c r="P1492" s="101"/>
      <c r="Q1492" s="10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</row>
    <row r="1493" spans="1:172" x14ac:dyDescent="0.2">
      <c r="A1493" s="93"/>
      <c r="B1493" s="94"/>
      <c r="C1493" s="95"/>
      <c r="D1493" s="96"/>
      <c r="E1493" s="95"/>
      <c r="F1493" s="97"/>
      <c r="G1493" s="98"/>
      <c r="H1493" s="95"/>
      <c r="I1493" s="95"/>
      <c r="J1493" s="95"/>
      <c r="K1493" s="95"/>
      <c r="L1493" s="99"/>
      <c r="M1493" s="100"/>
      <c r="N1493" s="95"/>
      <c r="O1493" s="95"/>
      <c r="P1493" s="101"/>
      <c r="Q1493" s="10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</row>
    <row r="1494" spans="1:172" x14ac:dyDescent="0.2">
      <c r="A1494" s="93"/>
      <c r="B1494" s="94"/>
      <c r="C1494" s="95"/>
      <c r="D1494" s="96"/>
      <c r="E1494" s="95"/>
      <c r="F1494" s="97"/>
      <c r="G1494" s="98"/>
      <c r="H1494" s="95"/>
      <c r="I1494" s="95"/>
      <c r="J1494" s="95"/>
      <c r="K1494" s="95"/>
      <c r="L1494" s="99"/>
      <c r="M1494" s="100"/>
      <c r="N1494" s="95"/>
      <c r="O1494" s="95"/>
      <c r="P1494" s="101"/>
      <c r="Q1494" s="10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</row>
    <row r="1495" spans="1:172" x14ac:dyDescent="0.2">
      <c r="A1495" s="93"/>
      <c r="B1495" s="94"/>
      <c r="C1495" s="95"/>
      <c r="D1495" s="96"/>
      <c r="E1495" s="95"/>
      <c r="F1495" s="97"/>
      <c r="G1495" s="98"/>
      <c r="H1495" s="95"/>
      <c r="I1495" s="95"/>
      <c r="J1495" s="95"/>
      <c r="K1495" s="95"/>
      <c r="L1495" s="99"/>
      <c r="M1495" s="100"/>
      <c r="N1495" s="95"/>
      <c r="O1495" s="95"/>
      <c r="P1495" s="101"/>
      <c r="Q1495" s="10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</row>
    <row r="1496" spans="1:172" x14ac:dyDescent="0.2">
      <c r="A1496" s="93"/>
      <c r="B1496" s="94"/>
      <c r="C1496" s="95"/>
      <c r="D1496" s="96"/>
      <c r="E1496" s="95"/>
      <c r="F1496" s="97"/>
      <c r="G1496" s="98"/>
      <c r="H1496" s="95"/>
      <c r="I1496" s="95"/>
      <c r="J1496" s="95"/>
      <c r="K1496" s="95"/>
      <c r="L1496" s="99"/>
      <c r="M1496" s="100"/>
      <c r="N1496" s="95"/>
      <c r="O1496" s="95"/>
      <c r="P1496" s="101"/>
      <c r="Q1496" s="10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</row>
    <row r="1497" spans="1:172" x14ac:dyDescent="0.2">
      <c r="A1497" s="93"/>
      <c r="B1497" s="94"/>
      <c r="C1497" s="95"/>
      <c r="D1497" s="96"/>
      <c r="E1497" s="95"/>
      <c r="F1497" s="97"/>
      <c r="G1497" s="98"/>
      <c r="H1497" s="95"/>
      <c r="I1497" s="95"/>
      <c r="J1497" s="95"/>
      <c r="K1497" s="95"/>
      <c r="L1497" s="99"/>
      <c r="M1497" s="100"/>
      <c r="N1497" s="95"/>
      <c r="O1497" s="95"/>
      <c r="P1497" s="101"/>
      <c r="Q1497" s="10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</row>
    <row r="1498" spans="1:172" x14ac:dyDescent="0.2">
      <c r="A1498" s="93"/>
      <c r="B1498" s="94"/>
      <c r="C1498" s="95"/>
      <c r="D1498" s="96"/>
      <c r="E1498" s="95"/>
      <c r="F1498" s="97"/>
      <c r="G1498" s="98"/>
      <c r="H1498" s="95"/>
      <c r="I1498" s="95"/>
      <c r="J1498" s="95"/>
      <c r="K1498" s="95"/>
      <c r="L1498" s="99"/>
      <c r="M1498" s="100"/>
      <c r="N1498" s="95"/>
      <c r="O1498" s="95"/>
      <c r="P1498" s="101"/>
      <c r="Q1498" s="10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</row>
    <row r="1499" spans="1:172" x14ac:dyDescent="0.2">
      <c r="A1499" s="93"/>
      <c r="B1499" s="94"/>
      <c r="C1499" s="95"/>
      <c r="D1499" s="96"/>
      <c r="E1499" s="95"/>
      <c r="F1499" s="97"/>
      <c r="G1499" s="98"/>
      <c r="H1499" s="95"/>
      <c r="I1499" s="95"/>
      <c r="J1499" s="95"/>
      <c r="K1499" s="95"/>
      <c r="L1499" s="99"/>
      <c r="M1499" s="100"/>
      <c r="N1499" s="95"/>
      <c r="O1499" s="95"/>
      <c r="P1499" s="101"/>
      <c r="Q1499" s="10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</row>
    <row r="1500" spans="1:172" x14ac:dyDescent="0.2">
      <c r="A1500" s="93"/>
      <c r="B1500" s="94"/>
      <c r="C1500" s="95"/>
      <c r="D1500" s="96"/>
      <c r="E1500" s="95"/>
      <c r="F1500" s="97"/>
      <c r="G1500" s="98"/>
      <c r="H1500" s="95"/>
      <c r="I1500" s="95"/>
      <c r="J1500" s="95"/>
      <c r="K1500" s="95"/>
      <c r="L1500" s="99"/>
      <c r="M1500" s="100"/>
      <c r="N1500" s="95"/>
      <c r="O1500" s="95"/>
      <c r="P1500" s="101"/>
      <c r="Q1500" s="10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</row>
    <row r="1501" spans="1:172" x14ac:dyDescent="0.2">
      <c r="A1501" s="93"/>
      <c r="B1501" s="94"/>
      <c r="C1501" s="95"/>
      <c r="D1501" s="96"/>
      <c r="E1501" s="95"/>
      <c r="F1501" s="97"/>
      <c r="G1501" s="98"/>
      <c r="H1501" s="95"/>
      <c r="I1501" s="95"/>
      <c r="J1501" s="95"/>
      <c r="K1501" s="95"/>
      <c r="L1501" s="99"/>
      <c r="M1501" s="100"/>
      <c r="N1501" s="95"/>
      <c r="O1501" s="95"/>
      <c r="P1501" s="101"/>
      <c r="Q1501" s="10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</row>
    <row r="1502" spans="1:172" x14ac:dyDescent="0.2">
      <c r="A1502" s="93"/>
      <c r="B1502" s="94"/>
      <c r="C1502" s="95"/>
      <c r="D1502" s="96"/>
      <c r="E1502" s="95"/>
      <c r="F1502" s="97"/>
      <c r="G1502" s="98"/>
      <c r="H1502" s="95"/>
      <c r="I1502" s="95"/>
      <c r="J1502" s="95"/>
      <c r="K1502" s="95"/>
      <c r="L1502" s="99"/>
      <c r="M1502" s="100"/>
      <c r="N1502" s="95"/>
      <c r="O1502" s="95"/>
      <c r="P1502" s="101"/>
      <c r="Q1502" s="10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</row>
    <row r="1503" spans="1:172" x14ac:dyDescent="0.2">
      <c r="A1503" s="93"/>
      <c r="B1503" s="94"/>
      <c r="C1503" s="95"/>
      <c r="D1503" s="96"/>
      <c r="E1503" s="95"/>
      <c r="F1503" s="97"/>
      <c r="G1503" s="98"/>
      <c r="H1503" s="95"/>
      <c r="I1503" s="95"/>
      <c r="J1503" s="95"/>
      <c r="K1503" s="95"/>
      <c r="L1503" s="99"/>
      <c r="M1503" s="100"/>
      <c r="N1503" s="95"/>
      <c r="O1503" s="95"/>
      <c r="P1503" s="101"/>
      <c r="Q1503" s="10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</row>
    <row r="1504" spans="1:172" x14ac:dyDescent="0.2">
      <c r="A1504" s="93"/>
      <c r="B1504" s="94"/>
      <c r="C1504" s="95"/>
      <c r="D1504" s="96"/>
      <c r="E1504" s="95"/>
      <c r="F1504" s="97"/>
      <c r="G1504" s="98"/>
      <c r="H1504" s="95"/>
      <c r="I1504" s="95"/>
      <c r="J1504" s="95"/>
      <c r="K1504" s="95"/>
      <c r="L1504" s="99"/>
      <c r="M1504" s="100"/>
      <c r="N1504" s="95"/>
      <c r="O1504" s="95"/>
      <c r="P1504" s="101"/>
      <c r="Q1504" s="10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</row>
    <row r="1505" spans="1:172" x14ac:dyDescent="0.2">
      <c r="A1505" s="93"/>
      <c r="B1505" s="94"/>
      <c r="C1505" s="95"/>
      <c r="D1505" s="96"/>
      <c r="E1505" s="95"/>
      <c r="F1505" s="97"/>
      <c r="G1505" s="98"/>
      <c r="H1505" s="95"/>
      <c r="I1505" s="95"/>
      <c r="J1505" s="95"/>
      <c r="K1505" s="95"/>
      <c r="L1505" s="99"/>
      <c r="M1505" s="100"/>
      <c r="N1505" s="95"/>
      <c r="O1505" s="95"/>
      <c r="P1505" s="101"/>
      <c r="Q1505" s="10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</row>
    <row r="1506" spans="1:172" x14ac:dyDescent="0.2">
      <c r="A1506" s="93"/>
      <c r="B1506" s="94"/>
      <c r="C1506" s="95"/>
      <c r="D1506" s="96"/>
      <c r="E1506" s="95"/>
      <c r="F1506" s="97"/>
      <c r="G1506" s="98"/>
      <c r="H1506" s="95"/>
      <c r="I1506" s="95"/>
      <c r="J1506" s="95"/>
      <c r="K1506" s="95"/>
      <c r="L1506" s="99"/>
      <c r="M1506" s="100"/>
      <c r="N1506" s="95"/>
      <c r="O1506" s="95"/>
      <c r="P1506" s="101"/>
      <c r="Q1506" s="10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</row>
    <row r="1507" spans="1:172" x14ac:dyDescent="0.2">
      <c r="A1507" s="88"/>
      <c r="B1507" s="4"/>
      <c r="C1507" s="7"/>
      <c r="D1507" s="6"/>
      <c r="E1507" s="7"/>
      <c r="F1507" s="23"/>
      <c r="G1507" s="8"/>
      <c r="H1507" s="7"/>
      <c r="I1507" s="7"/>
      <c r="J1507" s="7"/>
      <c r="K1507" s="7"/>
      <c r="L1507" s="24"/>
      <c r="M1507" s="10"/>
      <c r="N1507" s="7"/>
      <c r="O1507" s="7"/>
      <c r="P1507" s="25"/>
      <c r="Q1507" s="3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</row>
    <row r="1508" spans="1:172" x14ac:dyDescent="0.2">
      <c r="A1508" s="88"/>
      <c r="B1508" s="4"/>
      <c r="C1508" s="7"/>
      <c r="D1508" s="6"/>
      <c r="E1508" s="7"/>
      <c r="F1508" s="23"/>
      <c r="G1508" s="8"/>
      <c r="H1508" s="7"/>
      <c r="I1508" s="7"/>
      <c r="J1508" s="7"/>
      <c r="K1508" s="7"/>
      <c r="L1508" s="24"/>
      <c r="M1508" s="10"/>
      <c r="N1508" s="7"/>
      <c r="O1508" s="7"/>
      <c r="P1508" s="25"/>
      <c r="Q1508" s="3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</row>
    <row r="1509" spans="1:172" x14ac:dyDescent="0.2">
      <c r="A1509" s="88"/>
      <c r="B1509" s="4"/>
      <c r="C1509" s="7"/>
      <c r="D1509" s="6"/>
      <c r="E1509" s="7"/>
      <c r="F1509" s="23"/>
      <c r="G1509" s="8"/>
      <c r="H1509" s="7"/>
      <c r="I1509" s="7"/>
      <c r="J1509" s="7"/>
      <c r="K1509" s="7"/>
      <c r="L1509" s="24"/>
      <c r="M1509" s="10"/>
      <c r="N1509" s="7"/>
      <c r="O1509" s="7"/>
      <c r="P1509" s="25"/>
      <c r="Q1509" s="3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</row>
    <row r="1510" spans="1:172" x14ac:dyDescent="0.2">
      <c r="A1510" s="88"/>
      <c r="B1510" s="4"/>
      <c r="C1510" s="7"/>
      <c r="D1510" s="6"/>
      <c r="E1510" s="7"/>
      <c r="F1510" s="23"/>
      <c r="G1510" s="8"/>
      <c r="H1510" s="7"/>
      <c r="I1510" s="7"/>
      <c r="J1510" s="7"/>
      <c r="K1510" s="7"/>
      <c r="L1510" s="24"/>
      <c r="M1510" s="10"/>
      <c r="N1510" s="7"/>
      <c r="O1510" s="7"/>
      <c r="P1510" s="25"/>
      <c r="Q1510" s="3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</row>
    <row r="1511" spans="1:172" x14ac:dyDescent="0.2">
      <c r="A1511" s="88"/>
      <c r="B1511" s="4"/>
      <c r="C1511" s="7"/>
      <c r="D1511" s="6"/>
      <c r="E1511" s="7"/>
      <c r="F1511" s="23"/>
      <c r="G1511" s="8"/>
      <c r="H1511" s="7"/>
      <c r="I1511" s="7"/>
      <c r="J1511" s="7"/>
      <c r="K1511" s="7"/>
      <c r="L1511" s="24"/>
      <c r="M1511" s="10"/>
      <c r="N1511" s="7"/>
      <c r="O1511" s="7"/>
      <c r="P1511" s="25"/>
      <c r="Q1511" s="3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</row>
    <row r="1512" spans="1:172" x14ac:dyDescent="0.2">
      <c r="A1512" s="88"/>
      <c r="B1512" s="4"/>
      <c r="C1512" s="7"/>
      <c r="D1512" s="6"/>
      <c r="E1512" s="7"/>
      <c r="F1512" s="23"/>
      <c r="G1512" s="8"/>
      <c r="H1512" s="7"/>
      <c r="I1512" s="7"/>
      <c r="J1512" s="7"/>
      <c r="K1512" s="7"/>
      <c r="L1512" s="24"/>
      <c r="M1512" s="10"/>
      <c r="N1512" s="7"/>
      <c r="O1512" s="7"/>
      <c r="P1512" s="25"/>
      <c r="Q1512" s="3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</row>
    <row r="1513" spans="1:172" x14ac:dyDescent="0.2">
      <c r="A1513" s="88"/>
      <c r="B1513" s="4"/>
      <c r="C1513" s="7"/>
      <c r="D1513" s="6"/>
      <c r="E1513" s="7"/>
      <c r="F1513" s="23"/>
      <c r="G1513" s="8"/>
      <c r="H1513" s="7"/>
      <c r="I1513" s="7"/>
      <c r="J1513" s="7"/>
      <c r="K1513" s="7"/>
      <c r="L1513" s="24"/>
      <c r="M1513" s="10"/>
      <c r="N1513" s="7"/>
      <c r="O1513" s="7"/>
      <c r="P1513" s="25"/>
      <c r="Q1513" s="3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</row>
    <row r="1514" spans="1:172" x14ac:dyDescent="0.2">
      <c r="A1514" s="88"/>
      <c r="B1514" s="4"/>
      <c r="C1514" s="7"/>
      <c r="D1514" s="6"/>
      <c r="E1514" s="7"/>
      <c r="F1514" s="23"/>
      <c r="G1514" s="8"/>
      <c r="H1514" s="7"/>
      <c r="I1514" s="7"/>
      <c r="J1514" s="7"/>
      <c r="K1514" s="7"/>
      <c r="L1514" s="24"/>
      <c r="M1514" s="10"/>
      <c r="N1514" s="7"/>
      <c r="O1514" s="7"/>
      <c r="P1514" s="25"/>
      <c r="Q1514" s="3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</row>
    <row r="1515" spans="1:172" x14ac:dyDescent="0.2">
      <c r="A1515" s="88"/>
      <c r="B1515" s="4"/>
      <c r="C1515" s="7"/>
      <c r="D1515" s="6"/>
      <c r="E1515" s="7"/>
      <c r="F1515" s="23"/>
      <c r="G1515" s="8"/>
      <c r="H1515" s="7"/>
      <c r="I1515" s="7"/>
      <c r="J1515" s="7"/>
      <c r="K1515" s="7"/>
      <c r="L1515" s="24"/>
      <c r="M1515" s="10"/>
      <c r="N1515" s="7"/>
      <c r="O1515" s="7"/>
      <c r="P1515" s="25"/>
      <c r="Q1515" s="3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</row>
    <row r="1516" spans="1:172" x14ac:dyDescent="0.2">
      <c r="A1516" s="88"/>
      <c r="B1516" s="4"/>
      <c r="C1516" s="7"/>
      <c r="D1516" s="6"/>
      <c r="E1516" s="7"/>
      <c r="F1516" s="23"/>
      <c r="G1516" s="8"/>
      <c r="H1516" s="7"/>
      <c r="I1516" s="7"/>
      <c r="J1516" s="7"/>
      <c r="K1516" s="7"/>
      <c r="L1516" s="24"/>
      <c r="M1516" s="10"/>
      <c r="N1516" s="7"/>
      <c r="O1516" s="7"/>
      <c r="P1516" s="25"/>
      <c r="Q1516" s="3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</row>
    <row r="1517" spans="1:172" x14ac:dyDescent="0.2">
      <c r="A1517" s="88"/>
      <c r="B1517" s="4"/>
      <c r="C1517" s="7"/>
      <c r="D1517" s="6"/>
      <c r="E1517" s="7"/>
      <c r="F1517" s="23"/>
      <c r="G1517" s="8"/>
      <c r="H1517" s="7"/>
      <c r="I1517" s="7"/>
      <c r="J1517" s="7"/>
      <c r="K1517" s="7"/>
      <c r="L1517" s="24"/>
      <c r="M1517" s="10"/>
      <c r="N1517" s="7"/>
      <c r="O1517" s="7"/>
      <c r="P1517" s="25"/>
      <c r="Q1517" s="3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</row>
    <row r="1518" spans="1:172" x14ac:dyDescent="0.2">
      <c r="A1518" s="88"/>
      <c r="B1518" s="4"/>
      <c r="C1518" s="7"/>
      <c r="D1518" s="6"/>
      <c r="E1518" s="7"/>
      <c r="F1518" s="23"/>
      <c r="G1518" s="8"/>
      <c r="H1518" s="7"/>
      <c r="I1518" s="7"/>
      <c r="J1518" s="7"/>
      <c r="K1518" s="7"/>
      <c r="L1518" s="24"/>
      <c r="M1518" s="10"/>
      <c r="N1518" s="7"/>
      <c r="O1518" s="7"/>
      <c r="P1518" s="25"/>
      <c r="Q1518" s="3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</row>
    <row r="1519" spans="1:172" x14ac:dyDescent="0.2">
      <c r="A1519" s="88"/>
      <c r="B1519" s="4"/>
      <c r="C1519" s="7"/>
      <c r="D1519" s="6"/>
      <c r="E1519" s="7"/>
      <c r="F1519" s="23"/>
      <c r="G1519" s="8"/>
      <c r="H1519" s="7"/>
      <c r="I1519" s="7"/>
      <c r="J1519" s="7"/>
      <c r="K1519" s="7"/>
      <c r="L1519" s="24"/>
      <c r="M1519" s="10"/>
      <c r="N1519" s="7"/>
      <c r="O1519" s="7"/>
      <c r="P1519" s="25"/>
      <c r="Q1519" s="3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</row>
    <row r="1520" spans="1:172" x14ac:dyDescent="0.2">
      <c r="A1520" s="88"/>
      <c r="B1520" s="4"/>
      <c r="C1520" s="7"/>
      <c r="D1520" s="6"/>
      <c r="E1520" s="7"/>
      <c r="F1520" s="23"/>
      <c r="G1520" s="8"/>
      <c r="H1520" s="7"/>
      <c r="I1520" s="7"/>
      <c r="J1520" s="7"/>
      <c r="K1520" s="7"/>
      <c r="L1520" s="24"/>
      <c r="M1520" s="10"/>
      <c r="N1520" s="7"/>
      <c r="O1520" s="7"/>
      <c r="P1520" s="25"/>
      <c r="Q1520" s="3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</row>
    <row r="1521" spans="1:172" x14ac:dyDescent="0.2">
      <c r="A1521" s="88"/>
      <c r="B1521" s="4"/>
      <c r="C1521" s="7"/>
      <c r="D1521" s="6"/>
      <c r="E1521" s="7"/>
      <c r="F1521" s="23"/>
      <c r="G1521" s="8"/>
      <c r="H1521" s="7"/>
      <c r="I1521" s="7"/>
      <c r="J1521" s="7"/>
      <c r="K1521" s="7"/>
      <c r="L1521" s="24"/>
      <c r="M1521" s="10"/>
      <c r="N1521" s="7"/>
      <c r="O1521" s="7"/>
      <c r="P1521" s="25"/>
      <c r="Q1521" s="3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</row>
    <row r="1522" spans="1:172" x14ac:dyDescent="0.2">
      <c r="A1522" s="88"/>
      <c r="B1522" s="4"/>
      <c r="C1522" s="7"/>
      <c r="D1522" s="6"/>
      <c r="E1522" s="7"/>
      <c r="F1522" s="23"/>
      <c r="G1522" s="8"/>
      <c r="H1522" s="7"/>
      <c r="I1522" s="7"/>
      <c r="J1522" s="7"/>
      <c r="K1522" s="7"/>
      <c r="L1522" s="24"/>
      <c r="M1522" s="10"/>
      <c r="N1522" s="7"/>
      <c r="O1522" s="7"/>
      <c r="P1522" s="25"/>
      <c r="Q1522" s="3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</row>
    <row r="1523" spans="1:172" x14ac:dyDescent="0.2">
      <c r="A1523" s="88"/>
      <c r="B1523" s="4"/>
      <c r="C1523" s="7"/>
      <c r="D1523" s="6"/>
      <c r="E1523" s="7"/>
      <c r="F1523" s="23"/>
      <c r="G1523" s="8"/>
      <c r="H1523" s="7"/>
      <c r="I1523" s="7"/>
      <c r="J1523" s="7"/>
      <c r="K1523" s="7"/>
      <c r="L1523" s="24"/>
      <c r="M1523" s="10"/>
      <c r="N1523" s="7"/>
      <c r="O1523" s="7"/>
      <c r="P1523" s="25"/>
      <c r="Q1523" s="3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</row>
    <row r="1524" spans="1:172" x14ac:dyDescent="0.2">
      <c r="A1524" s="88"/>
      <c r="B1524" s="4"/>
      <c r="C1524" s="7"/>
      <c r="D1524" s="6"/>
      <c r="E1524" s="7"/>
      <c r="F1524" s="23"/>
      <c r="G1524" s="8"/>
      <c r="H1524" s="7"/>
      <c r="I1524" s="7"/>
      <c r="J1524" s="7"/>
      <c r="K1524" s="7"/>
      <c r="L1524" s="24"/>
      <c r="M1524" s="10"/>
      <c r="N1524" s="7"/>
      <c r="O1524" s="7"/>
      <c r="P1524" s="25"/>
      <c r="Q1524" s="3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</row>
    <row r="1525" spans="1:172" x14ac:dyDescent="0.2">
      <c r="A1525" s="88"/>
      <c r="B1525" s="4"/>
      <c r="C1525" s="7"/>
      <c r="D1525" s="6"/>
      <c r="E1525" s="7"/>
      <c r="F1525" s="23"/>
      <c r="G1525" s="8"/>
      <c r="H1525" s="7"/>
      <c r="I1525" s="7"/>
      <c r="J1525" s="7"/>
      <c r="K1525" s="7"/>
      <c r="L1525" s="24"/>
      <c r="M1525" s="10"/>
      <c r="N1525" s="7"/>
      <c r="O1525" s="7"/>
      <c r="P1525" s="25"/>
      <c r="Q1525" s="3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</row>
    <row r="1526" spans="1:172" x14ac:dyDescent="0.2">
      <c r="A1526" s="88"/>
      <c r="B1526" s="4"/>
      <c r="C1526" s="7"/>
      <c r="D1526" s="6"/>
      <c r="E1526" s="7"/>
      <c r="F1526" s="23"/>
      <c r="G1526" s="8"/>
      <c r="H1526" s="7"/>
      <c r="I1526" s="7"/>
      <c r="J1526" s="7"/>
      <c r="K1526" s="7"/>
      <c r="L1526" s="24"/>
      <c r="M1526" s="10"/>
      <c r="N1526" s="7"/>
      <c r="O1526" s="7"/>
      <c r="P1526" s="25"/>
      <c r="Q1526" s="3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</row>
    <row r="1527" spans="1:172" x14ac:dyDescent="0.2">
      <c r="A1527" s="88"/>
      <c r="B1527" s="4"/>
      <c r="C1527" s="7"/>
      <c r="D1527" s="6"/>
      <c r="E1527" s="7"/>
      <c r="F1527" s="23"/>
      <c r="G1527" s="8"/>
      <c r="H1527" s="7"/>
      <c r="I1527" s="7"/>
      <c r="J1527" s="7"/>
      <c r="K1527" s="7"/>
      <c r="L1527" s="24"/>
      <c r="M1527" s="10"/>
      <c r="N1527" s="7"/>
      <c r="O1527" s="7"/>
      <c r="P1527" s="25"/>
      <c r="Q1527" s="3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</row>
    <row r="1528" spans="1:172" x14ac:dyDescent="0.2">
      <c r="A1528" s="88"/>
      <c r="B1528" s="4"/>
      <c r="C1528" s="7"/>
      <c r="D1528" s="6"/>
      <c r="E1528" s="7"/>
      <c r="F1528" s="23"/>
      <c r="G1528" s="8"/>
      <c r="H1528" s="7"/>
      <c r="I1528" s="7"/>
      <c r="J1528" s="7"/>
      <c r="K1528" s="7"/>
      <c r="L1528" s="24"/>
      <c r="M1528" s="10"/>
      <c r="N1528" s="7"/>
      <c r="O1528" s="7"/>
      <c r="P1528" s="25"/>
      <c r="Q1528" s="3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</row>
    <row r="1529" spans="1:172" x14ac:dyDescent="0.2">
      <c r="A1529" s="88"/>
      <c r="B1529" s="4"/>
      <c r="C1529" s="7"/>
      <c r="D1529" s="6"/>
      <c r="E1529" s="7"/>
      <c r="F1529" s="23"/>
      <c r="G1529" s="8"/>
      <c r="H1529" s="7"/>
      <c r="I1529" s="7"/>
      <c r="J1529" s="7"/>
      <c r="K1529" s="7"/>
      <c r="L1529" s="24"/>
      <c r="M1529" s="10"/>
      <c r="N1529" s="7"/>
      <c r="O1529" s="7"/>
      <c r="P1529" s="25"/>
      <c r="Q1529" s="3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</row>
    <row r="1530" spans="1:172" x14ac:dyDescent="0.2">
      <c r="A1530" s="88"/>
      <c r="B1530" s="4"/>
      <c r="C1530" s="7"/>
      <c r="D1530" s="6"/>
      <c r="E1530" s="7"/>
      <c r="F1530" s="23"/>
      <c r="G1530" s="8"/>
      <c r="H1530" s="7"/>
      <c r="I1530" s="7"/>
      <c r="J1530" s="7"/>
      <c r="K1530" s="7"/>
      <c r="L1530" s="24"/>
      <c r="M1530" s="10"/>
      <c r="N1530" s="7"/>
      <c r="O1530" s="7"/>
      <c r="P1530" s="25"/>
      <c r="Q1530" s="3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</row>
    <row r="1531" spans="1:172" x14ac:dyDescent="0.2">
      <c r="A1531" s="88"/>
      <c r="B1531" s="4"/>
      <c r="C1531" s="7"/>
      <c r="D1531" s="6"/>
      <c r="E1531" s="7"/>
      <c r="F1531" s="23"/>
      <c r="G1531" s="8"/>
      <c r="H1531" s="7"/>
      <c r="I1531" s="7"/>
      <c r="J1531" s="7"/>
      <c r="K1531" s="7"/>
      <c r="L1531" s="24"/>
      <c r="M1531" s="10"/>
      <c r="N1531" s="7"/>
      <c r="O1531" s="7"/>
      <c r="P1531" s="25"/>
      <c r="Q1531" s="3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</row>
    <row r="1532" spans="1:172" x14ac:dyDescent="0.2">
      <c r="A1532" s="88"/>
      <c r="B1532" s="4"/>
      <c r="C1532" s="7"/>
      <c r="D1532" s="6"/>
      <c r="E1532" s="7"/>
      <c r="F1532" s="23"/>
      <c r="G1532" s="8"/>
      <c r="H1532" s="7"/>
      <c r="I1532" s="7"/>
      <c r="J1532" s="7"/>
      <c r="K1532" s="7"/>
      <c r="L1532" s="24"/>
      <c r="M1532" s="10"/>
      <c r="N1532" s="7"/>
      <c r="O1532" s="7"/>
      <c r="P1532" s="25"/>
      <c r="Q1532" s="3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</row>
    <row r="1533" spans="1:172" x14ac:dyDescent="0.2">
      <c r="A1533" s="88"/>
      <c r="B1533" s="4"/>
      <c r="C1533" s="7"/>
      <c r="D1533" s="6"/>
      <c r="E1533" s="7"/>
      <c r="F1533" s="23"/>
      <c r="G1533" s="8"/>
      <c r="H1533" s="7"/>
      <c r="I1533" s="7"/>
      <c r="J1533" s="7"/>
      <c r="K1533" s="7"/>
      <c r="L1533" s="24"/>
      <c r="M1533" s="10"/>
      <c r="N1533" s="7"/>
      <c r="O1533" s="7"/>
      <c r="P1533" s="25"/>
      <c r="Q1533" s="3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</row>
    <row r="1534" spans="1:172" x14ac:dyDescent="0.2">
      <c r="A1534" s="88"/>
      <c r="B1534" s="4"/>
      <c r="C1534" s="7"/>
      <c r="D1534" s="6"/>
      <c r="E1534" s="7"/>
      <c r="F1534" s="23"/>
      <c r="G1534" s="8"/>
      <c r="H1534" s="7"/>
      <c r="I1534" s="7"/>
      <c r="J1534" s="7"/>
      <c r="K1534" s="7"/>
      <c r="L1534" s="24"/>
      <c r="M1534" s="10"/>
      <c r="N1534" s="7"/>
      <c r="O1534" s="7"/>
      <c r="P1534" s="25"/>
      <c r="Q1534" s="3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</row>
    <row r="1535" spans="1:172" x14ac:dyDescent="0.2">
      <c r="A1535" s="88"/>
      <c r="B1535" s="4"/>
      <c r="C1535" s="7"/>
      <c r="D1535" s="6"/>
      <c r="E1535" s="7"/>
      <c r="F1535" s="23"/>
      <c r="G1535" s="8"/>
      <c r="H1535" s="7"/>
      <c r="I1535" s="7"/>
      <c r="J1535" s="7"/>
      <c r="K1535" s="7"/>
      <c r="L1535" s="24"/>
      <c r="M1535" s="10"/>
      <c r="N1535" s="7"/>
      <c r="O1535" s="7"/>
      <c r="P1535" s="25"/>
      <c r="Q1535" s="3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</row>
    <row r="1536" spans="1:172" x14ac:dyDescent="0.2">
      <c r="A1536" s="88"/>
      <c r="B1536" s="4"/>
      <c r="C1536" s="7"/>
      <c r="D1536" s="6"/>
      <c r="E1536" s="7"/>
      <c r="F1536" s="23"/>
      <c r="G1536" s="8"/>
      <c r="H1536" s="7"/>
      <c r="I1536" s="7"/>
      <c r="J1536" s="7"/>
      <c r="K1536" s="7"/>
      <c r="L1536" s="24"/>
      <c r="M1536" s="10"/>
      <c r="N1536" s="7"/>
      <c r="O1536" s="7"/>
      <c r="P1536" s="25"/>
      <c r="Q1536" s="3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</row>
    <row r="1537" spans="1:172" x14ac:dyDescent="0.2">
      <c r="A1537" s="88"/>
      <c r="B1537" s="4"/>
      <c r="C1537" s="7"/>
      <c r="D1537" s="6"/>
      <c r="E1537" s="7"/>
      <c r="F1537" s="23"/>
      <c r="G1537" s="8"/>
      <c r="H1537" s="7"/>
      <c r="I1537" s="7"/>
      <c r="J1537" s="7"/>
      <c r="K1537" s="7"/>
      <c r="L1537" s="24"/>
      <c r="M1537" s="10"/>
      <c r="N1537" s="7"/>
      <c r="O1537" s="7"/>
      <c r="P1537" s="25"/>
      <c r="Q1537" s="3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</row>
    <row r="1538" spans="1:172" x14ac:dyDescent="0.2">
      <c r="A1538" s="88"/>
      <c r="B1538" s="4"/>
      <c r="C1538" s="7"/>
      <c r="D1538" s="6"/>
      <c r="E1538" s="7"/>
      <c r="F1538" s="23"/>
      <c r="G1538" s="8"/>
      <c r="H1538" s="7"/>
      <c r="I1538" s="7"/>
      <c r="J1538" s="7"/>
      <c r="K1538" s="7"/>
      <c r="L1538" s="24"/>
      <c r="M1538" s="10"/>
      <c r="N1538" s="7"/>
      <c r="O1538" s="7"/>
      <c r="P1538" s="25"/>
      <c r="Q1538" s="3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</row>
    <row r="1539" spans="1:172" x14ac:dyDescent="0.2">
      <c r="A1539" s="88"/>
      <c r="B1539" s="4"/>
      <c r="C1539" s="7"/>
      <c r="D1539" s="6"/>
      <c r="E1539" s="7"/>
      <c r="F1539" s="23"/>
      <c r="G1539" s="8"/>
      <c r="H1539" s="7"/>
      <c r="I1539" s="7"/>
      <c r="J1539" s="7"/>
      <c r="K1539" s="7"/>
      <c r="L1539" s="24"/>
      <c r="M1539" s="10"/>
      <c r="N1539" s="7"/>
      <c r="O1539" s="7"/>
      <c r="P1539" s="25"/>
      <c r="Q1539" s="3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</row>
    <row r="1540" spans="1:172" x14ac:dyDescent="0.2">
      <c r="A1540" s="88"/>
      <c r="B1540" s="4"/>
      <c r="C1540" s="7"/>
      <c r="D1540" s="6"/>
      <c r="E1540" s="7"/>
      <c r="F1540" s="23"/>
      <c r="G1540" s="8"/>
      <c r="H1540" s="7"/>
      <c r="I1540" s="7"/>
      <c r="J1540" s="7"/>
      <c r="K1540" s="7"/>
      <c r="L1540" s="24"/>
      <c r="M1540" s="10"/>
      <c r="N1540" s="7"/>
      <c r="O1540" s="7"/>
      <c r="P1540" s="25"/>
      <c r="Q1540" s="3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</row>
    <row r="1541" spans="1:172" x14ac:dyDescent="0.2">
      <c r="A1541" s="88"/>
      <c r="B1541" s="4"/>
      <c r="C1541" s="7"/>
      <c r="D1541" s="6"/>
      <c r="E1541" s="7"/>
      <c r="F1541" s="23"/>
      <c r="G1541" s="8"/>
      <c r="H1541" s="7"/>
      <c r="I1541" s="7"/>
      <c r="J1541" s="7"/>
      <c r="K1541" s="7"/>
      <c r="L1541" s="24"/>
      <c r="M1541" s="10"/>
      <c r="N1541" s="7"/>
      <c r="O1541" s="7"/>
      <c r="P1541" s="25"/>
      <c r="Q1541" s="3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</row>
    <row r="1542" spans="1:172" x14ac:dyDescent="0.2">
      <c r="A1542" s="88"/>
      <c r="B1542" s="4"/>
      <c r="C1542" s="7"/>
      <c r="D1542" s="6"/>
      <c r="E1542" s="7"/>
      <c r="F1542" s="23"/>
      <c r="G1542" s="8"/>
      <c r="H1542" s="7"/>
      <c r="I1542" s="7"/>
      <c r="J1542" s="7"/>
      <c r="K1542" s="7"/>
      <c r="L1542" s="24"/>
      <c r="M1542" s="10"/>
      <c r="N1542" s="7"/>
      <c r="O1542" s="7"/>
      <c r="P1542" s="25"/>
      <c r="Q1542" s="3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</row>
    <row r="1543" spans="1:172" x14ac:dyDescent="0.2">
      <c r="A1543" s="88"/>
      <c r="B1543" s="4"/>
      <c r="C1543" s="7"/>
      <c r="D1543" s="6"/>
      <c r="E1543" s="7"/>
      <c r="F1543" s="23"/>
      <c r="G1543" s="8"/>
      <c r="H1543" s="7"/>
      <c r="I1543" s="7"/>
      <c r="J1543" s="7"/>
      <c r="K1543" s="7"/>
      <c r="L1543" s="24"/>
      <c r="M1543" s="10"/>
      <c r="N1543" s="7"/>
      <c r="O1543" s="7"/>
      <c r="P1543" s="25"/>
      <c r="Q1543" s="3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</row>
    <row r="1544" spans="1:172" x14ac:dyDescent="0.2">
      <c r="A1544" s="88"/>
      <c r="B1544" s="4"/>
      <c r="C1544" s="7"/>
      <c r="D1544" s="6"/>
      <c r="E1544" s="7"/>
      <c r="F1544" s="23"/>
      <c r="G1544" s="8"/>
      <c r="H1544" s="7"/>
      <c r="I1544" s="7"/>
      <c r="J1544" s="7"/>
      <c r="K1544" s="7"/>
      <c r="L1544" s="24"/>
      <c r="M1544" s="10"/>
      <c r="N1544" s="7"/>
      <c r="O1544" s="7"/>
      <c r="P1544" s="25"/>
      <c r="Q1544" s="3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</row>
    <row r="1545" spans="1:172" x14ac:dyDescent="0.2">
      <c r="A1545" s="88"/>
      <c r="B1545" s="4"/>
      <c r="C1545" s="7"/>
      <c r="D1545" s="6"/>
      <c r="E1545" s="7"/>
      <c r="F1545" s="23"/>
      <c r="G1545" s="8"/>
      <c r="H1545" s="7"/>
      <c r="I1545" s="7"/>
      <c r="J1545" s="7"/>
      <c r="K1545" s="7"/>
      <c r="L1545" s="24"/>
      <c r="M1545" s="10"/>
      <c r="N1545" s="7"/>
      <c r="O1545" s="7"/>
      <c r="P1545" s="25"/>
      <c r="Q1545" s="3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</row>
    <row r="1546" spans="1:172" x14ac:dyDescent="0.2">
      <c r="A1546" s="88"/>
      <c r="B1546" s="4"/>
      <c r="C1546" s="7"/>
      <c r="D1546" s="6"/>
      <c r="E1546" s="7"/>
      <c r="F1546" s="23"/>
      <c r="G1546" s="8"/>
      <c r="H1546" s="7"/>
      <c r="I1546" s="7"/>
      <c r="J1546" s="7"/>
      <c r="K1546" s="7"/>
      <c r="L1546" s="24"/>
      <c r="M1546" s="10"/>
      <c r="N1546" s="7"/>
      <c r="O1546" s="7"/>
      <c r="P1546" s="25"/>
      <c r="Q1546" s="3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</row>
    <row r="1547" spans="1:172" x14ac:dyDescent="0.2">
      <c r="A1547" s="88"/>
      <c r="B1547" s="4"/>
      <c r="C1547" s="7"/>
      <c r="D1547" s="6"/>
      <c r="E1547" s="7"/>
      <c r="F1547" s="23"/>
      <c r="G1547" s="8"/>
      <c r="H1547" s="7"/>
      <c r="I1547" s="7"/>
      <c r="J1547" s="7"/>
      <c r="K1547" s="7"/>
      <c r="L1547" s="24"/>
      <c r="M1547" s="10"/>
      <c r="N1547" s="7"/>
      <c r="O1547" s="7"/>
      <c r="P1547" s="25"/>
      <c r="Q1547" s="3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</row>
    <row r="1548" spans="1:172" x14ac:dyDescent="0.2">
      <c r="A1548" s="88"/>
      <c r="B1548" s="4"/>
      <c r="C1548" s="7"/>
      <c r="D1548" s="6"/>
      <c r="E1548" s="7"/>
      <c r="F1548" s="23"/>
      <c r="G1548" s="8"/>
      <c r="H1548" s="7"/>
      <c r="I1548" s="7"/>
      <c r="J1548" s="7"/>
      <c r="K1548" s="7"/>
      <c r="L1548" s="24"/>
      <c r="M1548" s="10"/>
      <c r="N1548" s="7"/>
      <c r="O1548" s="7"/>
      <c r="P1548" s="25"/>
      <c r="Q1548" s="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</row>
    <row r="1549" spans="1:172" x14ac:dyDescent="0.2">
      <c r="A1549" s="88"/>
      <c r="B1549" s="4"/>
      <c r="C1549" s="7"/>
      <c r="D1549" s="6"/>
      <c r="E1549" s="7"/>
      <c r="F1549" s="23"/>
      <c r="G1549" s="8"/>
      <c r="H1549" s="7"/>
      <c r="I1549" s="7"/>
      <c r="J1549" s="7"/>
      <c r="K1549" s="7"/>
      <c r="L1549" s="24"/>
      <c r="M1549" s="10"/>
      <c r="N1549" s="7"/>
      <c r="O1549" s="7"/>
      <c r="P1549" s="25"/>
      <c r="Q1549" s="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</row>
    <row r="1550" spans="1:172" x14ac:dyDescent="0.2">
      <c r="A1550" s="88"/>
      <c r="B1550" s="4"/>
      <c r="C1550" s="7"/>
      <c r="D1550" s="6"/>
      <c r="E1550" s="7"/>
      <c r="F1550" s="23"/>
      <c r="G1550" s="8"/>
      <c r="H1550" s="7"/>
      <c r="I1550" s="7"/>
      <c r="J1550" s="7"/>
      <c r="K1550" s="7"/>
      <c r="L1550" s="24"/>
      <c r="M1550" s="10"/>
      <c r="N1550" s="7"/>
      <c r="O1550" s="7"/>
      <c r="P1550" s="25"/>
      <c r="Q1550" s="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</row>
    <row r="1551" spans="1:172" x14ac:dyDescent="0.2">
      <c r="A1551" s="88"/>
      <c r="B1551" s="4"/>
      <c r="C1551" s="7"/>
      <c r="D1551" s="6"/>
      <c r="E1551" s="7"/>
      <c r="F1551" s="23"/>
      <c r="G1551" s="8"/>
      <c r="H1551" s="7"/>
      <c r="I1551" s="7"/>
      <c r="J1551" s="7"/>
      <c r="K1551" s="7"/>
      <c r="L1551" s="24"/>
      <c r="M1551" s="10"/>
      <c r="N1551" s="7"/>
      <c r="O1551" s="7"/>
      <c r="P1551" s="25"/>
      <c r="Q1551" s="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</row>
    <row r="1552" spans="1:172" x14ac:dyDescent="0.2">
      <c r="A1552" s="88"/>
      <c r="B1552" s="4"/>
      <c r="C1552" s="7"/>
      <c r="D1552" s="6"/>
      <c r="E1552" s="7"/>
      <c r="F1552" s="23"/>
      <c r="G1552" s="8"/>
      <c r="H1552" s="7"/>
      <c r="I1552" s="7"/>
      <c r="J1552" s="7"/>
      <c r="K1552" s="7"/>
      <c r="L1552" s="24"/>
      <c r="M1552" s="10"/>
      <c r="N1552" s="7"/>
      <c r="O1552" s="7"/>
      <c r="P1552" s="25"/>
      <c r="Q1552" s="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</row>
    <row r="1553" spans="1:172" x14ac:dyDescent="0.2">
      <c r="A1553" s="88"/>
      <c r="B1553" s="4"/>
      <c r="C1553" s="7"/>
      <c r="D1553" s="6"/>
      <c r="E1553" s="7"/>
      <c r="F1553" s="23"/>
      <c r="G1553" s="8"/>
      <c r="H1553" s="7"/>
      <c r="I1553" s="7"/>
      <c r="J1553" s="7"/>
      <c r="K1553" s="7"/>
      <c r="L1553" s="24"/>
      <c r="M1553" s="10"/>
      <c r="N1553" s="7"/>
      <c r="O1553" s="7"/>
      <c r="P1553" s="25"/>
      <c r="Q1553" s="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</row>
    <row r="1554" spans="1:172" x14ac:dyDescent="0.2">
      <c r="A1554" s="88"/>
      <c r="B1554" s="4"/>
      <c r="C1554" s="7"/>
      <c r="D1554" s="6"/>
      <c r="E1554" s="7"/>
      <c r="F1554" s="23"/>
      <c r="G1554" s="8"/>
      <c r="H1554" s="7"/>
      <c r="I1554" s="7"/>
      <c r="J1554" s="7"/>
      <c r="K1554" s="7"/>
      <c r="L1554" s="24"/>
      <c r="M1554" s="10"/>
      <c r="N1554" s="7"/>
      <c r="O1554" s="7"/>
      <c r="P1554" s="25"/>
      <c r="Q1554" s="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</row>
    <row r="1555" spans="1:172" x14ac:dyDescent="0.2">
      <c r="A1555" s="88"/>
      <c r="B1555" s="4"/>
      <c r="C1555" s="7"/>
      <c r="D1555" s="6"/>
      <c r="E1555" s="7"/>
      <c r="F1555" s="23"/>
      <c r="G1555" s="8"/>
      <c r="H1555" s="7"/>
      <c r="I1555" s="7"/>
      <c r="J1555" s="7"/>
      <c r="K1555" s="7"/>
      <c r="L1555" s="24"/>
      <c r="M1555" s="10"/>
      <c r="N1555" s="7"/>
      <c r="O1555" s="7"/>
      <c r="P1555" s="25"/>
      <c r="Q1555" s="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</row>
    <row r="1556" spans="1:172" x14ac:dyDescent="0.2">
      <c r="A1556" s="88"/>
      <c r="B1556" s="4"/>
      <c r="C1556" s="7"/>
      <c r="D1556" s="6"/>
      <c r="E1556" s="7"/>
      <c r="F1556" s="23"/>
      <c r="G1556" s="8"/>
      <c r="H1556" s="7"/>
      <c r="I1556" s="7"/>
      <c r="J1556" s="7"/>
      <c r="K1556" s="7"/>
      <c r="L1556" s="24"/>
      <c r="M1556" s="10"/>
      <c r="N1556" s="7"/>
      <c r="O1556" s="7"/>
      <c r="P1556" s="25"/>
      <c r="Q1556" s="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</row>
    <row r="1557" spans="1:172" x14ac:dyDescent="0.2">
      <c r="A1557" s="88"/>
      <c r="B1557" s="4"/>
      <c r="C1557" s="7"/>
      <c r="D1557" s="6"/>
      <c r="E1557" s="7"/>
      <c r="F1557" s="23"/>
      <c r="G1557" s="8"/>
      <c r="H1557" s="7"/>
      <c r="I1557" s="7"/>
      <c r="J1557" s="7"/>
      <c r="K1557" s="7"/>
      <c r="L1557" s="24"/>
      <c r="M1557" s="10"/>
      <c r="N1557" s="7"/>
      <c r="O1557" s="7"/>
      <c r="P1557" s="25"/>
      <c r="Q1557" s="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</row>
    <row r="1558" spans="1:172" x14ac:dyDescent="0.2">
      <c r="A1558" s="88"/>
      <c r="B1558" s="4"/>
      <c r="C1558" s="7"/>
      <c r="D1558" s="6"/>
      <c r="E1558" s="7"/>
      <c r="F1558" s="23"/>
      <c r="G1558" s="8"/>
      <c r="H1558" s="7"/>
      <c r="I1558" s="7"/>
      <c r="J1558" s="7"/>
      <c r="K1558" s="7"/>
      <c r="L1558" s="24"/>
      <c r="M1558" s="10"/>
      <c r="N1558" s="7"/>
      <c r="O1558" s="7"/>
      <c r="P1558" s="25"/>
      <c r="Q1558" s="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</row>
    <row r="1559" spans="1:172" x14ac:dyDescent="0.2">
      <c r="A1559" s="88"/>
      <c r="B1559" s="4"/>
      <c r="C1559" s="7"/>
      <c r="D1559" s="6"/>
      <c r="E1559" s="7"/>
      <c r="F1559" s="23"/>
      <c r="G1559" s="8"/>
      <c r="H1559" s="7"/>
      <c r="I1559" s="7"/>
      <c r="J1559" s="7"/>
      <c r="K1559" s="7"/>
      <c r="L1559" s="24"/>
      <c r="M1559" s="10"/>
      <c r="N1559" s="7"/>
      <c r="O1559" s="7"/>
      <c r="P1559" s="25"/>
      <c r="Q1559" s="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</row>
    <row r="1560" spans="1:172" x14ac:dyDescent="0.2">
      <c r="A1560" s="88"/>
      <c r="B1560" s="4"/>
      <c r="C1560" s="7"/>
      <c r="D1560" s="6"/>
      <c r="E1560" s="7"/>
      <c r="F1560" s="23"/>
      <c r="G1560" s="8"/>
      <c r="H1560" s="7"/>
      <c r="I1560" s="7"/>
      <c r="J1560" s="7"/>
      <c r="K1560" s="7"/>
      <c r="L1560" s="24"/>
      <c r="M1560" s="10"/>
      <c r="N1560" s="7"/>
      <c r="O1560" s="7"/>
      <c r="P1560" s="25"/>
      <c r="Q1560" s="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</row>
    <row r="1561" spans="1:172" x14ac:dyDescent="0.2">
      <c r="A1561" s="88"/>
      <c r="B1561" s="4"/>
      <c r="C1561" s="7"/>
      <c r="D1561" s="6"/>
      <c r="E1561" s="7"/>
      <c r="F1561" s="23"/>
      <c r="G1561" s="8"/>
      <c r="H1561" s="7"/>
      <c r="I1561" s="7"/>
      <c r="J1561" s="7"/>
      <c r="K1561" s="7"/>
      <c r="L1561" s="24"/>
      <c r="M1561" s="10"/>
      <c r="N1561" s="7"/>
      <c r="O1561" s="7"/>
      <c r="P1561" s="25"/>
      <c r="Q1561" s="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</row>
    <row r="1562" spans="1:172" x14ac:dyDescent="0.2">
      <c r="A1562" s="88"/>
      <c r="B1562" s="4"/>
      <c r="C1562" s="7"/>
      <c r="D1562" s="6"/>
      <c r="E1562" s="7"/>
      <c r="F1562" s="23"/>
      <c r="G1562" s="8"/>
      <c r="H1562" s="7"/>
      <c r="I1562" s="7"/>
      <c r="J1562" s="7"/>
      <c r="K1562" s="7"/>
      <c r="L1562" s="24"/>
      <c r="M1562" s="10"/>
      <c r="N1562" s="7"/>
      <c r="O1562" s="7"/>
      <c r="P1562" s="25"/>
      <c r="Q1562" s="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</row>
    <row r="1563" spans="1:172" x14ac:dyDescent="0.2">
      <c r="A1563" s="88"/>
      <c r="B1563" s="4"/>
      <c r="C1563" s="7"/>
      <c r="D1563" s="6"/>
      <c r="E1563" s="7"/>
      <c r="F1563" s="23"/>
      <c r="G1563" s="8"/>
      <c r="H1563" s="7"/>
      <c r="I1563" s="7"/>
      <c r="J1563" s="7"/>
      <c r="K1563" s="7"/>
      <c r="L1563" s="24"/>
      <c r="M1563" s="10"/>
      <c r="N1563" s="7"/>
      <c r="O1563" s="7"/>
      <c r="P1563" s="25"/>
      <c r="Q1563" s="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</row>
    <row r="1564" spans="1:172" x14ac:dyDescent="0.2">
      <c r="A1564" s="88"/>
      <c r="B1564" s="4"/>
      <c r="C1564" s="7"/>
      <c r="D1564" s="6"/>
      <c r="E1564" s="7"/>
      <c r="F1564" s="23"/>
      <c r="G1564" s="8"/>
      <c r="H1564" s="7"/>
      <c r="I1564" s="7"/>
      <c r="J1564" s="7"/>
      <c r="K1564" s="7"/>
      <c r="L1564" s="24"/>
      <c r="M1564" s="10"/>
      <c r="N1564" s="7"/>
      <c r="O1564" s="7"/>
      <c r="P1564" s="25"/>
      <c r="Q1564" s="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</row>
    <row r="1565" spans="1:172" x14ac:dyDescent="0.2">
      <c r="A1565" s="88"/>
      <c r="B1565" s="4"/>
      <c r="C1565" s="7"/>
      <c r="D1565" s="6"/>
      <c r="E1565" s="7"/>
      <c r="F1565" s="23"/>
      <c r="G1565" s="8"/>
      <c r="H1565" s="7"/>
      <c r="I1565" s="7"/>
      <c r="J1565" s="7"/>
      <c r="K1565" s="7"/>
      <c r="L1565" s="24"/>
      <c r="M1565" s="10"/>
      <c r="N1565" s="7"/>
      <c r="O1565" s="7"/>
      <c r="P1565" s="25"/>
      <c r="Q1565" s="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</row>
    <row r="1566" spans="1:172" x14ac:dyDescent="0.2">
      <c r="A1566" s="88"/>
      <c r="B1566" s="4"/>
      <c r="C1566" s="7"/>
      <c r="D1566" s="6"/>
      <c r="E1566" s="7"/>
      <c r="F1566" s="23"/>
      <c r="G1566" s="8"/>
      <c r="H1566" s="7"/>
      <c r="I1566" s="7"/>
      <c r="J1566" s="7"/>
      <c r="K1566" s="7"/>
      <c r="L1566" s="24"/>
      <c r="M1566" s="10"/>
      <c r="N1566" s="7"/>
      <c r="O1566" s="7"/>
      <c r="P1566" s="25"/>
      <c r="Q1566" s="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</row>
    <row r="1567" spans="1:172" x14ac:dyDescent="0.2">
      <c r="A1567" s="88"/>
      <c r="B1567" s="4"/>
      <c r="C1567" s="7"/>
      <c r="D1567" s="6"/>
      <c r="E1567" s="7"/>
      <c r="F1567" s="23"/>
      <c r="G1567" s="8"/>
      <c r="H1567" s="7"/>
      <c r="I1567" s="7"/>
      <c r="J1567" s="7"/>
      <c r="K1567" s="7"/>
      <c r="L1567" s="24"/>
      <c r="M1567" s="10"/>
      <c r="N1567" s="7"/>
      <c r="O1567" s="7"/>
      <c r="P1567" s="25"/>
      <c r="Q1567" s="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</row>
    <row r="1568" spans="1:172" x14ac:dyDescent="0.2">
      <c r="A1568" s="88"/>
      <c r="B1568" s="4"/>
      <c r="C1568" s="7"/>
      <c r="D1568" s="6"/>
      <c r="E1568" s="7"/>
      <c r="F1568" s="23"/>
      <c r="G1568" s="8"/>
      <c r="H1568" s="7"/>
      <c r="I1568" s="7"/>
      <c r="J1568" s="7"/>
      <c r="K1568" s="7"/>
      <c r="L1568" s="24"/>
      <c r="M1568" s="10"/>
      <c r="N1568" s="7"/>
      <c r="O1568" s="7"/>
      <c r="P1568" s="25"/>
      <c r="Q1568" s="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</row>
    <row r="1569" spans="1:172" x14ac:dyDescent="0.2">
      <c r="A1569" s="88"/>
      <c r="B1569" s="4"/>
      <c r="C1569" s="7"/>
      <c r="D1569" s="6"/>
      <c r="E1569" s="7"/>
      <c r="F1569" s="23"/>
      <c r="G1569" s="8"/>
      <c r="H1569" s="7"/>
      <c r="I1569" s="7"/>
      <c r="J1569" s="7"/>
      <c r="K1569" s="7"/>
      <c r="L1569" s="24"/>
      <c r="M1569" s="10"/>
      <c r="N1569" s="7"/>
      <c r="O1569" s="7"/>
      <c r="P1569" s="25"/>
      <c r="Q1569" s="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</row>
    <row r="1570" spans="1:172" x14ac:dyDescent="0.2">
      <c r="A1570" s="88"/>
      <c r="B1570" s="4"/>
      <c r="C1570" s="7"/>
      <c r="D1570" s="6"/>
      <c r="E1570" s="7"/>
      <c r="F1570" s="23"/>
      <c r="G1570" s="8"/>
      <c r="H1570" s="7"/>
      <c r="I1570" s="7"/>
      <c r="J1570" s="7"/>
      <c r="K1570" s="7"/>
      <c r="L1570" s="24"/>
      <c r="M1570" s="10"/>
      <c r="N1570" s="7"/>
      <c r="O1570" s="7"/>
      <c r="P1570" s="25"/>
      <c r="Q1570" s="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</row>
    <row r="1571" spans="1:172" x14ac:dyDescent="0.2">
      <c r="A1571" s="88"/>
      <c r="B1571" s="4"/>
      <c r="C1571" s="7"/>
      <c r="D1571" s="6"/>
      <c r="E1571" s="7"/>
      <c r="F1571" s="23"/>
      <c r="G1571" s="8"/>
      <c r="H1571" s="7"/>
      <c r="I1571" s="7"/>
      <c r="J1571" s="7"/>
      <c r="K1571" s="7"/>
      <c r="L1571" s="24"/>
      <c r="M1571" s="10"/>
      <c r="N1571" s="7"/>
      <c r="O1571" s="7"/>
      <c r="P1571" s="25"/>
      <c r="Q1571" s="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</row>
    <row r="1572" spans="1:172" x14ac:dyDescent="0.2">
      <c r="A1572" s="88"/>
      <c r="B1572" s="4"/>
      <c r="C1572" s="7"/>
      <c r="D1572" s="6"/>
      <c r="E1572" s="7"/>
      <c r="F1572" s="23"/>
      <c r="G1572" s="8"/>
      <c r="H1572" s="7"/>
      <c r="I1572" s="7"/>
      <c r="J1572" s="7"/>
      <c r="K1572" s="7"/>
      <c r="L1572" s="24"/>
      <c r="M1572" s="10"/>
      <c r="N1572" s="7"/>
      <c r="O1572" s="7"/>
      <c r="P1572" s="25"/>
      <c r="Q1572" s="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</row>
    <row r="1573" spans="1:172" x14ac:dyDescent="0.2">
      <c r="A1573" s="88"/>
      <c r="B1573" s="4"/>
      <c r="C1573" s="7"/>
      <c r="D1573" s="6"/>
      <c r="E1573" s="7"/>
      <c r="F1573" s="23"/>
      <c r="G1573" s="8"/>
      <c r="H1573" s="7"/>
      <c r="I1573" s="7"/>
      <c r="J1573" s="7"/>
      <c r="K1573" s="7"/>
      <c r="L1573" s="24"/>
      <c r="M1573" s="10"/>
      <c r="N1573" s="7"/>
      <c r="O1573" s="7"/>
      <c r="P1573" s="25"/>
      <c r="Q1573" s="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</row>
    <row r="1574" spans="1:172" x14ac:dyDescent="0.2">
      <c r="A1574" s="88"/>
      <c r="B1574" s="4"/>
      <c r="C1574" s="7"/>
      <c r="D1574" s="6"/>
      <c r="E1574" s="7"/>
      <c r="F1574" s="23"/>
      <c r="G1574" s="8"/>
      <c r="H1574" s="7"/>
      <c r="I1574" s="7"/>
      <c r="J1574" s="7"/>
      <c r="K1574" s="7"/>
      <c r="L1574" s="24"/>
      <c r="M1574" s="10"/>
      <c r="N1574" s="7"/>
      <c r="O1574" s="7"/>
      <c r="P1574" s="25"/>
      <c r="Q1574" s="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</row>
    <row r="1575" spans="1:172" x14ac:dyDescent="0.2">
      <c r="A1575" s="88"/>
      <c r="B1575" s="4"/>
      <c r="C1575" s="7"/>
      <c r="D1575" s="6"/>
      <c r="E1575" s="7"/>
      <c r="F1575" s="23"/>
      <c r="G1575" s="8"/>
      <c r="H1575" s="7"/>
      <c r="I1575" s="7"/>
      <c r="J1575" s="7"/>
      <c r="K1575" s="7"/>
      <c r="L1575" s="24"/>
      <c r="M1575" s="10"/>
      <c r="N1575" s="7"/>
      <c r="O1575" s="7"/>
      <c r="P1575" s="25"/>
      <c r="Q1575" s="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</row>
    <row r="1576" spans="1:172" x14ac:dyDescent="0.2">
      <c r="A1576" s="88"/>
      <c r="B1576" s="4"/>
      <c r="C1576" s="7"/>
      <c r="D1576" s="6"/>
      <c r="E1576" s="7"/>
      <c r="F1576" s="23"/>
      <c r="G1576" s="8"/>
      <c r="H1576" s="7"/>
      <c r="I1576" s="7"/>
      <c r="J1576" s="7"/>
      <c r="K1576" s="7"/>
      <c r="L1576" s="24"/>
      <c r="M1576" s="10"/>
      <c r="N1576" s="7"/>
      <c r="O1576" s="7"/>
      <c r="P1576" s="25"/>
      <c r="Q1576" s="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</row>
    <row r="1577" spans="1:172" x14ac:dyDescent="0.2">
      <c r="A1577" s="88"/>
      <c r="B1577" s="4"/>
      <c r="C1577" s="7"/>
      <c r="D1577" s="6"/>
      <c r="E1577" s="7"/>
      <c r="F1577" s="23"/>
      <c r="G1577" s="8"/>
      <c r="H1577" s="7"/>
      <c r="I1577" s="7"/>
      <c r="J1577" s="7"/>
      <c r="K1577" s="7"/>
      <c r="L1577" s="24"/>
      <c r="M1577" s="10"/>
      <c r="N1577" s="7"/>
      <c r="O1577" s="7"/>
      <c r="P1577" s="25"/>
      <c r="Q1577" s="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</row>
    <row r="1578" spans="1:172" x14ac:dyDescent="0.2">
      <c r="A1578" s="88"/>
      <c r="B1578" s="4"/>
      <c r="C1578" s="7"/>
      <c r="D1578" s="6"/>
      <c r="E1578" s="7"/>
      <c r="F1578" s="23"/>
      <c r="G1578" s="8"/>
      <c r="H1578" s="7"/>
      <c r="I1578" s="7"/>
      <c r="J1578" s="7"/>
      <c r="K1578" s="7"/>
      <c r="L1578" s="24"/>
      <c r="M1578" s="10"/>
      <c r="N1578" s="7"/>
      <c r="O1578" s="7"/>
      <c r="P1578" s="25"/>
      <c r="Q1578" s="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</row>
    <row r="1579" spans="1:172" x14ac:dyDescent="0.2">
      <c r="A1579" s="88"/>
      <c r="B1579" s="4"/>
      <c r="C1579" s="7"/>
      <c r="D1579" s="6"/>
      <c r="E1579" s="7"/>
      <c r="F1579" s="23"/>
      <c r="G1579" s="8"/>
      <c r="H1579" s="7"/>
      <c r="I1579" s="7"/>
      <c r="J1579" s="7"/>
      <c r="K1579" s="7"/>
      <c r="L1579" s="24"/>
      <c r="M1579" s="10"/>
      <c r="N1579" s="7"/>
      <c r="O1579" s="7"/>
      <c r="P1579" s="25"/>
      <c r="Q1579" s="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</row>
    <row r="1580" spans="1:172" x14ac:dyDescent="0.2">
      <c r="A1580" s="88"/>
      <c r="B1580" s="4"/>
      <c r="C1580" s="7"/>
      <c r="D1580" s="6"/>
      <c r="E1580" s="7"/>
      <c r="F1580" s="23"/>
      <c r="G1580" s="8"/>
      <c r="H1580" s="7"/>
      <c r="I1580" s="7"/>
      <c r="J1580" s="7"/>
      <c r="K1580" s="7"/>
      <c r="L1580" s="24"/>
      <c r="M1580" s="10"/>
      <c r="N1580" s="7"/>
      <c r="O1580" s="7"/>
      <c r="P1580" s="25"/>
      <c r="Q1580" s="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</row>
    <row r="1581" spans="1:172" x14ac:dyDescent="0.2">
      <c r="A1581" s="88"/>
      <c r="B1581" s="4"/>
      <c r="C1581" s="7"/>
      <c r="D1581" s="6"/>
      <c r="E1581" s="7"/>
      <c r="F1581" s="23"/>
      <c r="G1581" s="8"/>
      <c r="H1581" s="7"/>
      <c r="I1581" s="7"/>
      <c r="J1581" s="7"/>
      <c r="K1581" s="7"/>
      <c r="L1581" s="24"/>
      <c r="M1581" s="10"/>
      <c r="N1581" s="7"/>
      <c r="O1581" s="7"/>
      <c r="P1581" s="25"/>
      <c r="Q1581" s="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</row>
    <row r="1582" spans="1:172" x14ac:dyDescent="0.2">
      <c r="A1582" s="88"/>
      <c r="B1582" s="4"/>
      <c r="C1582" s="7"/>
      <c r="D1582" s="6"/>
      <c r="E1582" s="7"/>
      <c r="F1582" s="23"/>
      <c r="G1582" s="8"/>
      <c r="H1582" s="7"/>
      <c r="I1582" s="7"/>
      <c r="J1582" s="7"/>
      <c r="K1582" s="7"/>
      <c r="L1582" s="24"/>
      <c r="M1582" s="10"/>
      <c r="N1582" s="7"/>
      <c r="O1582" s="7"/>
      <c r="P1582" s="25"/>
      <c r="Q1582" s="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</row>
    <row r="1583" spans="1:172" x14ac:dyDescent="0.2">
      <c r="A1583" s="88"/>
      <c r="B1583" s="4"/>
      <c r="C1583" s="7"/>
      <c r="D1583" s="6"/>
      <c r="E1583" s="7"/>
      <c r="F1583" s="23"/>
      <c r="G1583" s="8"/>
      <c r="H1583" s="7"/>
      <c r="I1583" s="7"/>
      <c r="J1583" s="7"/>
      <c r="K1583" s="7"/>
      <c r="L1583" s="24"/>
      <c r="M1583" s="10"/>
      <c r="N1583" s="7"/>
      <c r="O1583" s="7"/>
      <c r="P1583" s="25"/>
      <c r="Q1583" s="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</row>
    <row r="1584" spans="1:172" x14ac:dyDescent="0.2">
      <c r="A1584" s="88"/>
      <c r="B1584" s="4"/>
      <c r="C1584" s="7"/>
      <c r="D1584" s="6"/>
      <c r="E1584" s="7"/>
      <c r="F1584" s="23"/>
      <c r="G1584" s="8"/>
      <c r="H1584" s="7"/>
      <c r="I1584" s="7"/>
      <c r="J1584" s="7"/>
      <c r="K1584" s="7"/>
      <c r="L1584" s="24"/>
      <c r="M1584" s="10"/>
      <c r="N1584" s="7"/>
      <c r="O1584" s="7"/>
      <c r="P1584" s="25"/>
      <c r="Q1584" s="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</row>
    <row r="1585" spans="1:172" x14ac:dyDescent="0.2">
      <c r="A1585" s="88"/>
      <c r="B1585" s="4"/>
      <c r="C1585" s="7"/>
      <c r="D1585" s="6"/>
      <c r="E1585" s="7"/>
      <c r="F1585" s="23"/>
      <c r="G1585" s="8"/>
      <c r="H1585" s="7"/>
      <c r="I1585" s="7"/>
      <c r="J1585" s="7"/>
      <c r="K1585" s="7"/>
      <c r="L1585" s="24"/>
      <c r="M1585" s="10"/>
      <c r="N1585" s="7"/>
      <c r="O1585" s="7"/>
      <c r="P1585" s="25"/>
      <c r="Q1585" s="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</row>
    <row r="1586" spans="1:172" x14ac:dyDescent="0.2">
      <c r="A1586" s="88"/>
      <c r="B1586" s="4"/>
      <c r="C1586" s="7"/>
      <c r="D1586" s="6"/>
      <c r="E1586" s="7"/>
      <c r="F1586" s="23"/>
      <c r="G1586" s="8"/>
      <c r="H1586" s="7"/>
      <c r="I1586" s="7"/>
      <c r="J1586" s="7"/>
      <c r="K1586" s="7"/>
      <c r="L1586" s="24"/>
      <c r="M1586" s="10"/>
      <c r="N1586" s="7"/>
      <c r="O1586" s="7"/>
      <c r="P1586" s="25"/>
      <c r="Q1586" s="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</row>
    <row r="1587" spans="1:172" x14ac:dyDescent="0.2">
      <c r="A1587" s="88"/>
      <c r="B1587" s="4"/>
      <c r="C1587" s="7"/>
      <c r="D1587" s="6"/>
      <c r="E1587" s="7"/>
      <c r="F1587" s="23"/>
      <c r="G1587" s="8"/>
      <c r="H1587" s="7"/>
      <c r="I1587" s="7"/>
      <c r="J1587" s="7"/>
      <c r="K1587" s="7"/>
      <c r="L1587" s="24"/>
      <c r="M1587" s="10"/>
      <c r="N1587" s="7"/>
      <c r="O1587" s="7"/>
      <c r="P1587" s="25"/>
      <c r="Q1587" s="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</row>
    <row r="1588" spans="1:172" x14ac:dyDescent="0.2">
      <c r="A1588" s="88"/>
      <c r="B1588" s="4"/>
      <c r="C1588" s="7"/>
      <c r="D1588" s="6"/>
      <c r="E1588" s="7"/>
      <c r="F1588" s="23"/>
      <c r="G1588" s="8"/>
      <c r="H1588" s="7"/>
      <c r="I1588" s="7"/>
      <c r="J1588" s="7"/>
      <c r="K1588" s="7"/>
      <c r="L1588" s="24"/>
      <c r="M1588" s="10"/>
      <c r="N1588" s="7"/>
      <c r="O1588" s="7"/>
      <c r="P1588" s="25"/>
      <c r="Q1588" s="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</row>
    <row r="1589" spans="1:172" x14ac:dyDescent="0.2">
      <c r="A1589" s="88"/>
      <c r="B1589" s="4"/>
      <c r="C1589" s="7"/>
      <c r="D1589" s="6"/>
      <c r="E1589" s="7"/>
      <c r="F1589" s="23"/>
      <c r="G1589" s="8"/>
      <c r="H1589" s="7"/>
      <c r="I1589" s="7"/>
      <c r="J1589" s="7"/>
      <c r="K1589" s="7"/>
      <c r="L1589" s="24"/>
      <c r="M1589" s="10"/>
      <c r="N1589" s="7"/>
      <c r="O1589" s="7"/>
      <c r="P1589" s="25"/>
      <c r="Q1589" s="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</row>
    <row r="1590" spans="1:172" x14ac:dyDescent="0.2">
      <c r="A1590" s="88"/>
      <c r="B1590" s="4"/>
      <c r="C1590" s="7"/>
      <c r="D1590" s="6"/>
      <c r="E1590" s="7"/>
      <c r="F1590" s="23"/>
      <c r="G1590" s="8"/>
      <c r="H1590" s="7"/>
      <c r="I1590" s="7"/>
      <c r="J1590" s="7"/>
      <c r="K1590" s="7"/>
      <c r="L1590" s="24"/>
      <c r="M1590" s="10"/>
      <c r="N1590" s="7"/>
      <c r="O1590" s="7"/>
      <c r="P1590" s="25"/>
      <c r="Q1590" s="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</row>
    <row r="1591" spans="1:172" x14ac:dyDescent="0.2">
      <c r="A1591" s="88"/>
      <c r="B1591" s="4"/>
      <c r="C1591" s="7"/>
      <c r="D1591" s="6"/>
      <c r="E1591" s="7"/>
      <c r="F1591" s="23"/>
      <c r="G1591" s="8"/>
      <c r="H1591" s="7"/>
      <c r="I1591" s="7"/>
      <c r="J1591" s="7"/>
      <c r="K1591" s="7"/>
      <c r="L1591" s="24"/>
      <c r="M1591" s="10"/>
      <c r="N1591" s="7"/>
      <c r="O1591" s="7"/>
      <c r="P1591" s="25"/>
      <c r="Q1591" s="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</row>
    <row r="1592" spans="1:172" x14ac:dyDescent="0.2">
      <c r="A1592" s="88"/>
      <c r="B1592" s="4"/>
      <c r="C1592" s="7"/>
      <c r="D1592" s="6"/>
      <c r="E1592" s="7"/>
      <c r="F1592" s="23"/>
      <c r="G1592" s="8"/>
      <c r="H1592" s="7"/>
      <c r="I1592" s="7"/>
      <c r="J1592" s="7"/>
      <c r="K1592" s="7"/>
      <c r="L1592" s="24"/>
      <c r="M1592" s="10"/>
      <c r="N1592" s="7"/>
      <c r="O1592" s="7"/>
      <c r="P1592" s="25"/>
      <c r="Q1592" s="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</row>
    <row r="1593" spans="1:172" x14ac:dyDescent="0.2">
      <c r="A1593" s="88"/>
      <c r="B1593" s="4"/>
      <c r="C1593" s="7"/>
      <c r="D1593" s="6"/>
      <c r="E1593" s="7"/>
      <c r="F1593" s="23"/>
      <c r="G1593" s="8"/>
      <c r="H1593" s="7"/>
      <c r="I1593" s="7"/>
      <c r="J1593" s="7"/>
      <c r="K1593" s="7"/>
      <c r="L1593" s="24"/>
      <c r="M1593" s="10"/>
      <c r="N1593" s="7"/>
      <c r="O1593" s="7"/>
      <c r="P1593" s="25"/>
      <c r="Q1593" s="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</row>
    <row r="1594" spans="1:172" x14ac:dyDescent="0.2">
      <c r="A1594" s="88"/>
      <c r="B1594" s="4"/>
      <c r="C1594" s="7"/>
      <c r="D1594" s="6"/>
      <c r="E1594" s="7"/>
      <c r="F1594" s="23"/>
      <c r="G1594" s="8"/>
      <c r="H1594" s="7"/>
      <c r="I1594" s="7"/>
      <c r="J1594" s="7"/>
      <c r="K1594" s="7"/>
      <c r="L1594" s="24"/>
      <c r="M1594" s="10"/>
      <c r="N1594" s="7"/>
      <c r="O1594" s="7"/>
      <c r="P1594" s="25"/>
      <c r="Q1594" s="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</row>
    <row r="1595" spans="1:172" x14ac:dyDescent="0.2">
      <c r="A1595" s="88"/>
      <c r="B1595" s="4"/>
      <c r="C1595" s="7"/>
      <c r="D1595" s="6"/>
      <c r="E1595" s="7"/>
      <c r="F1595" s="23"/>
      <c r="G1595" s="8"/>
      <c r="H1595" s="7"/>
      <c r="I1595" s="7"/>
      <c r="J1595" s="7"/>
      <c r="K1595" s="7"/>
      <c r="L1595" s="24"/>
      <c r="M1595" s="10"/>
      <c r="N1595" s="7"/>
      <c r="O1595" s="7"/>
      <c r="P1595" s="25"/>
      <c r="Q1595" s="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</row>
    <row r="1596" spans="1:172" x14ac:dyDescent="0.2">
      <c r="A1596" s="88"/>
      <c r="B1596" s="4"/>
      <c r="C1596" s="7"/>
      <c r="D1596" s="6"/>
      <c r="E1596" s="7"/>
      <c r="F1596" s="23"/>
      <c r="G1596" s="8"/>
      <c r="H1596" s="7"/>
      <c r="I1596" s="7"/>
      <c r="J1596" s="7"/>
      <c r="K1596" s="7"/>
      <c r="L1596" s="24"/>
      <c r="M1596" s="10"/>
      <c r="N1596" s="7"/>
      <c r="O1596" s="7"/>
      <c r="P1596" s="25"/>
      <c r="Q1596" s="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</row>
    <row r="1597" spans="1:172" x14ac:dyDescent="0.2">
      <c r="A1597" s="88"/>
      <c r="B1597" s="4"/>
      <c r="C1597" s="7"/>
      <c r="D1597" s="6"/>
      <c r="E1597" s="7"/>
      <c r="F1597" s="23"/>
      <c r="G1597" s="8"/>
      <c r="H1597" s="7"/>
      <c r="I1597" s="7"/>
      <c r="J1597" s="7"/>
      <c r="K1597" s="7"/>
      <c r="L1597" s="24"/>
      <c r="M1597" s="10"/>
      <c r="N1597" s="7"/>
      <c r="O1597" s="7"/>
      <c r="P1597" s="25"/>
      <c r="Q1597" s="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</row>
    <row r="1598" spans="1:172" x14ac:dyDescent="0.2">
      <c r="A1598" s="88"/>
      <c r="B1598" s="4"/>
      <c r="C1598" s="7"/>
      <c r="D1598" s="6"/>
      <c r="E1598" s="7"/>
      <c r="F1598" s="23"/>
      <c r="G1598" s="8"/>
      <c r="H1598" s="7"/>
      <c r="I1598" s="7"/>
      <c r="J1598" s="7"/>
      <c r="K1598" s="7"/>
      <c r="L1598" s="24"/>
      <c r="M1598" s="10"/>
      <c r="N1598" s="7"/>
      <c r="O1598" s="7"/>
      <c r="P1598" s="25"/>
      <c r="Q1598" s="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</row>
    <row r="1599" spans="1:172" x14ac:dyDescent="0.2">
      <c r="A1599" s="88"/>
      <c r="B1599" s="4"/>
      <c r="C1599" s="7"/>
      <c r="D1599" s="6"/>
      <c r="E1599" s="7"/>
      <c r="F1599" s="23"/>
      <c r="G1599" s="8"/>
      <c r="H1599" s="7"/>
      <c r="I1599" s="7"/>
      <c r="J1599" s="7"/>
      <c r="K1599" s="7"/>
      <c r="L1599" s="24"/>
      <c r="M1599" s="10"/>
      <c r="N1599" s="7"/>
      <c r="O1599" s="7"/>
      <c r="P1599" s="25"/>
      <c r="Q1599" s="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</row>
    <row r="1600" spans="1:172" x14ac:dyDescent="0.2">
      <c r="A1600" s="88"/>
      <c r="B1600" s="4"/>
      <c r="C1600" s="7"/>
      <c r="D1600" s="6"/>
      <c r="E1600" s="7"/>
      <c r="F1600" s="23"/>
      <c r="G1600" s="8"/>
      <c r="H1600" s="7"/>
      <c r="I1600" s="7"/>
      <c r="J1600" s="7"/>
      <c r="K1600" s="7"/>
      <c r="L1600" s="24"/>
      <c r="M1600" s="10"/>
      <c r="N1600" s="7"/>
      <c r="O1600" s="7"/>
      <c r="P1600" s="25"/>
      <c r="Q1600" s="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</row>
    <row r="1601" spans="1:172" x14ac:dyDescent="0.2">
      <c r="A1601" s="88"/>
      <c r="B1601" s="4"/>
      <c r="C1601" s="7"/>
      <c r="D1601" s="6"/>
      <c r="E1601" s="7"/>
      <c r="F1601" s="23"/>
      <c r="G1601" s="8"/>
      <c r="H1601" s="7"/>
      <c r="I1601" s="7"/>
      <c r="J1601" s="7"/>
      <c r="K1601" s="7"/>
      <c r="L1601" s="24"/>
      <c r="M1601" s="10"/>
      <c r="N1601" s="7"/>
      <c r="O1601" s="7"/>
      <c r="P1601" s="25"/>
      <c r="Q1601" s="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</row>
    <row r="1602" spans="1:172" x14ac:dyDescent="0.2">
      <c r="A1602" s="88"/>
      <c r="B1602" s="4"/>
      <c r="C1602" s="7"/>
      <c r="D1602" s="6"/>
      <c r="E1602" s="7"/>
      <c r="F1602" s="23"/>
      <c r="G1602" s="8"/>
      <c r="H1602" s="7"/>
      <c r="I1602" s="7"/>
      <c r="J1602" s="7"/>
      <c r="K1602" s="7"/>
      <c r="L1602" s="24"/>
      <c r="M1602" s="10"/>
      <c r="N1602" s="7"/>
      <c r="O1602" s="7"/>
      <c r="P1602" s="25"/>
      <c r="Q1602" s="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</row>
    <row r="1603" spans="1:172" x14ac:dyDescent="0.2">
      <c r="A1603" s="88"/>
      <c r="B1603" s="4"/>
      <c r="C1603" s="7"/>
      <c r="D1603" s="6"/>
      <c r="E1603" s="7"/>
      <c r="F1603" s="23"/>
      <c r="G1603" s="8"/>
      <c r="H1603" s="7"/>
      <c r="I1603" s="7"/>
      <c r="J1603" s="7"/>
      <c r="K1603" s="7"/>
      <c r="L1603" s="24"/>
      <c r="M1603" s="10"/>
      <c r="N1603" s="7"/>
      <c r="O1603" s="7"/>
      <c r="P1603" s="25"/>
      <c r="Q1603" s="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</row>
    <row r="1604" spans="1:172" x14ac:dyDescent="0.2">
      <c r="A1604" s="88"/>
      <c r="B1604" s="4"/>
      <c r="C1604" s="7"/>
      <c r="D1604" s="6"/>
      <c r="E1604" s="7"/>
      <c r="F1604" s="23"/>
      <c r="G1604" s="8"/>
      <c r="H1604" s="7"/>
      <c r="I1604" s="7"/>
      <c r="J1604" s="7"/>
      <c r="K1604" s="7"/>
      <c r="L1604" s="24"/>
      <c r="M1604" s="10"/>
      <c r="N1604" s="7"/>
      <c r="O1604" s="7"/>
      <c r="P1604" s="25"/>
      <c r="Q1604" s="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</row>
    <row r="1605" spans="1:172" x14ac:dyDescent="0.2">
      <c r="A1605" s="88"/>
      <c r="B1605" s="4"/>
      <c r="C1605" s="7"/>
      <c r="D1605" s="6"/>
      <c r="E1605" s="7"/>
      <c r="F1605" s="23"/>
      <c r="G1605" s="8"/>
      <c r="H1605" s="7"/>
      <c r="I1605" s="7"/>
      <c r="J1605" s="7"/>
      <c r="K1605" s="7"/>
      <c r="L1605" s="24"/>
      <c r="M1605" s="10"/>
      <c r="N1605" s="7"/>
      <c r="O1605" s="7"/>
      <c r="P1605" s="25"/>
      <c r="Q1605" s="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</row>
    <row r="1606" spans="1:172" x14ac:dyDescent="0.2">
      <c r="A1606" s="88"/>
      <c r="B1606" s="4"/>
      <c r="C1606" s="7"/>
      <c r="D1606" s="6"/>
      <c r="E1606" s="7"/>
      <c r="F1606" s="23"/>
      <c r="G1606" s="8"/>
      <c r="H1606" s="7"/>
      <c r="I1606" s="7"/>
      <c r="J1606" s="7"/>
      <c r="K1606" s="7"/>
      <c r="L1606" s="24"/>
      <c r="M1606" s="10"/>
      <c r="N1606" s="7"/>
      <c r="O1606" s="7"/>
      <c r="P1606" s="25"/>
      <c r="Q1606" s="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</row>
    <row r="1607" spans="1:172" x14ac:dyDescent="0.2">
      <c r="A1607" s="88"/>
      <c r="B1607" s="4"/>
      <c r="C1607" s="7"/>
      <c r="D1607" s="6"/>
      <c r="E1607" s="7"/>
      <c r="F1607" s="23"/>
      <c r="G1607" s="8"/>
      <c r="H1607" s="7"/>
      <c r="I1607" s="7"/>
      <c r="J1607" s="7"/>
      <c r="K1607" s="7"/>
      <c r="L1607" s="24"/>
      <c r="M1607" s="10"/>
      <c r="N1607" s="7"/>
      <c r="O1607" s="7"/>
      <c r="P1607" s="25"/>
      <c r="Q1607" s="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</row>
    <row r="1608" spans="1:172" x14ac:dyDescent="0.2">
      <c r="A1608" s="88"/>
      <c r="B1608" s="4"/>
      <c r="C1608" s="7"/>
      <c r="D1608" s="6"/>
      <c r="E1608" s="7"/>
      <c r="F1608" s="23"/>
      <c r="G1608" s="8"/>
      <c r="H1608" s="7"/>
      <c r="I1608" s="7"/>
      <c r="J1608" s="7"/>
      <c r="K1608" s="7"/>
      <c r="L1608" s="24"/>
      <c r="M1608" s="10"/>
      <c r="N1608" s="7"/>
      <c r="O1608" s="7"/>
      <c r="P1608" s="25"/>
      <c r="Q1608" s="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</row>
    <row r="1609" spans="1:172" x14ac:dyDescent="0.2">
      <c r="A1609" s="88"/>
      <c r="B1609" s="4"/>
      <c r="C1609" s="7"/>
      <c r="D1609" s="6"/>
      <c r="E1609" s="7"/>
      <c r="F1609" s="23"/>
      <c r="G1609" s="8"/>
      <c r="H1609" s="7"/>
      <c r="I1609" s="7"/>
      <c r="J1609" s="7"/>
      <c r="K1609" s="7"/>
      <c r="L1609" s="24"/>
      <c r="M1609" s="10"/>
      <c r="N1609" s="7"/>
      <c r="O1609" s="7"/>
      <c r="P1609" s="25"/>
      <c r="Q1609" s="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</row>
    <row r="1610" spans="1:172" x14ac:dyDescent="0.2">
      <c r="A1610" s="88"/>
      <c r="B1610" s="4"/>
      <c r="C1610" s="7"/>
      <c r="D1610" s="6"/>
      <c r="E1610" s="7"/>
      <c r="F1610" s="23"/>
      <c r="G1610" s="8"/>
      <c r="H1610" s="7"/>
      <c r="I1610" s="7"/>
      <c r="J1610" s="7"/>
      <c r="K1610" s="7"/>
      <c r="L1610" s="24"/>
      <c r="M1610" s="10"/>
      <c r="N1610" s="7"/>
      <c r="O1610" s="7"/>
      <c r="P1610" s="25"/>
      <c r="Q1610" s="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</row>
    <row r="1611" spans="1:172" x14ac:dyDescent="0.2">
      <c r="A1611" s="88"/>
      <c r="B1611" s="4"/>
      <c r="C1611" s="7"/>
      <c r="D1611" s="6"/>
      <c r="E1611" s="7"/>
      <c r="F1611" s="23"/>
      <c r="G1611" s="8"/>
      <c r="H1611" s="7"/>
      <c r="I1611" s="7"/>
      <c r="J1611" s="7"/>
      <c r="K1611" s="7"/>
      <c r="L1611" s="24"/>
      <c r="M1611" s="10"/>
      <c r="N1611" s="7"/>
      <c r="O1611" s="7"/>
      <c r="P1611" s="25"/>
      <c r="Q1611" s="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</row>
    <row r="1612" spans="1:172" x14ac:dyDescent="0.2">
      <c r="A1612" s="88"/>
      <c r="B1612" s="4"/>
      <c r="C1612" s="7"/>
      <c r="D1612" s="6"/>
      <c r="E1612" s="7"/>
      <c r="F1612" s="23"/>
      <c r="G1612" s="8"/>
      <c r="H1612" s="7"/>
      <c r="I1612" s="7"/>
      <c r="J1612" s="7"/>
      <c r="K1612" s="7"/>
      <c r="L1612" s="24"/>
      <c r="M1612" s="10"/>
      <c r="N1612" s="7"/>
      <c r="O1612" s="7"/>
      <c r="P1612" s="25"/>
      <c r="Q1612" s="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</row>
    <row r="1613" spans="1:172" x14ac:dyDescent="0.2">
      <c r="A1613" s="88"/>
      <c r="B1613" s="4"/>
      <c r="C1613" s="7"/>
      <c r="D1613" s="6"/>
      <c r="E1613" s="7"/>
      <c r="F1613" s="23"/>
      <c r="G1613" s="8"/>
      <c r="H1613" s="7"/>
      <c r="I1613" s="7"/>
      <c r="J1613" s="7"/>
      <c r="K1613" s="7"/>
      <c r="L1613" s="24"/>
      <c r="M1613" s="10"/>
      <c r="N1613" s="7"/>
      <c r="O1613" s="7"/>
      <c r="P1613" s="25"/>
      <c r="Q1613" s="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</row>
    <row r="1614" spans="1:172" x14ac:dyDescent="0.2">
      <c r="A1614" s="88"/>
      <c r="B1614" s="4"/>
      <c r="C1614" s="7"/>
      <c r="D1614" s="6"/>
      <c r="E1614" s="7"/>
      <c r="F1614" s="23"/>
      <c r="G1614" s="8"/>
      <c r="H1614" s="7"/>
      <c r="I1614" s="7"/>
      <c r="J1614" s="7"/>
      <c r="K1614" s="7"/>
      <c r="L1614" s="24"/>
      <c r="M1614" s="10"/>
      <c r="N1614" s="7"/>
      <c r="O1614" s="7"/>
      <c r="P1614" s="25"/>
      <c r="Q1614" s="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</row>
    <row r="1615" spans="1:172" x14ac:dyDescent="0.2">
      <c r="A1615" s="88"/>
      <c r="B1615" s="4"/>
      <c r="C1615" s="7"/>
      <c r="D1615" s="6"/>
      <c r="E1615" s="7"/>
      <c r="F1615" s="23"/>
      <c r="G1615" s="8"/>
      <c r="H1615" s="7"/>
      <c r="I1615" s="7"/>
      <c r="J1615" s="7"/>
      <c r="K1615" s="7"/>
      <c r="L1615" s="24"/>
      <c r="M1615" s="10"/>
      <c r="N1615" s="7"/>
      <c r="O1615" s="7"/>
      <c r="P1615" s="25"/>
      <c r="Q1615" s="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</row>
    <row r="1616" spans="1:172" x14ac:dyDescent="0.2">
      <c r="A1616" s="88"/>
      <c r="B1616" s="4"/>
      <c r="C1616" s="7"/>
      <c r="D1616" s="6"/>
      <c r="E1616" s="7"/>
      <c r="F1616" s="23"/>
      <c r="G1616" s="8"/>
      <c r="H1616" s="7"/>
      <c r="I1616" s="7"/>
      <c r="J1616" s="7"/>
      <c r="K1616" s="7"/>
      <c r="L1616" s="24"/>
      <c r="M1616" s="10"/>
      <c r="N1616" s="7"/>
      <c r="O1616" s="7"/>
      <c r="P1616" s="25"/>
      <c r="Q1616" s="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</row>
    <row r="1617" spans="1:172" x14ac:dyDescent="0.2">
      <c r="A1617" s="88"/>
      <c r="B1617" s="4"/>
      <c r="C1617" s="7"/>
      <c r="D1617" s="6"/>
      <c r="E1617" s="7"/>
      <c r="F1617" s="23"/>
      <c r="G1617" s="8"/>
      <c r="H1617" s="7"/>
      <c r="I1617" s="7"/>
      <c r="J1617" s="7"/>
      <c r="K1617" s="7"/>
      <c r="L1617" s="24"/>
      <c r="M1617" s="10"/>
      <c r="N1617" s="7"/>
      <c r="O1617" s="7"/>
      <c r="P1617" s="25"/>
      <c r="Q1617" s="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</row>
    <row r="1618" spans="1:172" x14ac:dyDescent="0.2">
      <c r="A1618" s="88"/>
      <c r="B1618" s="4"/>
      <c r="C1618" s="7"/>
      <c r="D1618" s="6"/>
      <c r="E1618" s="7"/>
      <c r="F1618" s="23"/>
      <c r="G1618" s="8"/>
      <c r="H1618" s="7"/>
      <c r="I1618" s="7"/>
      <c r="J1618" s="7"/>
      <c r="K1618" s="7"/>
      <c r="L1618" s="24"/>
      <c r="M1618" s="10"/>
      <c r="N1618" s="7"/>
      <c r="O1618" s="7"/>
      <c r="P1618" s="25"/>
      <c r="Q1618" s="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</row>
    <row r="1619" spans="1:172" x14ac:dyDescent="0.2">
      <c r="A1619" s="88"/>
      <c r="B1619" s="4"/>
      <c r="C1619" s="7"/>
      <c r="D1619" s="6"/>
      <c r="E1619" s="7"/>
      <c r="F1619" s="23"/>
      <c r="G1619" s="8"/>
      <c r="H1619" s="7"/>
      <c r="I1619" s="7"/>
      <c r="J1619" s="7"/>
      <c r="K1619" s="7"/>
      <c r="L1619" s="24"/>
      <c r="M1619" s="10"/>
      <c r="N1619" s="7"/>
      <c r="O1619" s="7"/>
      <c r="P1619" s="25"/>
      <c r="Q1619" s="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</row>
    <row r="1620" spans="1:172" x14ac:dyDescent="0.2">
      <c r="A1620" s="88"/>
      <c r="B1620" s="4"/>
      <c r="C1620" s="7"/>
      <c r="D1620" s="6"/>
      <c r="E1620" s="7"/>
      <c r="F1620" s="23"/>
      <c r="G1620" s="8"/>
      <c r="H1620" s="7"/>
      <c r="I1620" s="7"/>
      <c r="J1620" s="7"/>
      <c r="K1620" s="7"/>
      <c r="L1620" s="24"/>
      <c r="M1620" s="10"/>
      <c r="N1620" s="7"/>
      <c r="O1620" s="7"/>
      <c r="P1620" s="25"/>
      <c r="Q1620" s="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</row>
    <row r="1621" spans="1:172" x14ac:dyDescent="0.2">
      <c r="A1621" s="88"/>
      <c r="B1621" s="4"/>
      <c r="C1621" s="7"/>
      <c r="D1621" s="6"/>
      <c r="E1621" s="7"/>
      <c r="F1621" s="23"/>
      <c r="G1621" s="8"/>
      <c r="H1621" s="7"/>
      <c r="I1621" s="7"/>
      <c r="J1621" s="7"/>
      <c r="K1621" s="7"/>
      <c r="L1621" s="24"/>
      <c r="M1621" s="10"/>
      <c r="N1621" s="7"/>
      <c r="O1621" s="7"/>
      <c r="P1621" s="25"/>
      <c r="Q1621" s="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</row>
    <row r="1622" spans="1:172" x14ac:dyDescent="0.2">
      <c r="A1622" s="88"/>
      <c r="B1622" s="4"/>
      <c r="C1622" s="7"/>
      <c r="D1622" s="6"/>
      <c r="E1622" s="7"/>
      <c r="F1622" s="23"/>
      <c r="G1622" s="8"/>
      <c r="H1622" s="7"/>
      <c r="I1622" s="7"/>
      <c r="J1622" s="7"/>
      <c r="K1622" s="7"/>
      <c r="L1622" s="24"/>
      <c r="M1622" s="10"/>
      <c r="N1622" s="7"/>
      <c r="O1622" s="7"/>
      <c r="P1622" s="25"/>
      <c r="Q1622" s="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</row>
    <row r="1623" spans="1:172" x14ac:dyDescent="0.2">
      <c r="A1623" s="88"/>
      <c r="B1623" s="4"/>
      <c r="C1623" s="7"/>
      <c r="D1623" s="6"/>
      <c r="E1623" s="7"/>
      <c r="F1623" s="23"/>
      <c r="G1623" s="8"/>
      <c r="H1623" s="7"/>
      <c r="I1623" s="7"/>
      <c r="J1623" s="7"/>
      <c r="K1623" s="7"/>
      <c r="L1623" s="24"/>
      <c r="M1623" s="10"/>
      <c r="N1623" s="7"/>
      <c r="O1623" s="7"/>
      <c r="P1623" s="25"/>
      <c r="Q1623" s="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</row>
    <row r="1624" spans="1:172" x14ac:dyDescent="0.2">
      <c r="A1624" s="88"/>
      <c r="B1624" s="4"/>
      <c r="C1624" s="7"/>
      <c r="D1624" s="6"/>
      <c r="E1624" s="7"/>
      <c r="F1624" s="23"/>
      <c r="G1624" s="8"/>
      <c r="H1624" s="7"/>
      <c r="I1624" s="7"/>
      <c r="J1624" s="7"/>
      <c r="K1624" s="7"/>
      <c r="L1624" s="24"/>
      <c r="M1624" s="10"/>
      <c r="N1624" s="7"/>
      <c r="O1624" s="7"/>
      <c r="P1624" s="25"/>
      <c r="Q1624" s="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</row>
    <row r="1625" spans="1:172" x14ac:dyDescent="0.2">
      <c r="A1625" s="88"/>
      <c r="B1625" s="4"/>
      <c r="C1625" s="7"/>
      <c r="D1625" s="6"/>
      <c r="E1625" s="7"/>
      <c r="F1625" s="23"/>
      <c r="G1625" s="8"/>
      <c r="H1625" s="7"/>
      <c r="I1625" s="7"/>
      <c r="J1625" s="7"/>
      <c r="K1625" s="7"/>
      <c r="L1625" s="24"/>
      <c r="M1625" s="10"/>
      <c r="N1625" s="7"/>
      <c r="O1625" s="7"/>
      <c r="P1625" s="25"/>
      <c r="Q1625" s="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</row>
    <row r="1626" spans="1:172" x14ac:dyDescent="0.2">
      <c r="A1626" s="88"/>
      <c r="B1626" s="4"/>
      <c r="C1626" s="7"/>
      <c r="D1626" s="6"/>
      <c r="E1626" s="7"/>
      <c r="F1626" s="23"/>
      <c r="G1626" s="8"/>
      <c r="H1626" s="7"/>
      <c r="I1626" s="7"/>
      <c r="J1626" s="7"/>
      <c r="K1626" s="7"/>
      <c r="L1626" s="24"/>
      <c r="M1626" s="10"/>
      <c r="N1626" s="7"/>
      <c r="O1626" s="7"/>
      <c r="P1626" s="25"/>
      <c r="Q1626" s="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</row>
    <row r="1627" spans="1:172" x14ac:dyDescent="0.2">
      <c r="A1627" s="88"/>
      <c r="B1627" s="4"/>
      <c r="C1627" s="7"/>
      <c r="D1627" s="6"/>
      <c r="E1627" s="7"/>
      <c r="F1627" s="23"/>
      <c r="G1627" s="8"/>
      <c r="H1627" s="7"/>
      <c r="I1627" s="7"/>
      <c r="J1627" s="7"/>
      <c r="K1627" s="7"/>
      <c r="L1627" s="24"/>
      <c r="M1627" s="10"/>
      <c r="N1627" s="7"/>
      <c r="O1627" s="7"/>
      <c r="P1627" s="25"/>
      <c r="Q1627" s="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</row>
    <row r="1628" spans="1:172" x14ac:dyDescent="0.2">
      <c r="A1628" s="88"/>
      <c r="B1628" s="4"/>
      <c r="C1628" s="7"/>
      <c r="D1628" s="6"/>
      <c r="E1628" s="7"/>
      <c r="F1628" s="23"/>
      <c r="G1628" s="8"/>
      <c r="H1628" s="7"/>
      <c r="I1628" s="7"/>
      <c r="J1628" s="7"/>
      <c r="K1628" s="7"/>
      <c r="L1628" s="24"/>
      <c r="M1628" s="10"/>
      <c r="N1628" s="7"/>
      <c r="O1628" s="7"/>
      <c r="P1628" s="25"/>
      <c r="Q1628" s="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</row>
    <row r="1629" spans="1:172" x14ac:dyDescent="0.2">
      <c r="A1629" s="88"/>
      <c r="B1629" s="4"/>
      <c r="C1629" s="7"/>
      <c r="D1629" s="6"/>
      <c r="E1629" s="7"/>
      <c r="F1629" s="23"/>
      <c r="G1629" s="8"/>
      <c r="H1629" s="7"/>
      <c r="I1629" s="7"/>
      <c r="J1629" s="7"/>
      <c r="K1629" s="7"/>
      <c r="L1629" s="24"/>
      <c r="M1629" s="10"/>
      <c r="N1629" s="7"/>
      <c r="O1629" s="7"/>
      <c r="P1629" s="25"/>
      <c r="Q1629" s="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</row>
    <row r="1630" spans="1:172" x14ac:dyDescent="0.2">
      <c r="A1630" s="88"/>
      <c r="B1630" s="4"/>
      <c r="C1630" s="7"/>
      <c r="D1630" s="6"/>
      <c r="E1630" s="7"/>
      <c r="F1630" s="23"/>
      <c r="G1630" s="8"/>
      <c r="H1630" s="7"/>
      <c r="I1630" s="7"/>
      <c r="J1630" s="7"/>
      <c r="K1630" s="7"/>
      <c r="L1630" s="24"/>
      <c r="M1630" s="10"/>
      <c r="N1630" s="7"/>
      <c r="O1630" s="7"/>
      <c r="P1630" s="25"/>
      <c r="Q1630" s="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</row>
    <row r="1631" spans="1:172" x14ac:dyDescent="0.2">
      <c r="A1631" s="88"/>
      <c r="B1631" s="4"/>
      <c r="C1631" s="7"/>
      <c r="D1631" s="6"/>
      <c r="E1631" s="7"/>
      <c r="F1631" s="23"/>
      <c r="G1631" s="8"/>
      <c r="H1631" s="7"/>
      <c r="I1631" s="7"/>
      <c r="J1631" s="7"/>
      <c r="K1631" s="7"/>
      <c r="L1631" s="24"/>
      <c r="M1631" s="10"/>
      <c r="N1631" s="7"/>
      <c r="O1631" s="7"/>
      <c r="P1631" s="25"/>
      <c r="Q1631" s="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</row>
    <row r="1632" spans="1:172" x14ac:dyDescent="0.2">
      <c r="A1632" s="88"/>
      <c r="B1632" s="4"/>
      <c r="C1632" s="7"/>
      <c r="D1632" s="6"/>
      <c r="E1632" s="7"/>
      <c r="F1632" s="23"/>
      <c r="G1632" s="8"/>
      <c r="H1632" s="7"/>
      <c r="I1632" s="7"/>
      <c r="J1632" s="7"/>
      <c r="K1632" s="7"/>
      <c r="L1632" s="24"/>
      <c r="M1632" s="10"/>
      <c r="N1632" s="7"/>
      <c r="O1632" s="7"/>
      <c r="P1632" s="25"/>
      <c r="Q1632" s="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</row>
    <row r="1633" spans="1:172" x14ac:dyDescent="0.2">
      <c r="A1633" s="88"/>
      <c r="B1633" s="4"/>
      <c r="C1633" s="7"/>
      <c r="D1633" s="6"/>
      <c r="E1633" s="7"/>
      <c r="F1633" s="23"/>
      <c r="G1633" s="8"/>
      <c r="H1633" s="7"/>
      <c r="I1633" s="7"/>
      <c r="J1633" s="7"/>
      <c r="K1633" s="7"/>
      <c r="L1633" s="24"/>
      <c r="M1633" s="10"/>
      <c r="N1633" s="7"/>
      <c r="O1633" s="7"/>
      <c r="P1633" s="25"/>
      <c r="Q1633" s="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</row>
    <row r="1634" spans="1:172" x14ac:dyDescent="0.2">
      <c r="A1634" s="88"/>
      <c r="B1634" s="4"/>
      <c r="C1634" s="7"/>
      <c r="D1634" s="6"/>
      <c r="E1634" s="7"/>
      <c r="F1634" s="23"/>
      <c r="G1634" s="8"/>
      <c r="H1634" s="7"/>
      <c r="I1634" s="7"/>
      <c r="J1634" s="7"/>
      <c r="K1634" s="7"/>
      <c r="L1634" s="24"/>
      <c r="M1634" s="10"/>
      <c r="N1634" s="7"/>
      <c r="O1634" s="7"/>
      <c r="P1634" s="25"/>
      <c r="Q1634" s="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</row>
    <row r="1635" spans="1:172" x14ac:dyDescent="0.2">
      <c r="A1635" s="88"/>
      <c r="B1635" s="4"/>
      <c r="C1635" s="7"/>
      <c r="D1635" s="6"/>
      <c r="E1635" s="7"/>
      <c r="F1635" s="23"/>
      <c r="G1635" s="8"/>
      <c r="H1635" s="7"/>
      <c r="I1635" s="7"/>
      <c r="J1635" s="7"/>
      <c r="K1635" s="7"/>
      <c r="L1635" s="24"/>
      <c r="M1635" s="10"/>
      <c r="N1635" s="7"/>
      <c r="O1635" s="7"/>
      <c r="P1635" s="25"/>
      <c r="Q1635" s="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</row>
    <row r="1636" spans="1:172" x14ac:dyDescent="0.2">
      <c r="A1636" s="88"/>
      <c r="B1636" s="4"/>
      <c r="C1636" s="7"/>
      <c r="D1636" s="6"/>
      <c r="E1636" s="7"/>
      <c r="F1636" s="23"/>
      <c r="G1636" s="8"/>
      <c r="H1636" s="7"/>
      <c r="I1636" s="7"/>
      <c r="J1636" s="7"/>
      <c r="K1636" s="7"/>
      <c r="L1636" s="24"/>
      <c r="M1636" s="10"/>
      <c r="N1636" s="7"/>
      <c r="O1636" s="7"/>
      <c r="P1636" s="25"/>
      <c r="Q1636" s="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</row>
    <row r="1637" spans="1:172" x14ac:dyDescent="0.2">
      <c r="A1637" s="88"/>
      <c r="B1637" s="4"/>
      <c r="C1637" s="7"/>
      <c r="D1637" s="6"/>
      <c r="E1637" s="7"/>
      <c r="F1637" s="23"/>
      <c r="G1637" s="8"/>
      <c r="H1637" s="7"/>
      <c r="I1637" s="7"/>
      <c r="J1637" s="7"/>
      <c r="K1637" s="7"/>
      <c r="L1637" s="24"/>
      <c r="M1637" s="10"/>
      <c r="N1637" s="7"/>
      <c r="O1637" s="7"/>
      <c r="P1637" s="25"/>
      <c r="Q1637" s="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</row>
    <row r="1638" spans="1:172" x14ac:dyDescent="0.2">
      <c r="A1638" s="88"/>
      <c r="B1638" s="4"/>
      <c r="C1638" s="7"/>
      <c r="D1638" s="6"/>
      <c r="E1638" s="7"/>
      <c r="F1638" s="23"/>
      <c r="G1638" s="8"/>
      <c r="H1638" s="7"/>
      <c r="I1638" s="7"/>
      <c r="J1638" s="7"/>
      <c r="K1638" s="7"/>
      <c r="L1638" s="24"/>
      <c r="M1638" s="10"/>
      <c r="N1638" s="7"/>
      <c r="O1638" s="7"/>
      <c r="P1638" s="25"/>
      <c r="Q1638" s="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</row>
    <row r="1639" spans="1:172" x14ac:dyDescent="0.2">
      <c r="A1639" s="88"/>
      <c r="B1639" s="4"/>
      <c r="C1639" s="7"/>
      <c r="D1639" s="6"/>
      <c r="E1639" s="7"/>
      <c r="F1639" s="23"/>
      <c r="G1639" s="8"/>
      <c r="H1639" s="7"/>
      <c r="I1639" s="7"/>
      <c r="J1639" s="7"/>
      <c r="K1639" s="7"/>
      <c r="L1639" s="24"/>
      <c r="M1639" s="10"/>
      <c r="N1639" s="7"/>
      <c r="O1639" s="7"/>
      <c r="P1639" s="25"/>
      <c r="Q1639" s="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</row>
    <row r="1640" spans="1:172" x14ac:dyDescent="0.2">
      <c r="A1640" s="88"/>
      <c r="B1640" s="4"/>
      <c r="C1640" s="7"/>
      <c r="D1640" s="6"/>
      <c r="E1640" s="7"/>
      <c r="F1640" s="23"/>
      <c r="G1640" s="8"/>
      <c r="H1640" s="7"/>
      <c r="I1640" s="7"/>
      <c r="J1640" s="7"/>
      <c r="K1640" s="7"/>
      <c r="L1640" s="24"/>
      <c r="M1640" s="10"/>
      <c r="N1640" s="7"/>
      <c r="O1640" s="7"/>
      <c r="P1640" s="25"/>
      <c r="Q1640" s="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</row>
    <row r="1641" spans="1:172" x14ac:dyDescent="0.2">
      <c r="A1641" s="88"/>
      <c r="B1641" s="4"/>
      <c r="C1641" s="7"/>
      <c r="D1641" s="6"/>
      <c r="E1641" s="7"/>
      <c r="F1641" s="23"/>
      <c r="G1641" s="8"/>
      <c r="H1641" s="7"/>
      <c r="I1641" s="7"/>
      <c r="J1641" s="7"/>
      <c r="K1641" s="7"/>
      <c r="L1641" s="24"/>
      <c r="M1641" s="10"/>
      <c r="N1641" s="7"/>
      <c r="O1641" s="7"/>
      <c r="P1641" s="25"/>
      <c r="Q1641" s="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</row>
    <row r="1642" spans="1:172" x14ac:dyDescent="0.2">
      <c r="A1642" s="88"/>
      <c r="B1642" s="4"/>
      <c r="C1642" s="7"/>
      <c r="D1642" s="6"/>
      <c r="E1642" s="7"/>
      <c r="F1642" s="23"/>
      <c r="G1642" s="8"/>
      <c r="H1642" s="7"/>
      <c r="I1642" s="7"/>
      <c r="J1642" s="7"/>
      <c r="K1642" s="7"/>
      <c r="L1642" s="24"/>
      <c r="M1642" s="10"/>
      <c r="N1642" s="7"/>
      <c r="O1642" s="7"/>
      <c r="P1642" s="25"/>
      <c r="Q1642" s="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</row>
    <row r="1643" spans="1:172" x14ac:dyDescent="0.2">
      <c r="A1643" s="88"/>
      <c r="B1643" s="4"/>
      <c r="C1643" s="7"/>
      <c r="D1643" s="6"/>
      <c r="E1643" s="7"/>
      <c r="F1643" s="23"/>
      <c r="G1643" s="8"/>
      <c r="H1643" s="7"/>
      <c r="I1643" s="7"/>
      <c r="J1643" s="7"/>
      <c r="K1643" s="7"/>
      <c r="L1643" s="24"/>
      <c r="M1643" s="10"/>
      <c r="N1643" s="7"/>
      <c r="O1643" s="7"/>
      <c r="P1643" s="25"/>
      <c r="Q1643" s="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</row>
    <row r="1644" spans="1:172" x14ac:dyDescent="0.2">
      <c r="A1644" s="88"/>
      <c r="B1644" s="4"/>
      <c r="C1644" s="7"/>
      <c r="D1644" s="6"/>
      <c r="E1644" s="7"/>
      <c r="F1644" s="23"/>
      <c r="G1644" s="8"/>
      <c r="H1644" s="7"/>
      <c r="I1644" s="7"/>
      <c r="J1644" s="7"/>
      <c r="K1644" s="7"/>
      <c r="L1644" s="24"/>
      <c r="M1644" s="10"/>
      <c r="N1644" s="7"/>
      <c r="O1644" s="7"/>
      <c r="P1644" s="25"/>
      <c r="Q1644" s="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</row>
    <row r="1645" spans="1:172" x14ac:dyDescent="0.2">
      <c r="A1645" s="88"/>
      <c r="B1645" s="4"/>
      <c r="C1645" s="7"/>
      <c r="D1645" s="6"/>
      <c r="E1645" s="7"/>
      <c r="F1645" s="23"/>
      <c r="G1645" s="8"/>
      <c r="H1645" s="7"/>
      <c r="I1645" s="7"/>
      <c r="J1645" s="7"/>
      <c r="K1645" s="7"/>
      <c r="L1645" s="24"/>
      <c r="M1645" s="10"/>
      <c r="N1645" s="7"/>
      <c r="O1645" s="7"/>
      <c r="P1645" s="25"/>
      <c r="Q1645" s="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</row>
    <row r="1646" spans="1:172" x14ac:dyDescent="0.2">
      <c r="A1646" s="88"/>
      <c r="B1646" s="4"/>
      <c r="C1646" s="7"/>
      <c r="D1646" s="6"/>
      <c r="E1646" s="7"/>
      <c r="F1646" s="23"/>
      <c r="G1646" s="8"/>
      <c r="H1646" s="7"/>
      <c r="I1646" s="7"/>
      <c r="J1646" s="7"/>
      <c r="K1646" s="7"/>
      <c r="L1646" s="24"/>
      <c r="M1646" s="10"/>
      <c r="N1646" s="7"/>
      <c r="O1646" s="7"/>
      <c r="P1646" s="25"/>
      <c r="Q1646" s="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</row>
    <row r="1647" spans="1:172" x14ac:dyDescent="0.2">
      <c r="A1647" s="88"/>
      <c r="B1647" s="4"/>
      <c r="C1647" s="7"/>
      <c r="D1647" s="6"/>
      <c r="E1647" s="7"/>
      <c r="F1647" s="23"/>
      <c r="G1647" s="8"/>
      <c r="H1647" s="7"/>
      <c r="I1647" s="7"/>
      <c r="J1647" s="7"/>
      <c r="K1647" s="7"/>
      <c r="L1647" s="24"/>
      <c r="M1647" s="10"/>
      <c r="N1647" s="7"/>
      <c r="O1647" s="7"/>
      <c r="P1647" s="25"/>
      <c r="Q1647" s="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</row>
    <row r="1648" spans="1:172" x14ac:dyDescent="0.2">
      <c r="A1648" s="88"/>
      <c r="B1648" s="4"/>
      <c r="C1648" s="7"/>
      <c r="D1648" s="6"/>
      <c r="E1648" s="7"/>
      <c r="F1648" s="23"/>
      <c r="G1648" s="8"/>
      <c r="H1648" s="7"/>
      <c r="I1648" s="7"/>
      <c r="J1648" s="7"/>
      <c r="K1648" s="7"/>
      <c r="L1648" s="24"/>
      <c r="M1648" s="10"/>
      <c r="N1648" s="7"/>
      <c r="O1648" s="7"/>
      <c r="P1648" s="25"/>
      <c r="Q1648" s="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</row>
    <row r="1649" spans="1:172" x14ac:dyDescent="0.2">
      <c r="A1649" s="88"/>
      <c r="B1649" s="4"/>
      <c r="C1649" s="7"/>
      <c r="D1649" s="6"/>
      <c r="E1649" s="7"/>
      <c r="F1649" s="23"/>
      <c r="G1649" s="8"/>
      <c r="H1649" s="7"/>
      <c r="I1649" s="7"/>
      <c r="J1649" s="7"/>
      <c r="K1649" s="7"/>
      <c r="L1649" s="24"/>
      <c r="M1649" s="10"/>
      <c r="N1649" s="7"/>
      <c r="O1649" s="7"/>
      <c r="P1649" s="25"/>
      <c r="Q1649" s="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</row>
    <row r="1650" spans="1:172" x14ac:dyDescent="0.2">
      <c r="A1650" s="88"/>
      <c r="B1650" s="4"/>
      <c r="C1650" s="7"/>
      <c r="D1650" s="6"/>
      <c r="E1650" s="7"/>
      <c r="F1650" s="23"/>
      <c r="G1650" s="8"/>
      <c r="H1650" s="7"/>
      <c r="I1650" s="7"/>
      <c r="J1650" s="7"/>
      <c r="K1650" s="7"/>
      <c r="L1650" s="24"/>
      <c r="M1650" s="10"/>
      <c r="N1650" s="7"/>
      <c r="O1650" s="7"/>
      <c r="P1650" s="25"/>
      <c r="Q1650" s="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</row>
    <row r="1651" spans="1:172" x14ac:dyDescent="0.2">
      <c r="A1651" s="88"/>
      <c r="B1651" s="4"/>
      <c r="C1651" s="7"/>
      <c r="D1651" s="6"/>
      <c r="E1651" s="7"/>
      <c r="F1651" s="23"/>
      <c r="G1651" s="8"/>
      <c r="H1651" s="7"/>
      <c r="I1651" s="7"/>
      <c r="J1651" s="7"/>
      <c r="K1651" s="7"/>
      <c r="L1651" s="24"/>
      <c r="M1651" s="10"/>
      <c r="N1651" s="7"/>
      <c r="O1651" s="7"/>
      <c r="P1651" s="25"/>
      <c r="Q1651" s="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</row>
    <row r="1652" spans="1:172" x14ac:dyDescent="0.2">
      <c r="A1652" s="88"/>
      <c r="B1652" s="4"/>
      <c r="C1652" s="7"/>
      <c r="D1652" s="6"/>
      <c r="E1652" s="7"/>
      <c r="F1652" s="23"/>
      <c r="G1652" s="8"/>
      <c r="H1652" s="7"/>
      <c r="I1652" s="7"/>
      <c r="J1652" s="7"/>
      <c r="K1652" s="7"/>
      <c r="L1652" s="24"/>
      <c r="M1652" s="10"/>
      <c r="N1652" s="7"/>
      <c r="O1652" s="7"/>
      <c r="P1652" s="25"/>
      <c r="Q1652" s="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</row>
    <row r="1653" spans="1:172" x14ac:dyDescent="0.2">
      <c r="A1653" s="88"/>
      <c r="B1653" s="4"/>
      <c r="C1653" s="7"/>
      <c r="D1653" s="6"/>
      <c r="E1653" s="7"/>
      <c r="F1653" s="23"/>
      <c r="G1653" s="8"/>
      <c r="H1653" s="7"/>
      <c r="I1653" s="7"/>
      <c r="J1653" s="7"/>
      <c r="K1653" s="7"/>
      <c r="L1653" s="24"/>
      <c r="M1653" s="10"/>
      <c r="N1653" s="7"/>
      <c r="O1653" s="7"/>
      <c r="P1653" s="25"/>
      <c r="Q1653" s="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</row>
    <row r="1654" spans="1:172" x14ac:dyDescent="0.2">
      <c r="A1654" s="88"/>
      <c r="B1654" s="4"/>
      <c r="C1654" s="7"/>
      <c r="D1654" s="6"/>
      <c r="E1654" s="7"/>
      <c r="F1654" s="23"/>
      <c r="G1654" s="8"/>
      <c r="H1654" s="7"/>
      <c r="I1654" s="7"/>
      <c r="J1654" s="7"/>
      <c r="K1654" s="7"/>
      <c r="L1654" s="24"/>
      <c r="M1654" s="10"/>
      <c r="N1654" s="7"/>
      <c r="O1654" s="7"/>
      <c r="P1654" s="25"/>
      <c r="Q1654" s="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</row>
    <row r="1655" spans="1:172" x14ac:dyDescent="0.2">
      <c r="A1655" s="88"/>
      <c r="B1655" s="4"/>
      <c r="C1655" s="7"/>
      <c r="D1655" s="6"/>
      <c r="E1655" s="7"/>
      <c r="F1655" s="23"/>
      <c r="G1655" s="8"/>
      <c r="H1655" s="7"/>
      <c r="I1655" s="7"/>
      <c r="J1655" s="7"/>
      <c r="K1655" s="7"/>
      <c r="L1655" s="24"/>
      <c r="M1655" s="10"/>
      <c r="N1655" s="7"/>
      <c r="O1655" s="7"/>
      <c r="P1655" s="25"/>
      <c r="Q1655" s="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</row>
    <row r="1656" spans="1:172" x14ac:dyDescent="0.2">
      <c r="A1656" s="88"/>
      <c r="B1656" s="4"/>
      <c r="C1656" s="7"/>
      <c r="D1656" s="6"/>
      <c r="E1656" s="7"/>
      <c r="F1656" s="23"/>
      <c r="G1656" s="8"/>
      <c r="H1656" s="7"/>
      <c r="I1656" s="7"/>
      <c r="J1656" s="7"/>
      <c r="K1656" s="7"/>
      <c r="L1656" s="24"/>
      <c r="M1656" s="10"/>
      <c r="N1656" s="7"/>
      <c r="O1656" s="7"/>
      <c r="P1656" s="25"/>
      <c r="Q1656" s="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</row>
    <row r="1657" spans="1:172" x14ac:dyDescent="0.2">
      <c r="A1657" s="88"/>
      <c r="B1657" s="4"/>
      <c r="C1657" s="7"/>
      <c r="D1657" s="6"/>
      <c r="E1657" s="7"/>
      <c r="F1657" s="23"/>
      <c r="G1657" s="8"/>
      <c r="H1657" s="7"/>
      <c r="I1657" s="7"/>
      <c r="J1657" s="7"/>
      <c r="K1657" s="7"/>
      <c r="L1657" s="24"/>
      <c r="M1657" s="10"/>
      <c r="N1657" s="7"/>
      <c r="O1657" s="7"/>
      <c r="P1657" s="25"/>
      <c r="Q1657" s="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</row>
    <row r="1658" spans="1:172" x14ac:dyDescent="0.2">
      <c r="A1658" s="88"/>
      <c r="B1658" s="4"/>
      <c r="C1658" s="7"/>
      <c r="D1658" s="6"/>
      <c r="E1658" s="7"/>
      <c r="F1658" s="23"/>
      <c r="G1658" s="8"/>
      <c r="H1658" s="7"/>
      <c r="I1658" s="7"/>
      <c r="J1658" s="7"/>
      <c r="K1658" s="7"/>
      <c r="L1658" s="24"/>
      <c r="M1658" s="10"/>
      <c r="N1658" s="7"/>
      <c r="O1658" s="7"/>
      <c r="P1658" s="25"/>
      <c r="Q1658" s="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</row>
    <row r="1659" spans="1:172" x14ac:dyDescent="0.2">
      <c r="A1659" s="88"/>
      <c r="B1659" s="4"/>
      <c r="C1659" s="7"/>
      <c r="D1659" s="6"/>
      <c r="E1659" s="7"/>
      <c r="F1659" s="23"/>
      <c r="G1659" s="8"/>
      <c r="H1659" s="7"/>
      <c r="I1659" s="7"/>
      <c r="J1659" s="7"/>
      <c r="K1659" s="7"/>
      <c r="L1659" s="24"/>
      <c r="M1659" s="10"/>
      <c r="N1659" s="7"/>
      <c r="O1659" s="7"/>
      <c r="P1659" s="25"/>
      <c r="Q1659" s="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</row>
    <row r="1660" spans="1:172" x14ac:dyDescent="0.2">
      <c r="A1660" s="88"/>
      <c r="B1660" s="4"/>
      <c r="C1660" s="7"/>
      <c r="D1660" s="6"/>
      <c r="E1660" s="7"/>
      <c r="F1660" s="23"/>
      <c r="G1660" s="8"/>
      <c r="H1660" s="7"/>
      <c r="I1660" s="7"/>
      <c r="J1660" s="7"/>
      <c r="K1660" s="7"/>
      <c r="L1660" s="24"/>
      <c r="M1660" s="10"/>
      <c r="N1660" s="7"/>
      <c r="O1660" s="7"/>
      <c r="P1660" s="25"/>
      <c r="Q1660" s="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</row>
    <row r="1661" spans="1:172" x14ac:dyDescent="0.2">
      <c r="A1661" s="88"/>
      <c r="B1661" s="4"/>
      <c r="C1661" s="7"/>
      <c r="D1661" s="6"/>
      <c r="E1661" s="7"/>
      <c r="F1661" s="23"/>
      <c r="G1661" s="8"/>
      <c r="H1661" s="7"/>
      <c r="I1661" s="7"/>
      <c r="J1661" s="7"/>
      <c r="K1661" s="7"/>
      <c r="L1661" s="24"/>
      <c r="M1661" s="10"/>
      <c r="N1661" s="7"/>
      <c r="O1661" s="7"/>
      <c r="P1661" s="25"/>
      <c r="Q1661" s="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</row>
    <row r="1662" spans="1:172" x14ac:dyDescent="0.2">
      <c r="A1662" s="88"/>
      <c r="B1662" s="4"/>
      <c r="C1662" s="7"/>
      <c r="D1662" s="6"/>
      <c r="E1662" s="7"/>
      <c r="F1662" s="23"/>
      <c r="G1662" s="8"/>
      <c r="H1662" s="7"/>
      <c r="I1662" s="7"/>
      <c r="J1662" s="7"/>
      <c r="K1662" s="7"/>
      <c r="L1662" s="24"/>
      <c r="M1662" s="10"/>
      <c r="N1662" s="7"/>
      <c r="O1662" s="7"/>
      <c r="P1662" s="25"/>
      <c r="Q1662" s="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</row>
    <row r="1663" spans="1:172" x14ac:dyDescent="0.2">
      <c r="A1663" s="88"/>
      <c r="B1663" s="4"/>
      <c r="C1663" s="7"/>
      <c r="D1663" s="6"/>
      <c r="E1663" s="7"/>
      <c r="F1663" s="23"/>
      <c r="G1663" s="8"/>
      <c r="H1663" s="7"/>
      <c r="I1663" s="7"/>
      <c r="J1663" s="7"/>
      <c r="K1663" s="7"/>
      <c r="L1663" s="24"/>
      <c r="M1663" s="10"/>
      <c r="N1663" s="7"/>
      <c r="O1663" s="7"/>
      <c r="P1663" s="25"/>
      <c r="Q1663" s="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</row>
    <row r="1664" spans="1:172" x14ac:dyDescent="0.2">
      <c r="A1664" s="88"/>
      <c r="B1664" s="4"/>
      <c r="C1664" s="7"/>
      <c r="D1664" s="6"/>
      <c r="E1664" s="7"/>
      <c r="F1664" s="23"/>
      <c r="G1664" s="8"/>
      <c r="H1664" s="7"/>
      <c r="I1664" s="7"/>
      <c r="J1664" s="7"/>
      <c r="K1664" s="7"/>
      <c r="L1664" s="24"/>
      <c r="M1664" s="10"/>
      <c r="N1664" s="7"/>
      <c r="O1664" s="7"/>
      <c r="P1664" s="25"/>
      <c r="Q1664" s="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</row>
    <row r="1665" spans="1:172" x14ac:dyDescent="0.2">
      <c r="A1665" s="88"/>
      <c r="B1665" s="4"/>
      <c r="C1665" s="7"/>
      <c r="D1665" s="6"/>
      <c r="E1665" s="7"/>
      <c r="F1665" s="23"/>
      <c r="G1665" s="8"/>
      <c r="H1665" s="7"/>
      <c r="I1665" s="7"/>
      <c r="J1665" s="7"/>
      <c r="K1665" s="7"/>
      <c r="L1665" s="24"/>
      <c r="M1665" s="10"/>
      <c r="N1665" s="7"/>
      <c r="O1665" s="7"/>
      <c r="P1665" s="25"/>
      <c r="Q1665" s="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</row>
    <row r="1666" spans="1:172" x14ac:dyDescent="0.2">
      <c r="A1666" s="88"/>
      <c r="B1666" s="4"/>
      <c r="C1666" s="7"/>
      <c r="D1666" s="6"/>
      <c r="E1666" s="7"/>
      <c r="F1666" s="23"/>
      <c r="G1666" s="8"/>
      <c r="H1666" s="7"/>
      <c r="I1666" s="7"/>
      <c r="J1666" s="7"/>
      <c r="K1666" s="7"/>
      <c r="L1666" s="24"/>
      <c r="M1666" s="10"/>
      <c r="N1666" s="7"/>
      <c r="O1666" s="7"/>
      <c r="P1666" s="25"/>
      <c r="Q1666" s="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</row>
    <row r="1667" spans="1:172" x14ac:dyDescent="0.2">
      <c r="A1667" s="88"/>
      <c r="B1667" s="4"/>
      <c r="C1667" s="7"/>
      <c r="D1667" s="6"/>
      <c r="E1667" s="7"/>
      <c r="F1667" s="23"/>
      <c r="G1667" s="8"/>
      <c r="H1667" s="7"/>
      <c r="I1667" s="7"/>
      <c r="J1667" s="7"/>
      <c r="K1667" s="7"/>
      <c r="L1667" s="24"/>
      <c r="M1667" s="10"/>
      <c r="N1667" s="7"/>
      <c r="O1667" s="7"/>
      <c r="P1667" s="25"/>
      <c r="Q1667" s="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</row>
    <row r="1668" spans="1:172" x14ac:dyDescent="0.2">
      <c r="A1668" s="88"/>
      <c r="B1668" s="4"/>
      <c r="C1668" s="7"/>
      <c r="D1668" s="6"/>
      <c r="E1668" s="7"/>
      <c r="F1668" s="23"/>
      <c r="G1668" s="8"/>
      <c r="H1668" s="7"/>
      <c r="I1668" s="7"/>
      <c r="J1668" s="7"/>
      <c r="K1668" s="7"/>
      <c r="L1668" s="24"/>
      <c r="M1668" s="10"/>
      <c r="N1668" s="7"/>
      <c r="O1668" s="7"/>
      <c r="P1668" s="25"/>
      <c r="Q1668" s="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</row>
    <row r="1669" spans="1:172" x14ac:dyDescent="0.2">
      <c r="A1669" s="88"/>
      <c r="B1669" s="4"/>
      <c r="C1669" s="7"/>
      <c r="D1669" s="6"/>
      <c r="E1669" s="7"/>
      <c r="F1669" s="23"/>
      <c r="G1669" s="8"/>
      <c r="H1669" s="7"/>
      <c r="I1669" s="7"/>
      <c r="J1669" s="7"/>
      <c r="K1669" s="7"/>
      <c r="L1669" s="24"/>
      <c r="M1669" s="10"/>
      <c r="N1669" s="7"/>
      <c r="O1669" s="7"/>
      <c r="P1669" s="25"/>
      <c r="Q1669" s="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</row>
    <row r="1670" spans="1:172" x14ac:dyDescent="0.2">
      <c r="A1670" s="88"/>
      <c r="B1670" s="4"/>
      <c r="C1670" s="7"/>
      <c r="D1670" s="6"/>
      <c r="E1670" s="7"/>
      <c r="F1670" s="23"/>
      <c r="G1670" s="8"/>
      <c r="H1670" s="7"/>
      <c r="I1670" s="7"/>
      <c r="J1670" s="7"/>
      <c r="K1670" s="7"/>
      <c r="L1670" s="24"/>
      <c r="M1670" s="10"/>
      <c r="N1670" s="7"/>
      <c r="O1670" s="7"/>
      <c r="P1670" s="25"/>
      <c r="Q1670" s="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</row>
    <row r="1671" spans="1:172" x14ac:dyDescent="0.2">
      <c r="A1671" s="88"/>
      <c r="B1671" s="4"/>
      <c r="C1671" s="7"/>
      <c r="D1671" s="6"/>
      <c r="E1671" s="7"/>
      <c r="F1671" s="23"/>
      <c r="G1671" s="8"/>
      <c r="H1671" s="7"/>
      <c r="I1671" s="7"/>
      <c r="J1671" s="7"/>
      <c r="K1671" s="7"/>
      <c r="L1671" s="24"/>
      <c r="M1671" s="10"/>
      <c r="N1671" s="7"/>
      <c r="O1671" s="7"/>
      <c r="P1671" s="25"/>
      <c r="Q1671" s="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</row>
    <row r="1672" spans="1:172" x14ac:dyDescent="0.2">
      <c r="A1672" s="88"/>
      <c r="B1672" s="4"/>
      <c r="C1672" s="7"/>
      <c r="D1672" s="6"/>
      <c r="E1672" s="7"/>
      <c r="F1672" s="23"/>
      <c r="G1672" s="8"/>
      <c r="H1672" s="7"/>
      <c r="I1672" s="7"/>
      <c r="J1672" s="7"/>
      <c r="K1672" s="7"/>
      <c r="L1672" s="24"/>
      <c r="M1672" s="10"/>
      <c r="N1672" s="7"/>
      <c r="O1672" s="7"/>
      <c r="P1672" s="25"/>
      <c r="Q1672" s="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</row>
    <row r="1673" spans="1:172" x14ac:dyDescent="0.2">
      <c r="A1673" s="88"/>
      <c r="B1673" s="4"/>
      <c r="C1673" s="7"/>
      <c r="D1673" s="6"/>
      <c r="E1673" s="7"/>
      <c r="F1673" s="23"/>
      <c r="G1673" s="8"/>
      <c r="H1673" s="7"/>
      <c r="I1673" s="7"/>
      <c r="J1673" s="7"/>
      <c r="K1673" s="7"/>
      <c r="L1673" s="24"/>
      <c r="M1673" s="10"/>
      <c r="N1673" s="7"/>
      <c r="O1673" s="7"/>
      <c r="P1673" s="25"/>
      <c r="Q1673" s="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</row>
    <row r="1674" spans="1:172" x14ac:dyDescent="0.2">
      <c r="A1674" s="88"/>
      <c r="B1674" s="4"/>
      <c r="C1674" s="7"/>
      <c r="D1674" s="6"/>
      <c r="E1674" s="7"/>
      <c r="F1674" s="23"/>
      <c r="G1674" s="8"/>
      <c r="H1674" s="7"/>
      <c r="I1674" s="7"/>
      <c r="J1674" s="7"/>
      <c r="K1674" s="7"/>
      <c r="L1674" s="24"/>
      <c r="M1674" s="10"/>
      <c r="N1674" s="7"/>
      <c r="O1674" s="7"/>
      <c r="P1674" s="25"/>
      <c r="Q1674" s="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</row>
    <row r="1675" spans="1:172" x14ac:dyDescent="0.2">
      <c r="A1675" s="88"/>
      <c r="B1675" s="4"/>
      <c r="C1675" s="7"/>
      <c r="D1675" s="6"/>
      <c r="E1675" s="7"/>
      <c r="F1675" s="23"/>
      <c r="G1675" s="8"/>
      <c r="H1675" s="7"/>
      <c r="I1675" s="7"/>
      <c r="J1675" s="7"/>
      <c r="K1675" s="7"/>
      <c r="L1675" s="24"/>
      <c r="M1675" s="10"/>
      <c r="N1675" s="7"/>
      <c r="O1675" s="7"/>
      <c r="P1675" s="25"/>
      <c r="Q1675" s="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</row>
    <row r="1676" spans="1:172" x14ac:dyDescent="0.2">
      <c r="A1676" s="88"/>
      <c r="B1676" s="4"/>
      <c r="C1676" s="7"/>
      <c r="D1676" s="6"/>
      <c r="E1676" s="7"/>
      <c r="F1676" s="23"/>
      <c r="G1676" s="8"/>
      <c r="H1676" s="7"/>
      <c r="I1676" s="7"/>
      <c r="J1676" s="7"/>
      <c r="K1676" s="7"/>
      <c r="L1676" s="24"/>
      <c r="M1676" s="10"/>
      <c r="N1676" s="7"/>
      <c r="O1676" s="7"/>
      <c r="P1676" s="25"/>
      <c r="Q1676" s="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</row>
    <row r="1677" spans="1:172" x14ac:dyDescent="0.2">
      <c r="A1677" s="88"/>
      <c r="B1677" s="4"/>
      <c r="C1677" s="7"/>
      <c r="D1677" s="6"/>
      <c r="E1677" s="7"/>
      <c r="F1677" s="23"/>
      <c r="G1677" s="8"/>
      <c r="H1677" s="7"/>
      <c r="I1677" s="7"/>
      <c r="J1677" s="7"/>
      <c r="K1677" s="7"/>
      <c r="L1677" s="24"/>
      <c r="M1677" s="10"/>
      <c r="N1677" s="7"/>
      <c r="O1677" s="7"/>
      <c r="P1677" s="25"/>
      <c r="Q1677" s="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</row>
    <row r="1678" spans="1:172" x14ac:dyDescent="0.2">
      <c r="A1678" s="88"/>
      <c r="B1678" s="4"/>
      <c r="C1678" s="7"/>
      <c r="D1678" s="6"/>
      <c r="E1678" s="7"/>
      <c r="F1678" s="23"/>
      <c r="G1678" s="8"/>
      <c r="H1678" s="7"/>
      <c r="I1678" s="7"/>
      <c r="J1678" s="7"/>
      <c r="K1678" s="7"/>
      <c r="L1678" s="24"/>
      <c r="M1678" s="10"/>
      <c r="N1678" s="7"/>
      <c r="O1678" s="7"/>
      <c r="P1678" s="25"/>
      <c r="Q1678" s="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</row>
    <row r="1679" spans="1:172" x14ac:dyDescent="0.2">
      <c r="A1679" s="88"/>
      <c r="B1679" s="4"/>
      <c r="C1679" s="7"/>
      <c r="D1679" s="6"/>
      <c r="E1679" s="7"/>
      <c r="F1679" s="23"/>
      <c r="G1679" s="8"/>
      <c r="H1679" s="7"/>
      <c r="I1679" s="7"/>
      <c r="J1679" s="7"/>
      <c r="K1679" s="7"/>
      <c r="L1679" s="24"/>
      <c r="M1679" s="10"/>
      <c r="N1679" s="7"/>
      <c r="O1679" s="7"/>
      <c r="P1679" s="25"/>
      <c r="Q1679" s="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</row>
    <row r="1680" spans="1:172" x14ac:dyDescent="0.2">
      <c r="A1680" s="88"/>
      <c r="B1680" s="4"/>
      <c r="C1680" s="7"/>
      <c r="D1680" s="6"/>
      <c r="E1680" s="7"/>
      <c r="F1680" s="23"/>
      <c r="G1680" s="8"/>
      <c r="H1680" s="7"/>
      <c r="I1680" s="7"/>
      <c r="J1680" s="7"/>
      <c r="K1680" s="7"/>
      <c r="L1680" s="24"/>
      <c r="M1680" s="10"/>
      <c r="N1680" s="7"/>
      <c r="O1680" s="7"/>
      <c r="P1680" s="25"/>
      <c r="Q1680" s="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</row>
    <row r="1681" spans="1:172" x14ac:dyDescent="0.2">
      <c r="A1681" s="88"/>
      <c r="B1681" s="4"/>
      <c r="C1681" s="7"/>
      <c r="D1681" s="6"/>
      <c r="E1681" s="7"/>
      <c r="F1681" s="23"/>
      <c r="G1681" s="8"/>
      <c r="H1681" s="7"/>
      <c r="I1681" s="7"/>
      <c r="J1681" s="7"/>
      <c r="K1681" s="7"/>
      <c r="L1681" s="24"/>
      <c r="M1681" s="10"/>
      <c r="N1681" s="7"/>
      <c r="O1681" s="7"/>
      <c r="P1681" s="25"/>
      <c r="Q1681" s="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</row>
    <row r="1682" spans="1:172" x14ac:dyDescent="0.2">
      <c r="A1682" s="88"/>
      <c r="B1682" s="4"/>
      <c r="C1682" s="7"/>
      <c r="D1682" s="6"/>
      <c r="E1682" s="7"/>
      <c r="F1682" s="23"/>
      <c r="G1682" s="8"/>
      <c r="H1682" s="7"/>
      <c r="I1682" s="7"/>
      <c r="J1682" s="7"/>
      <c r="K1682" s="7"/>
      <c r="L1682" s="24"/>
      <c r="M1682" s="10"/>
      <c r="N1682" s="7"/>
      <c r="O1682" s="7"/>
      <c r="P1682" s="25"/>
      <c r="Q1682" s="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</row>
    <row r="1683" spans="1:172" x14ac:dyDescent="0.2">
      <c r="A1683" s="88"/>
      <c r="B1683" s="4"/>
      <c r="C1683" s="7"/>
      <c r="D1683" s="6"/>
      <c r="E1683" s="7"/>
      <c r="F1683" s="23"/>
      <c r="G1683" s="8"/>
      <c r="H1683" s="7"/>
      <c r="I1683" s="7"/>
      <c r="J1683" s="7"/>
      <c r="K1683" s="7"/>
      <c r="L1683" s="24"/>
      <c r="M1683" s="10"/>
      <c r="N1683" s="7"/>
      <c r="O1683" s="7"/>
      <c r="P1683" s="25"/>
      <c r="Q1683" s="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</row>
    <row r="1684" spans="1:172" x14ac:dyDescent="0.2">
      <c r="A1684" s="88"/>
      <c r="B1684" s="4"/>
      <c r="C1684" s="7"/>
      <c r="D1684" s="6"/>
      <c r="E1684" s="7"/>
      <c r="F1684" s="23"/>
      <c r="G1684" s="8"/>
      <c r="H1684" s="7"/>
      <c r="I1684" s="7"/>
      <c r="J1684" s="7"/>
      <c r="K1684" s="7"/>
      <c r="L1684" s="24"/>
      <c r="M1684" s="10"/>
      <c r="N1684" s="7"/>
      <c r="O1684" s="7"/>
      <c r="P1684" s="25"/>
      <c r="Q1684" s="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</row>
    <row r="1685" spans="1:172" x14ac:dyDescent="0.2">
      <c r="A1685" s="88"/>
      <c r="B1685" s="4"/>
      <c r="C1685" s="7"/>
      <c r="D1685" s="6"/>
      <c r="E1685" s="7"/>
      <c r="F1685" s="23"/>
      <c r="G1685" s="8"/>
      <c r="H1685" s="7"/>
      <c r="I1685" s="7"/>
      <c r="J1685" s="7"/>
      <c r="K1685" s="7"/>
      <c r="L1685" s="24"/>
      <c r="M1685" s="10"/>
      <c r="N1685" s="7"/>
      <c r="O1685" s="7"/>
      <c r="P1685" s="25"/>
      <c r="Q1685" s="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</row>
    <row r="1686" spans="1:172" x14ac:dyDescent="0.2">
      <c r="A1686" s="88"/>
      <c r="B1686" s="4"/>
      <c r="C1686" s="7"/>
      <c r="D1686" s="6"/>
      <c r="E1686" s="7"/>
      <c r="F1686" s="23"/>
      <c r="G1686" s="8"/>
      <c r="H1686" s="7"/>
      <c r="I1686" s="7"/>
      <c r="J1686" s="7"/>
      <c r="K1686" s="7"/>
      <c r="L1686" s="24"/>
      <c r="M1686" s="10"/>
      <c r="N1686" s="7"/>
      <c r="O1686" s="7"/>
      <c r="P1686" s="25"/>
      <c r="Q1686" s="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</row>
    <row r="1687" spans="1:172" x14ac:dyDescent="0.2">
      <c r="A1687" s="88"/>
      <c r="B1687" s="4"/>
      <c r="C1687" s="7"/>
      <c r="D1687" s="6"/>
      <c r="E1687" s="7"/>
      <c r="F1687" s="23"/>
      <c r="G1687" s="8"/>
      <c r="H1687" s="7"/>
      <c r="I1687" s="7"/>
      <c r="J1687" s="7"/>
      <c r="K1687" s="7"/>
      <c r="L1687" s="24"/>
      <c r="M1687" s="10"/>
      <c r="N1687" s="7"/>
      <c r="O1687" s="7"/>
      <c r="P1687" s="25"/>
      <c r="Q1687" s="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</row>
    <row r="1688" spans="1:172" x14ac:dyDescent="0.2">
      <c r="A1688" s="88"/>
      <c r="B1688" s="4"/>
      <c r="C1688" s="7"/>
      <c r="D1688" s="6"/>
      <c r="E1688" s="7"/>
      <c r="F1688" s="23"/>
      <c r="G1688" s="8"/>
      <c r="H1688" s="7"/>
      <c r="I1688" s="7"/>
      <c r="J1688" s="7"/>
      <c r="K1688" s="7"/>
      <c r="L1688" s="24"/>
      <c r="M1688" s="10"/>
      <c r="N1688" s="7"/>
      <c r="O1688" s="7"/>
      <c r="P1688" s="25"/>
      <c r="Q1688" s="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</row>
    <row r="1689" spans="1:172" x14ac:dyDescent="0.2">
      <c r="A1689" s="88"/>
      <c r="B1689" s="4"/>
      <c r="C1689" s="7"/>
      <c r="D1689" s="6"/>
      <c r="E1689" s="7"/>
      <c r="F1689" s="23"/>
      <c r="G1689" s="8"/>
      <c r="H1689" s="7"/>
      <c r="I1689" s="7"/>
      <c r="J1689" s="7"/>
      <c r="K1689" s="7"/>
      <c r="L1689" s="24"/>
      <c r="M1689" s="10"/>
      <c r="N1689" s="7"/>
      <c r="O1689" s="7"/>
      <c r="P1689" s="25"/>
      <c r="Q1689" s="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</row>
    <row r="1690" spans="1:172" x14ac:dyDescent="0.2">
      <c r="A1690" s="88"/>
      <c r="B1690" s="4"/>
      <c r="C1690" s="7"/>
      <c r="D1690" s="6"/>
      <c r="E1690" s="7"/>
      <c r="F1690" s="23"/>
      <c r="G1690" s="8"/>
      <c r="H1690" s="7"/>
      <c r="I1690" s="7"/>
      <c r="J1690" s="7"/>
      <c r="K1690" s="7"/>
      <c r="L1690" s="24"/>
      <c r="M1690" s="10"/>
      <c r="N1690" s="7"/>
      <c r="O1690" s="7"/>
      <c r="P1690" s="25"/>
      <c r="Q1690" s="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</row>
    <row r="1691" spans="1:172" x14ac:dyDescent="0.2">
      <c r="A1691" s="88"/>
      <c r="B1691" s="4"/>
      <c r="C1691" s="7"/>
      <c r="D1691" s="6"/>
      <c r="E1691" s="7"/>
      <c r="F1691" s="23"/>
      <c r="G1691" s="8"/>
      <c r="H1691" s="7"/>
      <c r="I1691" s="7"/>
      <c r="J1691" s="7"/>
      <c r="K1691" s="7"/>
      <c r="L1691" s="24"/>
      <c r="M1691" s="10"/>
      <c r="N1691" s="7"/>
      <c r="O1691" s="7"/>
      <c r="P1691" s="25"/>
      <c r="Q1691" s="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</row>
    <row r="1692" spans="1:172" x14ac:dyDescent="0.2">
      <c r="A1692" s="88"/>
      <c r="B1692" s="4"/>
      <c r="C1692" s="7"/>
      <c r="D1692" s="6"/>
      <c r="E1692" s="7"/>
      <c r="F1692" s="23"/>
      <c r="G1692" s="8"/>
      <c r="H1692" s="7"/>
      <c r="I1692" s="7"/>
      <c r="J1692" s="7"/>
      <c r="K1692" s="7"/>
      <c r="L1692" s="24"/>
      <c r="M1692" s="10"/>
      <c r="N1692" s="7"/>
      <c r="O1692" s="7"/>
      <c r="P1692" s="25"/>
      <c r="Q1692" s="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</row>
    <row r="1693" spans="1:172" x14ac:dyDescent="0.2">
      <c r="A1693" s="88"/>
      <c r="B1693" s="4"/>
      <c r="C1693" s="7"/>
      <c r="D1693" s="6"/>
      <c r="E1693" s="7"/>
      <c r="F1693" s="23"/>
      <c r="G1693" s="8"/>
      <c r="H1693" s="7"/>
      <c r="I1693" s="7"/>
      <c r="J1693" s="7"/>
      <c r="K1693" s="7"/>
      <c r="L1693" s="24"/>
      <c r="M1693" s="10"/>
      <c r="N1693" s="7"/>
      <c r="O1693" s="7"/>
      <c r="P1693" s="25"/>
      <c r="Q1693" s="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</row>
    <row r="1694" spans="1:172" x14ac:dyDescent="0.2">
      <c r="A1694" s="88"/>
      <c r="B1694" s="4"/>
      <c r="C1694" s="7"/>
      <c r="D1694" s="6"/>
      <c r="E1694" s="7"/>
      <c r="F1694" s="23"/>
      <c r="G1694" s="8"/>
      <c r="H1694" s="7"/>
      <c r="I1694" s="7"/>
      <c r="J1694" s="7"/>
      <c r="K1694" s="7"/>
      <c r="L1694" s="24"/>
      <c r="M1694" s="10"/>
      <c r="N1694" s="7"/>
      <c r="O1694" s="7"/>
      <c r="P1694" s="25"/>
      <c r="Q1694" s="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</row>
    <row r="1695" spans="1:172" x14ac:dyDescent="0.2">
      <c r="A1695" s="88"/>
      <c r="B1695" s="4"/>
      <c r="C1695" s="7"/>
      <c r="D1695" s="6"/>
      <c r="E1695" s="7"/>
      <c r="F1695" s="23"/>
      <c r="G1695" s="8"/>
      <c r="H1695" s="7"/>
      <c r="I1695" s="7"/>
      <c r="J1695" s="7"/>
      <c r="K1695" s="7"/>
      <c r="L1695" s="24"/>
      <c r="M1695" s="10"/>
      <c r="N1695" s="7"/>
      <c r="O1695" s="7"/>
      <c r="P1695" s="25"/>
      <c r="Q1695" s="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</row>
    <row r="1696" spans="1:172" x14ac:dyDescent="0.2">
      <c r="A1696" s="88"/>
      <c r="B1696" s="4"/>
      <c r="C1696" s="7"/>
      <c r="D1696" s="6"/>
      <c r="E1696" s="7"/>
      <c r="F1696" s="23"/>
      <c r="G1696" s="8"/>
      <c r="H1696" s="7"/>
      <c r="I1696" s="7"/>
      <c r="J1696" s="7"/>
      <c r="K1696" s="7"/>
      <c r="L1696" s="24"/>
      <c r="M1696" s="10"/>
      <c r="N1696" s="7"/>
      <c r="O1696" s="7"/>
      <c r="P1696" s="25"/>
      <c r="Q1696" s="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</row>
    <row r="1697" spans="1:172" x14ac:dyDescent="0.2">
      <c r="A1697" s="88"/>
      <c r="B1697" s="4"/>
      <c r="C1697" s="7"/>
      <c r="D1697" s="6"/>
      <c r="E1697" s="7"/>
      <c r="F1697" s="23"/>
      <c r="G1697" s="8"/>
      <c r="H1697" s="7"/>
      <c r="I1697" s="7"/>
      <c r="J1697" s="7"/>
      <c r="K1697" s="7"/>
      <c r="L1697" s="24"/>
      <c r="M1697" s="10"/>
      <c r="N1697" s="7"/>
      <c r="O1697" s="7"/>
      <c r="P1697" s="25"/>
      <c r="Q1697" s="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</row>
    <row r="1698" spans="1:172" x14ac:dyDescent="0.2">
      <c r="A1698" s="88"/>
      <c r="B1698" s="4"/>
      <c r="C1698" s="7"/>
      <c r="D1698" s="6"/>
      <c r="E1698" s="7"/>
      <c r="F1698" s="23"/>
      <c r="G1698" s="8"/>
      <c r="H1698" s="7"/>
      <c r="I1698" s="7"/>
      <c r="J1698" s="7"/>
      <c r="K1698" s="7"/>
      <c r="L1698" s="24"/>
      <c r="M1698" s="10"/>
      <c r="N1698" s="7"/>
      <c r="O1698" s="7"/>
      <c r="P1698" s="25"/>
      <c r="Q1698" s="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</row>
    <row r="1699" spans="1:172" x14ac:dyDescent="0.2">
      <c r="A1699" s="88"/>
      <c r="B1699" s="4"/>
      <c r="C1699" s="7"/>
      <c r="D1699" s="6"/>
      <c r="E1699" s="7"/>
      <c r="F1699" s="23"/>
      <c r="G1699" s="8"/>
      <c r="H1699" s="7"/>
      <c r="I1699" s="7"/>
      <c r="J1699" s="7"/>
      <c r="K1699" s="7"/>
      <c r="L1699" s="24"/>
      <c r="M1699" s="10"/>
      <c r="N1699" s="7"/>
      <c r="O1699" s="7"/>
      <c r="P1699" s="25"/>
      <c r="Q1699" s="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</row>
    <row r="1700" spans="1:172" x14ac:dyDescent="0.2">
      <c r="A1700" s="88"/>
      <c r="B1700" s="4"/>
      <c r="C1700" s="7"/>
      <c r="D1700" s="6"/>
      <c r="E1700" s="7"/>
      <c r="F1700" s="23"/>
      <c r="G1700" s="8"/>
      <c r="H1700" s="7"/>
      <c r="I1700" s="7"/>
      <c r="J1700" s="7"/>
      <c r="K1700" s="7"/>
      <c r="L1700" s="24"/>
      <c r="M1700" s="10"/>
      <c r="N1700" s="7"/>
      <c r="O1700" s="7"/>
      <c r="P1700" s="25"/>
      <c r="Q1700" s="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</row>
    <row r="1701" spans="1:172" x14ac:dyDescent="0.2">
      <c r="A1701" s="88"/>
      <c r="B1701" s="4"/>
      <c r="C1701" s="7"/>
      <c r="D1701" s="6"/>
      <c r="E1701" s="7"/>
      <c r="F1701" s="23"/>
      <c r="G1701" s="8"/>
      <c r="H1701" s="7"/>
      <c r="I1701" s="7"/>
      <c r="J1701" s="7"/>
      <c r="K1701" s="7"/>
      <c r="L1701" s="24"/>
      <c r="M1701" s="10"/>
      <c r="N1701" s="7"/>
      <c r="O1701" s="7"/>
      <c r="P1701" s="25"/>
      <c r="Q1701" s="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</row>
    <row r="1702" spans="1:172" x14ac:dyDescent="0.2">
      <c r="A1702" s="88"/>
      <c r="B1702" s="4"/>
      <c r="C1702" s="7"/>
      <c r="D1702" s="6"/>
      <c r="E1702" s="7"/>
      <c r="F1702" s="23"/>
      <c r="G1702" s="8"/>
      <c r="H1702" s="7"/>
      <c r="I1702" s="7"/>
      <c r="J1702" s="7"/>
      <c r="K1702" s="7"/>
      <c r="L1702" s="24"/>
      <c r="M1702" s="10"/>
      <c r="N1702" s="7"/>
      <c r="O1702" s="7"/>
      <c r="P1702" s="25"/>
      <c r="Q1702" s="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</row>
    <row r="1703" spans="1:172" x14ac:dyDescent="0.2">
      <c r="A1703" s="88"/>
      <c r="B1703" s="4"/>
      <c r="C1703" s="7"/>
      <c r="D1703" s="6"/>
      <c r="E1703" s="7"/>
      <c r="F1703" s="23"/>
      <c r="G1703" s="8"/>
      <c r="H1703" s="7"/>
      <c r="I1703" s="7"/>
      <c r="J1703" s="7"/>
      <c r="K1703" s="7"/>
      <c r="L1703" s="24"/>
      <c r="M1703" s="10"/>
      <c r="N1703" s="7"/>
      <c r="O1703" s="7"/>
      <c r="P1703" s="25"/>
      <c r="Q1703" s="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</row>
    <row r="1704" spans="1:172" x14ac:dyDescent="0.2">
      <c r="A1704" s="88"/>
      <c r="B1704" s="4"/>
      <c r="C1704" s="7"/>
      <c r="D1704" s="6"/>
      <c r="E1704" s="7"/>
      <c r="F1704" s="23"/>
      <c r="G1704" s="8"/>
      <c r="H1704" s="7"/>
      <c r="I1704" s="7"/>
      <c r="J1704" s="7"/>
      <c r="K1704" s="7"/>
      <c r="L1704" s="24"/>
      <c r="M1704" s="10"/>
      <c r="N1704" s="7"/>
      <c r="O1704" s="7"/>
      <c r="P1704" s="25"/>
      <c r="Q1704" s="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</row>
    <row r="1705" spans="1:172" x14ac:dyDescent="0.2">
      <c r="A1705" s="88"/>
      <c r="B1705" s="4"/>
      <c r="C1705" s="7"/>
      <c r="D1705" s="6"/>
      <c r="E1705" s="7"/>
      <c r="F1705" s="23"/>
      <c r="G1705" s="8"/>
      <c r="H1705" s="7"/>
      <c r="I1705" s="7"/>
      <c r="J1705" s="7"/>
      <c r="K1705" s="7"/>
      <c r="L1705" s="24"/>
      <c r="M1705" s="10"/>
      <c r="N1705" s="7"/>
      <c r="O1705" s="7"/>
      <c r="P1705" s="25"/>
      <c r="Q1705" s="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</row>
    <row r="1706" spans="1:172" x14ac:dyDescent="0.2">
      <c r="A1706" s="88"/>
      <c r="B1706" s="4"/>
      <c r="C1706" s="7"/>
      <c r="D1706" s="6"/>
      <c r="E1706" s="7"/>
      <c r="F1706" s="23"/>
      <c r="G1706" s="8"/>
      <c r="H1706" s="7"/>
      <c r="I1706" s="7"/>
      <c r="J1706" s="7"/>
      <c r="K1706" s="7"/>
      <c r="L1706" s="24"/>
      <c r="M1706" s="10"/>
      <c r="N1706" s="7"/>
      <c r="O1706" s="7"/>
      <c r="P1706" s="25"/>
      <c r="Q1706" s="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</row>
    <row r="1707" spans="1:172" x14ac:dyDescent="0.2">
      <c r="A1707" s="88"/>
      <c r="B1707" s="4"/>
      <c r="C1707" s="7"/>
      <c r="D1707" s="6"/>
      <c r="E1707" s="7"/>
      <c r="F1707" s="23"/>
      <c r="G1707" s="8"/>
      <c r="H1707" s="7"/>
      <c r="I1707" s="7"/>
      <c r="J1707" s="7"/>
      <c r="K1707" s="7"/>
      <c r="L1707" s="24"/>
      <c r="M1707" s="10"/>
      <c r="N1707" s="7"/>
      <c r="O1707" s="7"/>
      <c r="P1707" s="25"/>
      <c r="Q1707" s="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</row>
    <row r="1708" spans="1:172" x14ac:dyDescent="0.2">
      <c r="A1708" s="88"/>
      <c r="B1708" s="4"/>
      <c r="C1708" s="7"/>
      <c r="D1708" s="6"/>
      <c r="E1708" s="7"/>
      <c r="F1708" s="23"/>
      <c r="G1708" s="8"/>
      <c r="H1708" s="7"/>
      <c r="I1708" s="7"/>
      <c r="J1708" s="7"/>
      <c r="K1708" s="7"/>
      <c r="L1708" s="24"/>
      <c r="M1708" s="10"/>
      <c r="N1708" s="7"/>
      <c r="O1708" s="7"/>
      <c r="P1708" s="25"/>
      <c r="Q1708" s="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</row>
    <row r="1709" spans="1:172" x14ac:dyDescent="0.2">
      <c r="A1709" s="88"/>
      <c r="B1709" s="4"/>
      <c r="C1709" s="7"/>
      <c r="D1709" s="6"/>
      <c r="E1709" s="7"/>
      <c r="F1709" s="23"/>
      <c r="G1709" s="8"/>
      <c r="H1709" s="7"/>
      <c r="I1709" s="7"/>
      <c r="J1709" s="7"/>
      <c r="K1709" s="7"/>
      <c r="L1709" s="24"/>
      <c r="M1709" s="10"/>
      <c r="N1709" s="7"/>
      <c r="O1709" s="7"/>
      <c r="P1709" s="25"/>
      <c r="Q1709" s="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</row>
    <row r="1710" spans="1:172" x14ac:dyDescent="0.2">
      <c r="A1710" s="88"/>
      <c r="B1710" s="4"/>
      <c r="C1710" s="7"/>
      <c r="D1710" s="6"/>
      <c r="E1710" s="7"/>
      <c r="F1710" s="23"/>
      <c r="G1710" s="8"/>
      <c r="H1710" s="7"/>
      <c r="I1710" s="7"/>
      <c r="J1710" s="7"/>
      <c r="K1710" s="7"/>
      <c r="L1710" s="24"/>
      <c r="M1710" s="10"/>
      <c r="N1710" s="7"/>
      <c r="O1710" s="7"/>
      <c r="P1710" s="25"/>
      <c r="Q1710" s="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</row>
    <row r="1711" spans="1:172" x14ac:dyDescent="0.2">
      <c r="A1711" s="88"/>
      <c r="B1711" s="4"/>
      <c r="C1711" s="7"/>
      <c r="D1711" s="6"/>
      <c r="E1711" s="7"/>
      <c r="F1711" s="23"/>
      <c r="G1711" s="8"/>
      <c r="H1711" s="7"/>
      <c r="I1711" s="7"/>
      <c r="J1711" s="7"/>
      <c r="K1711" s="7"/>
      <c r="L1711" s="24"/>
      <c r="M1711" s="10"/>
      <c r="N1711" s="7"/>
      <c r="O1711" s="7"/>
      <c r="P1711" s="25"/>
      <c r="Q1711" s="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</row>
    <row r="1712" spans="1:172" x14ac:dyDescent="0.2">
      <c r="A1712" s="88"/>
      <c r="B1712" s="4"/>
      <c r="C1712" s="7"/>
      <c r="D1712" s="6"/>
      <c r="E1712" s="7"/>
      <c r="F1712" s="23"/>
      <c r="G1712" s="8"/>
      <c r="H1712" s="7"/>
      <c r="I1712" s="7"/>
      <c r="J1712" s="7"/>
      <c r="K1712" s="7"/>
      <c r="L1712" s="24"/>
      <c r="M1712" s="10"/>
      <c r="N1712" s="7"/>
      <c r="O1712" s="7"/>
      <c r="P1712" s="25"/>
      <c r="Q1712" s="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</row>
    <row r="1713" spans="1:172" x14ac:dyDescent="0.2">
      <c r="A1713" s="88"/>
      <c r="B1713" s="4"/>
      <c r="C1713" s="7"/>
      <c r="D1713" s="6"/>
      <c r="E1713" s="7"/>
      <c r="F1713" s="23"/>
      <c r="G1713" s="8"/>
      <c r="H1713" s="7"/>
      <c r="I1713" s="7"/>
      <c r="J1713" s="7"/>
      <c r="K1713" s="7"/>
      <c r="L1713" s="24"/>
      <c r="M1713" s="10"/>
      <c r="N1713" s="7"/>
      <c r="O1713" s="7"/>
      <c r="P1713" s="25"/>
      <c r="Q1713" s="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</row>
    <row r="1714" spans="1:172" x14ac:dyDescent="0.2">
      <c r="A1714" s="88"/>
      <c r="B1714" s="4"/>
      <c r="C1714" s="7"/>
      <c r="D1714" s="6"/>
      <c r="E1714" s="7"/>
      <c r="F1714" s="23"/>
      <c r="G1714" s="8"/>
      <c r="H1714" s="7"/>
      <c r="I1714" s="7"/>
      <c r="J1714" s="7"/>
      <c r="K1714" s="7"/>
      <c r="L1714" s="24"/>
      <c r="M1714" s="10"/>
      <c r="N1714" s="7"/>
      <c r="O1714" s="7"/>
      <c r="P1714" s="25"/>
      <c r="Q1714" s="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</row>
    <row r="1715" spans="1:172" x14ac:dyDescent="0.2">
      <c r="A1715" s="88"/>
      <c r="B1715" s="4"/>
      <c r="C1715" s="7"/>
      <c r="D1715" s="6"/>
      <c r="E1715" s="7"/>
      <c r="F1715" s="23"/>
      <c r="G1715" s="8"/>
      <c r="H1715" s="7"/>
      <c r="I1715" s="7"/>
      <c r="J1715" s="7"/>
      <c r="K1715" s="7"/>
      <c r="L1715" s="24"/>
      <c r="M1715" s="10"/>
      <c r="N1715" s="7"/>
      <c r="O1715" s="7"/>
      <c r="P1715" s="25"/>
      <c r="Q1715" s="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</row>
    <row r="1716" spans="1:172" x14ac:dyDescent="0.2">
      <c r="A1716" s="88"/>
      <c r="B1716" s="4"/>
      <c r="C1716" s="7"/>
      <c r="D1716" s="6"/>
      <c r="E1716" s="7"/>
      <c r="F1716" s="23"/>
      <c r="G1716" s="8"/>
      <c r="H1716" s="7"/>
      <c r="I1716" s="7"/>
      <c r="J1716" s="7"/>
      <c r="K1716" s="7"/>
      <c r="L1716" s="24"/>
      <c r="M1716" s="10"/>
      <c r="N1716" s="7"/>
      <c r="O1716" s="7"/>
      <c r="P1716" s="25"/>
      <c r="Q1716" s="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</row>
    <row r="1717" spans="1:172" x14ac:dyDescent="0.2">
      <c r="A1717" s="88"/>
      <c r="B1717" s="4"/>
      <c r="C1717" s="7"/>
      <c r="D1717" s="6"/>
      <c r="E1717" s="7"/>
      <c r="F1717" s="23"/>
      <c r="G1717" s="8"/>
      <c r="H1717" s="7"/>
      <c r="I1717" s="7"/>
      <c r="J1717" s="7"/>
      <c r="K1717" s="7"/>
      <c r="L1717" s="24"/>
      <c r="M1717" s="10"/>
      <c r="N1717" s="7"/>
      <c r="O1717" s="7"/>
      <c r="P1717" s="25"/>
      <c r="Q1717" s="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</row>
    <row r="1718" spans="1:172" x14ac:dyDescent="0.2">
      <c r="A1718" s="88"/>
      <c r="B1718" s="4"/>
      <c r="C1718" s="7"/>
      <c r="D1718" s="6"/>
      <c r="E1718" s="7"/>
      <c r="F1718" s="23"/>
      <c r="G1718" s="8"/>
      <c r="H1718" s="7"/>
      <c r="I1718" s="7"/>
      <c r="J1718" s="7"/>
      <c r="K1718" s="7"/>
      <c r="L1718" s="24"/>
      <c r="M1718" s="10"/>
      <c r="N1718" s="7"/>
      <c r="O1718" s="7"/>
      <c r="P1718" s="25"/>
      <c r="Q1718" s="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</row>
    <row r="1719" spans="1:172" x14ac:dyDescent="0.2">
      <c r="A1719" s="88"/>
      <c r="B1719" s="4"/>
      <c r="C1719" s="7"/>
      <c r="D1719" s="6"/>
      <c r="E1719" s="7"/>
      <c r="F1719" s="23"/>
      <c r="G1719" s="8"/>
      <c r="H1719" s="7"/>
      <c r="I1719" s="7"/>
      <c r="J1719" s="7"/>
      <c r="K1719" s="7"/>
      <c r="L1719" s="24"/>
      <c r="M1719" s="10"/>
      <c r="N1719" s="7"/>
      <c r="O1719" s="7"/>
      <c r="P1719" s="25"/>
      <c r="Q1719" s="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</row>
    <row r="1720" spans="1:172" x14ac:dyDescent="0.2">
      <c r="A1720" s="88"/>
      <c r="B1720" s="4"/>
      <c r="C1720" s="7"/>
      <c r="D1720" s="6"/>
      <c r="E1720" s="7"/>
      <c r="F1720" s="23"/>
      <c r="G1720" s="8"/>
      <c r="H1720" s="7"/>
      <c r="I1720" s="7"/>
      <c r="J1720" s="7"/>
      <c r="K1720" s="7"/>
      <c r="L1720" s="24"/>
      <c r="M1720" s="10"/>
      <c r="N1720" s="7"/>
      <c r="O1720" s="7"/>
      <c r="P1720" s="25"/>
      <c r="Q1720" s="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</row>
    <row r="1721" spans="1:172" x14ac:dyDescent="0.2">
      <c r="A1721" s="88"/>
      <c r="B1721" s="4"/>
      <c r="C1721" s="7"/>
      <c r="D1721" s="6"/>
      <c r="E1721" s="7"/>
      <c r="F1721" s="23"/>
      <c r="G1721" s="8"/>
      <c r="H1721" s="7"/>
      <c r="I1721" s="7"/>
      <c r="J1721" s="7"/>
      <c r="K1721" s="7"/>
      <c r="L1721" s="24"/>
      <c r="M1721" s="10"/>
      <c r="N1721" s="7"/>
      <c r="O1721" s="7"/>
      <c r="P1721" s="25"/>
      <c r="Q1721" s="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</row>
    <row r="1722" spans="1:172" x14ac:dyDescent="0.2">
      <c r="A1722" s="88"/>
      <c r="B1722" s="4"/>
      <c r="C1722" s="7"/>
      <c r="D1722" s="6"/>
      <c r="E1722" s="7"/>
      <c r="F1722" s="23"/>
      <c r="G1722" s="8"/>
      <c r="H1722" s="7"/>
      <c r="I1722" s="7"/>
      <c r="J1722" s="7"/>
      <c r="K1722" s="7"/>
      <c r="L1722" s="24"/>
      <c r="M1722" s="10"/>
      <c r="N1722" s="7"/>
      <c r="O1722" s="7"/>
      <c r="P1722" s="25"/>
      <c r="Q1722" s="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</row>
    <row r="1723" spans="1:172" x14ac:dyDescent="0.2">
      <c r="A1723" s="88"/>
      <c r="B1723" s="4"/>
      <c r="C1723" s="7"/>
      <c r="D1723" s="6"/>
      <c r="E1723" s="7"/>
      <c r="F1723" s="23"/>
      <c r="G1723" s="8"/>
      <c r="H1723" s="7"/>
      <c r="I1723" s="7"/>
      <c r="J1723" s="7"/>
      <c r="K1723" s="7"/>
      <c r="L1723" s="24"/>
      <c r="M1723" s="10"/>
      <c r="N1723" s="7"/>
      <c r="O1723" s="7"/>
      <c r="P1723" s="25"/>
      <c r="Q1723" s="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</row>
    <row r="1724" spans="1:172" x14ac:dyDescent="0.2">
      <c r="A1724" s="88"/>
      <c r="B1724" s="4"/>
      <c r="C1724" s="7"/>
      <c r="D1724" s="6"/>
      <c r="E1724" s="7"/>
      <c r="F1724" s="23"/>
      <c r="G1724" s="8"/>
      <c r="H1724" s="7"/>
      <c r="I1724" s="7"/>
      <c r="J1724" s="7"/>
      <c r="K1724" s="7"/>
      <c r="L1724" s="24"/>
      <c r="M1724" s="10"/>
      <c r="N1724" s="7"/>
      <c r="O1724" s="7"/>
      <c r="P1724" s="25"/>
      <c r="Q1724" s="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</row>
    <row r="1725" spans="1:172" x14ac:dyDescent="0.2">
      <c r="A1725" s="88"/>
      <c r="B1725" s="4"/>
      <c r="C1725" s="7"/>
      <c r="D1725" s="6"/>
      <c r="E1725" s="7"/>
      <c r="F1725" s="23"/>
      <c r="G1725" s="8"/>
      <c r="H1725" s="7"/>
      <c r="I1725" s="7"/>
      <c r="J1725" s="7"/>
      <c r="K1725" s="7"/>
      <c r="L1725" s="24"/>
      <c r="M1725" s="10"/>
      <c r="N1725" s="7"/>
      <c r="O1725" s="7"/>
      <c r="P1725" s="25"/>
      <c r="Q1725" s="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</row>
    <row r="1726" spans="1:172" x14ac:dyDescent="0.2">
      <c r="A1726" s="88"/>
      <c r="B1726" s="4"/>
      <c r="C1726" s="7"/>
      <c r="D1726" s="6"/>
      <c r="E1726" s="7"/>
      <c r="F1726" s="23"/>
      <c r="G1726" s="8"/>
      <c r="H1726" s="7"/>
      <c r="I1726" s="7"/>
      <c r="J1726" s="7"/>
      <c r="K1726" s="7"/>
      <c r="L1726" s="24"/>
      <c r="M1726" s="10"/>
      <c r="N1726" s="7"/>
      <c r="O1726" s="7"/>
      <c r="P1726" s="25"/>
      <c r="Q1726" s="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</row>
    <row r="1727" spans="1:172" x14ac:dyDescent="0.2">
      <c r="A1727" s="88"/>
      <c r="B1727" s="4"/>
      <c r="C1727" s="7"/>
      <c r="D1727" s="6"/>
      <c r="E1727" s="7"/>
      <c r="F1727" s="23"/>
      <c r="G1727" s="8"/>
      <c r="H1727" s="7"/>
      <c r="I1727" s="7"/>
      <c r="J1727" s="7"/>
      <c r="K1727" s="7"/>
      <c r="L1727" s="24"/>
      <c r="M1727" s="10"/>
      <c r="N1727" s="7"/>
      <c r="O1727" s="7"/>
      <c r="P1727" s="25"/>
      <c r="Q1727" s="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</row>
    <row r="1728" spans="1:172" x14ac:dyDescent="0.2">
      <c r="A1728" s="88"/>
      <c r="B1728" s="4"/>
      <c r="C1728" s="7"/>
      <c r="D1728" s="6"/>
      <c r="E1728" s="7"/>
      <c r="F1728" s="23"/>
      <c r="G1728" s="8"/>
      <c r="H1728" s="7"/>
      <c r="I1728" s="7"/>
      <c r="J1728" s="7"/>
      <c r="K1728" s="7"/>
      <c r="L1728" s="24"/>
      <c r="M1728" s="10"/>
      <c r="N1728" s="7"/>
      <c r="O1728" s="7"/>
      <c r="P1728" s="25"/>
      <c r="Q1728" s="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</row>
    <row r="1729" spans="1:172" x14ac:dyDescent="0.2">
      <c r="A1729" s="88"/>
      <c r="B1729" s="4"/>
      <c r="C1729" s="7"/>
      <c r="D1729" s="6"/>
      <c r="E1729" s="7"/>
      <c r="F1729" s="23"/>
      <c r="G1729" s="8"/>
      <c r="H1729" s="7"/>
      <c r="I1729" s="7"/>
      <c r="J1729" s="7"/>
      <c r="K1729" s="7"/>
      <c r="L1729" s="24"/>
      <c r="M1729" s="10"/>
      <c r="N1729" s="7"/>
      <c r="O1729" s="7"/>
      <c r="P1729" s="25"/>
      <c r="Q1729" s="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</row>
    <row r="1730" spans="1:172" x14ac:dyDescent="0.2">
      <c r="A1730" s="88"/>
      <c r="B1730" s="4"/>
      <c r="C1730" s="7"/>
      <c r="D1730" s="6"/>
      <c r="E1730" s="7"/>
      <c r="F1730" s="23"/>
      <c r="G1730" s="8"/>
      <c r="H1730" s="7"/>
      <c r="I1730" s="7"/>
      <c r="J1730" s="7"/>
      <c r="K1730" s="7"/>
      <c r="L1730" s="24"/>
      <c r="M1730" s="10"/>
      <c r="N1730" s="7"/>
      <c r="O1730" s="7"/>
      <c r="P1730" s="25"/>
      <c r="Q1730" s="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</row>
    <row r="1731" spans="1:172" x14ac:dyDescent="0.2">
      <c r="A1731" s="88"/>
      <c r="B1731" s="4"/>
      <c r="C1731" s="7"/>
      <c r="D1731" s="6"/>
      <c r="E1731" s="7"/>
      <c r="F1731" s="23"/>
      <c r="G1731" s="8"/>
      <c r="H1731" s="7"/>
      <c r="I1731" s="7"/>
      <c r="J1731" s="7"/>
      <c r="K1731" s="7"/>
      <c r="L1731" s="24"/>
      <c r="M1731" s="10"/>
      <c r="N1731" s="7"/>
      <c r="O1731" s="7"/>
      <c r="P1731" s="25"/>
      <c r="Q1731" s="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</row>
    <row r="1732" spans="1:172" x14ac:dyDescent="0.2">
      <c r="A1732" s="88"/>
      <c r="B1732" s="4"/>
      <c r="C1732" s="7"/>
      <c r="D1732" s="6"/>
      <c r="E1732" s="7"/>
      <c r="F1732" s="23"/>
      <c r="G1732" s="8"/>
      <c r="H1732" s="7"/>
      <c r="I1732" s="7"/>
      <c r="J1732" s="7"/>
      <c r="K1732" s="7"/>
      <c r="L1732" s="24"/>
      <c r="M1732" s="10"/>
      <c r="N1732" s="7"/>
      <c r="O1732" s="7"/>
      <c r="P1732" s="25"/>
      <c r="Q1732" s="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</row>
    <row r="1733" spans="1:172" x14ac:dyDescent="0.2">
      <c r="A1733" s="88"/>
      <c r="B1733" s="4"/>
      <c r="C1733" s="7"/>
      <c r="D1733" s="6"/>
      <c r="E1733" s="7"/>
      <c r="F1733" s="23"/>
      <c r="G1733" s="8"/>
      <c r="H1733" s="7"/>
      <c r="I1733" s="7"/>
      <c r="J1733" s="7"/>
      <c r="K1733" s="7"/>
      <c r="L1733" s="24"/>
      <c r="M1733" s="10"/>
      <c r="N1733" s="7"/>
      <c r="O1733" s="7"/>
      <c r="P1733" s="25"/>
      <c r="Q1733" s="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</row>
    <row r="1734" spans="1:172" x14ac:dyDescent="0.2">
      <c r="A1734" s="88"/>
      <c r="B1734" s="4"/>
      <c r="C1734" s="7"/>
      <c r="D1734" s="6"/>
      <c r="E1734" s="7"/>
      <c r="F1734" s="23"/>
      <c r="G1734" s="8"/>
      <c r="H1734" s="7"/>
      <c r="I1734" s="7"/>
      <c r="J1734" s="7"/>
      <c r="K1734" s="7"/>
      <c r="L1734" s="24"/>
      <c r="M1734" s="10"/>
      <c r="N1734" s="7"/>
      <c r="O1734" s="7"/>
      <c r="P1734" s="25"/>
      <c r="Q1734" s="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</row>
    <row r="1735" spans="1:172" x14ac:dyDescent="0.2">
      <c r="A1735" s="88"/>
      <c r="B1735" s="4"/>
      <c r="C1735" s="7"/>
      <c r="D1735" s="6"/>
      <c r="E1735" s="7"/>
      <c r="F1735" s="23"/>
      <c r="G1735" s="8"/>
      <c r="H1735" s="7"/>
      <c r="I1735" s="7"/>
      <c r="J1735" s="7"/>
      <c r="K1735" s="7"/>
      <c r="L1735" s="24"/>
      <c r="M1735" s="10"/>
      <c r="N1735" s="7"/>
      <c r="O1735" s="7"/>
      <c r="P1735" s="25"/>
      <c r="Q1735" s="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</row>
    <row r="1736" spans="1:172" x14ac:dyDescent="0.2">
      <c r="A1736" s="88"/>
      <c r="B1736" s="4"/>
      <c r="C1736" s="7"/>
      <c r="D1736" s="6"/>
      <c r="E1736" s="7"/>
      <c r="F1736" s="23"/>
      <c r="G1736" s="8"/>
      <c r="H1736" s="7"/>
      <c r="I1736" s="7"/>
      <c r="J1736" s="7"/>
      <c r="K1736" s="7"/>
      <c r="L1736" s="24"/>
      <c r="M1736" s="10"/>
      <c r="N1736" s="7"/>
      <c r="O1736" s="7"/>
      <c r="P1736" s="25"/>
      <c r="Q1736" s="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</row>
    <row r="1737" spans="1:172" x14ac:dyDescent="0.2">
      <c r="A1737" s="88"/>
      <c r="B1737" s="4"/>
      <c r="C1737" s="7"/>
      <c r="D1737" s="6"/>
      <c r="E1737" s="7"/>
      <c r="F1737" s="23"/>
      <c r="G1737" s="8"/>
      <c r="H1737" s="7"/>
      <c r="I1737" s="7"/>
      <c r="J1737" s="7"/>
      <c r="K1737" s="7"/>
      <c r="L1737" s="24"/>
      <c r="M1737" s="10"/>
      <c r="N1737" s="7"/>
      <c r="O1737" s="7"/>
      <c r="P1737" s="25"/>
      <c r="Q1737" s="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</row>
    <row r="1738" spans="1:172" x14ac:dyDescent="0.2">
      <c r="A1738" s="88"/>
      <c r="B1738" s="4"/>
      <c r="C1738" s="7"/>
      <c r="D1738" s="6"/>
      <c r="E1738" s="7"/>
      <c r="F1738" s="23"/>
      <c r="G1738" s="8"/>
      <c r="H1738" s="7"/>
      <c r="I1738" s="7"/>
      <c r="J1738" s="7"/>
      <c r="K1738" s="7"/>
      <c r="L1738" s="24"/>
      <c r="M1738" s="10"/>
      <c r="N1738" s="7"/>
      <c r="O1738" s="7"/>
      <c r="P1738" s="25"/>
      <c r="Q1738" s="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</row>
    <row r="1739" spans="1:172" x14ac:dyDescent="0.2">
      <c r="A1739" s="88"/>
      <c r="B1739" s="4"/>
      <c r="C1739" s="7"/>
      <c r="D1739" s="6"/>
      <c r="E1739" s="7"/>
      <c r="F1739" s="23"/>
      <c r="G1739" s="8"/>
      <c r="H1739" s="7"/>
      <c r="I1739" s="7"/>
      <c r="J1739" s="7"/>
      <c r="K1739" s="7"/>
      <c r="L1739" s="24"/>
      <c r="M1739" s="10"/>
      <c r="N1739" s="7"/>
      <c r="O1739" s="7"/>
      <c r="P1739" s="25"/>
      <c r="Q1739" s="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</row>
    <row r="1740" spans="1:172" x14ac:dyDescent="0.2">
      <c r="A1740" s="88"/>
      <c r="B1740" s="4"/>
      <c r="C1740" s="7"/>
      <c r="D1740" s="6"/>
      <c r="E1740" s="7"/>
      <c r="F1740" s="23"/>
      <c r="G1740" s="8"/>
      <c r="H1740" s="7"/>
      <c r="I1740" s="7"/>
      <c r="J1740" s="7"/>
      <c r="K1740" s="7"/>
      <c r="L1740" s="24"/>
      <c r="M1740" s="10"/>
      <c r="N1740" s="7"/>
      <c r="O1740" s="7"/>
      <c r="P1740" s="25"/>
      <c r="Q1740" s="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</row>
    <row r="1741" spans="1:172" x14ac:dyDescent="0.2">
      <c r="A1741" s="88"/>
      <c r="B1741" s="4"/>
      <c r="C1741" s="7"/>
      <c r="D1741" s="6"/>
      <c r="E1741" s="7"/>
      <c r="F1741" s="23"/>
      <c r="G1741" s="8"/>
      <c r="H1741" s="7"/>
      <c r="I1741" s="7"/>
      <c r="J1741" s="7"/>
      <c r="K1741" s="7"/>
      <c r="L1741" s="24"/>
      <c r="M1741" s="10"/>
      <c r="N1741" s="7"/>
      <c r="O1741" s="7"/>
      <c r="P1741" s="25"/>
      <c r="Q1741" s="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</row>
    <row r="1742" spans="1:172" x14ac:dyDescent="0.2">
      <c r="A1742" s="88"/>
      <c r="B1742" s="4"/>
      <c r="C1742" s="7"/>
      <c r="D1742" s="6"/>
      <c r="E1742" s="7"/>
      <c r="F1742" s="23"/>
      <c r="G1742" s="8"/>
      <c r="H1742" s="7"/>
      <c r="I1742" s="7"/>
      <c r="J1742" s="7"/>
      <c r="K1742" s="7"/>
      <c r="L1742" s="24"/>
      <c r="M1742" s="10"/>
      <c r="N1742" s="7"/>
      <c r="O1742" s="7"/>
      <c r="P1742" s="25"/>
      <c r="Q1742" s="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</row>
    <row r="1743" spans="1:172" x14ac:dyDescent="0.2">
      <c r="A1743" s="88"/>
      <c r="B1743" s="4"/>
      <c r="C1743" s="7"/>
      <c r="D1743" s="6"/>
      <c r="E1743" s="7"/>
      <c r="F1743" s="23"/>
      <c r="G1743" s="8"/>
      <c r="H1743" s="7"/>
      <c r="I1743" s="7"/>
      <c r="J1743" s="7"/>
      <c r="K1743" s="7"/>
      <c r="L1743" s="24"/>
      <c r="M1743" s="10"/>
      <c r="N1743" s="7"/>
      <c r="O1743" s="7"/>
      <c r="P1743" s="25"/>
      <c r="Q1743" s="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</row>
    <row r="1744" spans="1:172" x14ac:dyDescent="0.2">
      <c r="A1744" s="88"/>
      <c r="B1744" s="4"/>
      <c r="C1744" s="7"/>
      <c r="D1744" s="6"/>
      <c r="E1744" s="7"/>
      <c r="F1744" s="23"/>
      <c r="G1744" s="8"/>
      <c r="H1744" s="7"/>
      <c r="I1744" s="7"/>
      <c r="J1744" s="7"/>
      <c r="K1744" s="7"/>
      <c r="L1744" s="24"/>
      <c r="M1744" s="10"/>
      <c r="N1744" s="7"/>
      <c r="O1744" s="7"/>
      <c r="P1744" s="25"/>
      <c r="Q1744" s="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</row>
    <row r="1745" spans="1:172" x14ac:dyDescent="0.2">
      <c r="A1745" s="88"/>
      <c r="B1745" s="4"/>
      <c r="C1745" s="7"/>
      <c r="D1745" s="6"/>
      <c r="E1745" s="7"/>
      <c r="F1745" s="23"/>
      <c r="G1745" s="8"/>
      <c r="H1745" s="7"/>
      <c r="I1745" s="7"/>
      <c r="J1745" s="7"/>
      <c r="K1745" s="7"/>
      <c r="L1745" s="24"/>
      <c r="M1745" s="10"/>
      <c r="N1745" s="7"/>
      <c r="O1745" s="7"/>
      <c r="P1745" s="25"/>
      <c r="Q1745" s="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</row>
    <row r="1746" spans="1:172" x14ac:dyDescent="0.2">
      <c r="A1746" s="88"/>
      <c r="B1746" s="4"/>
      <c r="C1746" s="7"/>
      <c r="D1746" s="6"/>
      <c r="E1746" s="7"/>
      <c r="F1746" s="23"/>
      <c r="G1746" s="8"/>
      <c r="H1746" s="7"/>
      <c r="I1746" s="7"/>
      <c r="J1746" s="7"/>
      <c r="K1746" s="7"/>
      <c r="L1746" s="24"/>
      <c r="M1746" s="10"/>
      <c r="N1746" s="7"/>
      <c r="O1746" s="7"/>
      <c r="P1746" s="25"/>
      <c r="Q1746" s="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</row>
    <row r="1747" spans="1:172" x14ac:dyDescent="0.2">
      <c r="A1747" s="88"/>
      <c r="B1747" s="4"/>
      <c r="C1747" s="7"/>
      <c r="D1747" s="6"/>
      <c r="E1747" s="7"/>
      <c r="F1747" s="23"/>
      <c r="G1747" s="8"/>
      <c r="H1747" s="7"/>
      <c r="I1747" s="7"/>
      <c r="J1747" s="7"/>
      <c r="K1747" s="7"/>
      <c r="L1747" s="24"/>
      <c r="M1747" s="10"/>
      <c r="N1747" s="7"/>
      <c r="O1747" s="7"/>
      <c r="P1747" s="25"/>
      <c r="Q1747" s="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</row>
    <row r="1748" spans="1:172" x14ac:dyDescent="0.2">
      <c r="A1748" s="88"/>
      <c r="B1748" s="4"/>
      <c r="C1748" s="7"/>
      <c r="D1748" s="6"/>
      <c r="E1748" s="7"/>
      <c r="F1748" s="23"/>
      <c r="G1748" s="8"/>
      <c r="H1748" s="7"/>
      <c r="I1748" s="7"/>
      <c r="J1748" s="7"/>
      <c r="K1748" s="7"/>
      <c r="L1748" s="24"/>
      <c r="M1748" s="10"/>
      <c r="N1748" s="7"/>
      <c r="O1748" s="7"/>
      <c r="P1748" s="25"/>
      <c r="Q1748" s="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</row>
    <row r="1749" spans="1:172" x14ac:dyDescent="0.2">
      <c r="A1749" s="88"/>
      <c r="B1749" s="4"/>
      <c r="C1749" s="7"/>
      <c r="D1749" s="6"/>
      <c r="E1749" s="7"/>
      <c r="F1749" s="23"/>
      <c r="G1749" s="8"/>
      <c r="H1749" s="7"/>
      <c r="I1749" s="7"/>
      <c r="J1749" s="7"/>
      <c r="K1749" s="7"/>
      <c r="L1749" s="24"/>
      <c r="M1749" s="10"/>
      <c r="N1749" s="7"/>
      <c r="O1749" s="7"/>
      <c r="P1749" s="25"/>
      <c r="Q1749" s="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</row>
    <row r="1750" spans="1:172" x14ac:dyDescent="0.2">
      <c r="A1750" s="88"/>
      <c r="B1750" s="4"/>
      <c r="C1750" s="7"/>
      <c r="D1750" s="6"/>
      <c r="E1750" s="7"/>
      <c r="F1750" s="23"/>
      <c r="G1750" s="8"/>
      <c r="H1750" s="7"/>
      <c r="I1750" s="7"/>
      <c r="J1750" s="7"/>
      <c r="K1750" s="7"/>
      <c r="L1750" s="24"/>
      <c r="M1750" s="10"/>
      <c r="N1750" s="7"/>
      <c r="O1750" s="7"/>
      <c r="P1750" s="25"/>
      <c r="Q1750" s="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</row>
    <row r="1751" spans="1:172" x14ac:dyDescent="0.2">
      <c r="A1751" s="88"/>
      <c r="B1751" s="4"/>
      <c r="C1751" s="7"/>
      <c r="D1751" s="6"/>
      <c r="E1751" s="7"/>
      <c r="F1751" s="23"/>
      <c r="G1751" s="8"/>
      <c r="H1751" s="7"/>
      <c r="I1751" s="7"/>
      <c r="J1751" s="7"/>
      <c r="K1751" s="7"/>
      <c r="L1751" s="24"/>
      <c r="M1751" s="10"/>
      <c r="N1751" s="7"/>
      <c r="O1751" s="7"/>
      <c r="P1751" s="25"/>
      <c r="Q1751" s="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</row>
    <row r="1752" spans="1:172" x14ac:dyDescent="0.2">
      <c r="A1752" s="88"/>
      <c r="B1752" s="4"/>
      <c r="C1752" s="7"/>
      <c r="D1752" s="6"/>
      <c r="E1752" s="7"/>
      <c r="F1752" s="23"/>
      <c r="G1752" s="8"/>
      <c r="H1752" s="7"/>
      <c r="I1752" s="7"/>
      <c r="J1752" s="7"/>
      <c r="K1752" s="7"/>
      <c r="L1752" s="24"/>
      <c r="M1752" s="10"/>
      <c r="N1752" s="7"/>
      <c r="O1752" s="7"/>
      <c r="P1752" s="25"/>
      <c r="Q1752" s="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</row>
    <row r="1753" spans="1:172" x14ac:dyDescent="0.2">
      <c r="A1753" s="88"/>
      <c r="B1753" s="4"/>
      <c r="C1753" s="7"/>
      <c r="D1753" s="6"/>
      <c r="E1753" s="7"/>
      <c r="F1753" s="23"/>
      <c r="G1753" s="8"/>
      <c r="H1753" s="7"/>
      <c r="I1753" s="7"/>
      <c r="J1753" s="7"/>
      <c r="K1753" s="7"/>
      <c r="L1753" s="24"/>
      <c r="M1753" s="10"/>
      <c r="N1753" s="7"/>
      <c r="O1753" s="7"/>
      <c r="P1753" s="25"/>
      <c r="Q1753" s="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</row>
    <row r="1754" spans="1:172" x14ac:dyDescent="0.2">
      <c r="A1754" s="88"/>
      <c r="B1754" s="4"/>
      <c r="C1754" s="7"/>
      <c r="D1754" s="6"/>
      <c r="E1754" s="7"/>
      <c r="F1754" s="23"/>
      <c r="G1754" s="8"/>
      <c r="H1754" s="7"/>
      <c r="I1754" s="7"/>
      <c r="J1754" s="7"/>
      <c r="K1754" s="7"/>
      <c r="L1754" s="24"/>
      <c r="M1754" s="10"/>
      <c r="N1754" s="7"/>
      <c r="O1754" s="7"/>
      <c r="P1754" s="25"/>
      <c r="Q1754" s="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</row>
    <row r="1755" spans="1:172" x14ac:dyDescent="0.2">
      <c r="A1755" s="88"/>
      <c r="B1755" s="4"/>
      <c r="C1755" s="7"/>
      <c r="D1755" s="6"/>
      <c r="E1755" s="7"/>
      <c r="F1755" s="23"/>
      <c r="G1755" s="8"/>
      <c r="H1755" s="7"/>
      <c r="I1755" s="7"/>
      <c r="J1755" s="7"/>
      <c r="K1755" s="7"/>
      <c r="L1755" s="24"/>
      <c r="M1755" s="10"/>
      <c r="N1755" s="7"/>
      <c r="O1755" s="7"/>
      <c r="P1755" s="25"/>
      <c r="Q1755" s="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</row>
    <row r="1756" spans="1:172" x14ac:dyDescent="0.2">
      <c r="A1756" s="88"/>
      <c r="B1756" s="4"/>
      <c r="C1756" s="7"/>
      <c r="D1756" s="6"/>
      <c r="E1756" s="7"/>
      <c r="F1756" s="23"/>
      <c r="G1756" s="8"/>
      <c r="H1756" s="7"/>
      <c r="I1756" s="7"/>
      <c r="J1756" s="7"/>
      <c r="K1756" s="7"/>
      <c r="L1756" s="24"/>
      <c r="M1756" s="10"/>
      <c r="N1756" s="7"/>
      <c r="O1756" s="7"/>
      <c r="P1756" s="25"/>
      <c r="Q1756" s="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</row>
    <row r="1757" spans="1:172" x14ac:dyDescent="0.2">
      <c r="A1757" s="88"/>
      <c r="B1757" s="4"/>
      <c r="C1757" s="7"/>
      <c r="D1757" s="6"/>
      <c r="E1757" s="7"/>
      <c r="F1757" s="23"/>
      <c r="G1757" s="8"/>
      <c r="H1757" s="7"/>
      <c r="I1757" s="7"/>
      <c r="J1757" s="7"/>
      <c r="K1757" s="7"/>
      <c r="L1757" s="24"/>
      <c r="M1757" s="10"/>
      <c r="N1757" s="7"/>
      <c r="O1757" s="7"/>
      <c r="P1757" s="25"/>
      <c r="Q1757" s="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</row>
    <row r="1758" spans="1:172" x14ac:dyDescent="0.2">
      <c r="A1758" s="88"/>
      <c r="B1758" s="4"/>
      <c r="C1758" s="7"/>
      <c r="D1758" s="6"/>
      <c r="E1758" s="7"/>
      <c r="F1758" s="23"/>
      <c r="G1758" s="8"/>
      <c r="H1758" s="7"/>
      <c r="I1758" s="7"/>
      <c r="J1758" s="7"/>
      <c r="K1758" s="7"/>
      <c r="L1758" s="24"/>
      <c r="M1758" s="10"/>
      <c r="N1758" s="7"/>
      <c r="O1758" s="7"/>
      <c r="P1758" s="25"/>
      <c r="Q1758" s="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</row>
    <row r="1759" spans="1:172" x14ac:dyDescent="0.2">
      <c r="A1759" s="88"/>
      <c r="B1759" s="4"/>
      <c r="C1759" s="7"/>
      <c r="D1759" s="6"/>
      <c r="E1759" s="7"/>
      <c r="F1759" s="23"/>
      <c r="G1759" s="8"/>
      <c r="H1759" s="7"/>
      <c r="I1759" s="7"/>
      <c r="J1759" s="7"/>
      <c r="K1759" s="7"/>
      <c r="L1759" s="24"/>
      <c r="M1759" s="10"/>
      <c r="N1759" s="7"/>
      <c r="O1759" s="7"/>
      <c r="P1759" s="25"/>
      <c r="Q1759" s="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</row>
    <row r="1760" spans="1:172" x14ac:dyDescent="0.2">
      <c r="A1760" s="88"/>
      <c r="B1760" s="4"/>
      <c r="C1760" s="7"/>
      <c r="D1760" s="6"/>
      <c r="E1760" s="7"/>
      <c r="F1760" s="23"/>
      <c r="G1760" s="8"/>
      <c r="H1760" s="7"/>
      <c r="I1760" s="7"/>
      <c r="J1760" s="7"/>
      <c r="K1760" s="7"/>
      <c r="L1760" s="24"/>
      <c r="M1760" s="10"/>
      <c r="N1760" s="7"/>
      <c r="O1760" s="7"/>
      <c r="P1760" s="25"/>
      <c r="Q1760" s="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</row>
    <row r="1761" spans="1:172" x14ac:dyDescent="0.2">
      <c r="A1761" s="88"/>
      <c r="B1761" s="4"/>
      <c r="C1761" s="7"/>
      <c r="D1761" s="6"/>
      <c r="E1761" s="7"/>
      <c r="F1761" s="23"/>
      <c r="G1761" s="8"/>
      <c r="H1761" s="7"/>
      <c r="I1761" s="7"/>
      <c r="J1761" s="7"/>
      <c r="K1761" s="7"/>
      <c r="L1761" s="24"/>
      <c r="M1761" s="10"/>
      <c r="N1761" s="7"/>
      <c r="O1761" s="7"/>
      <c r="P1761" s="25"/>
      <c r="Q1761" s="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</row>
    <row r="1762" spans="1:172" x14ac:dyDescent="0.2">
      <c r="A1762" s="88"/>
      <c r="B1762" s="4"/>
      <c r="C1762" s="7"/>
      <c r="D1762" s="6"/>
      <c r="E1762" s="7"/>
      <c r="F1762" s="23"/>
      <c r="G1762" s="8"/>
      <c r="H1762" s="7"/>
      <c r="I1762" s="7"/>
      <c r="J1762" s="7"/>
      <c r="K1762" s="7"/>
      <c r="L1762" s="24"/>
      <c r="M1762" s="10"/>
      <c r="N1762" s="7"/>
      <c r="O1762" s="7"/>
      <c r="P1762" s="25"/>
      <c r="Q1762" s="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</row>
    <row r="1763" spans="1:172" x14ac:dyDescent="0.2">
      <c r="A1763" s="88"/>
      <c r="B1763" s="4"/>
      <c r="C1763" s="7"/>
      <c r="D1763" s="6"/>
      <c r="E1763" s="7"/>
      <c r="F1763" s="23"/>
      <c r="G1763" s="8"/>
      <c r="H1763" s="7"/>
      <c r="I1763" s="7"/>
      <c r="J1763" s="7"/>
      <c r="K1763" s="7"/>
      <c r="L1763" s="24"/>
      <c r="M1763" s="10"/>
      <c r="N1763" s="7"/>
      <c r="O1763" s="7"/>
      <c r="P1763" s="25"/>
      <c r="Q1763" s="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</row>
    <row r="1764" spans="1:172" x14ac:dyDescent="0.2">
      <c r="A1764" s="88"/>
      <c r="B1764" s="4"/>
      <c r="C1764" s="7"/>
      <c r="D1764" s="6"/>
      <c r="E1764" s="7"/>
      <c r="F1764" s="23"/>
      <c r="G1764" s="8"/>
      <c r="H1764" s="7"/>
      <c r="I1764" s="7"/>
      <c r="J1764" s="7"/>
      <c r="K1764" s="7"/>
      <c r="L1764" s="24"/>
      <c r="M1764" s="10"/>
      <c r="N1764" s="7"/>
      <c r="O1764" s="7"/>
      <c r="P1764" s="25"/>
      <c r="Q1764" s="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</row>
    <row r="1765" spans="1:172" x14ac:dyDescent="0.2">
      <c r="A1765" s="88"/>
      <c r="B1765" s="4"/>
      <c r="C1765" s="7"/>
      <c r="D1765" s="6"/>
      <c r="E1765" s="7"/>
      <c r="F1765" s="23"/>
      <c r="G1765" s="8"/>
      <c r="H1765" s="7"/>
      <c r="I1765" s="7"/>
      <c r="J1765" s="7"/>
      <c r="K1765" s="7"/>
      <c r="L1765" s="24"/>
      <c r="M1765" s="10"/>
      <c r="N1765" s="7"/>
      <c r="O1765" s="7"/>
      <c r="P1765" s="25"/>
      <c r="Q1765" s="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</row>
    <row r="1766" spans="1:172" x14ac:dyDescent="0.2">
      <c r="A1766" s="88"/>
      <c r="B1766" s="4"/>
      <c r="C1766" s="7"/>
      <c r="D1766" s="6"/>
      <c r="E1766" s="7"/>
      <c r="F1766" s="23"/>
      <c r="G1766" s="8"/>
      <c r="H1766" s="7"/>
      <c r="I1766" s="7"/>
      <c r="J1766" s="7"/>
      <c r="K1766" s="7"/>
      <c r="L1766" s="24"/>
      <c r="M1766" s="10"/>
      <c r="N1766" s="7"/>
      <c r="O1766" s="7"/>
      <c r="P1766" s="25"/>
      <c r="Q1766" s="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</row>
    <row r="1767" spans="1:172" x14ac:dyDescent="0.2">
      <c r="A1767" s="88"/>
      <c r="B1767" s="4"/>
      <c r="C1767" s="7"/>
      <c r="D1767" s="6"/>
      <c r="E1767" s="7"/>
      <c r="F1767" s="23"/>
      <c r="G1767" s="8"/>
      <c r="H1767" s="7"/>
      <c r="I1767" s="7"/>
      <c r="J1767" s="7"/>
      <c r="K1767" s="7"/>
      <c r="L1767" s="24"/>
      <c r="M1767" s="10"/>
      <c r="N1767" s="7"/>
      <c r="O1767" s="7"/>
      <c r="P1767" s="25"/>
      <c r="Q1767" s="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</row>
    <row r="1768" spans="1:172" x14ac:dyDescent="0.2">
      <c r="A1768" s="88"/>
      <c r="B1768" s="4"/>
      <c r="C1768" s="7"/>
      <c r="D1768" s="6"/>
      <c r="E1768" s="7"/>
      <c r="F1768" s="23"/>
      <c r="G1768" s="8"/>
      <c r="H1768" s="7"/>
      <c r="I1768" s="7"/>
      <c r="J1768" s="7"/>
      <c r="K1768" s="7"/>
      <c r="L1768" s="24"/>
      <c r="M1768" s="10"/>
      <c r="N1768" s="7"/>
      <c r="O1768" s="7"/>
      <c r="P1768" s="25"/>
      <c r="Q1768" s="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</row>
    <row r="1769" spans="1:172" x14ac:dyDescent="0.2">
      <c r="A1769" s="88"/>
      <c r="B1769" s="4"/>
      <c r="C1769" s="7"/>
      <c r="D1769" s="6"/>
      <c r="E1769" s="7"/>
      <c r="F1769" s="23"/>
      <c r="G1769" s="8"/>
      <c r="H1769" s="7"/>
      <c r="I1769" s="7"/>
      <c r="J1769" s="7"/>
      <c r="K1769" s="7"/>
      <c r="L1769" s="24"/>
      <c r="M1769" s="10"/>
      <c r="N1769" s="7"/>
      <c r="O1769" s="7"/>
      <c r="P1769" s="25"/>
      <c r="Q1769" s="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</row>
    <row r="1770" spans="1:172" x14ac:dyDescent="0.2">
      <c r="A1770" s="88"/>
      <c r="B1770" s="4"/>
      <c r="C1770" s="7"/>
      <c r="D1770" s="6"/>
      <c r="E1770" s="7"/>
      <c r="F1770" s="23"/>
      <c r="G1770" s="8"/>
      <c r="H1770" s="7"/>
      <c r="I1770" s="7"/>
      <c r="J1770" s="7"/>
      <c r="K1770" s="7"/>
      <c r="L1770" s="24"/>
      <c r="M1770" s="10"/>
      <c r="N1770" s="7"/>
      <c r="O1770" s="7"/>
      <c r="P1770" s="25"/>
      <c r="Q1770" s="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</row>
    <row r="1771" spans="1:172" x14ac:dyDescent="0.2">
      <c r="A1771" s="88"/>
      <c r="B1771" s="4"/>
      <c r="C1771" s="7"/>
      <c r="D1771" s="6"/>
      <c r="E1771" s="7"/>
      <c r="F1771" s="23"/>
      <c r="G1771" s="8"/>
      <c r="H1771" s="7"/>
      <c r="I1771" s="7"/>
      <c r="J1771" s="7"/>
      <c r="K1771" s="7"/>
      <c r="L1771" s="24"/>
      <c r="M1771" s="10"/>
      <c r="N1771" s="7"/>
      <c r="O1771" s="7"/>
      <c r="P1771" s="25"/>
      <c r="Q1771" s="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</row>
    <row r="1772" spans="1:172" x14ac:dyDescent="0.2">
      <c r="A1772" s="88"/>
      <c r="B1772" s="4"/>
      <c r="C1772" s="7"/>
      <c r="D1772" s="6"/>
      <c r="E1772" s="7"/>
      <c r="F1772" s="23"/>
      <c r="G1772" s="8"/>
      <c r="H1772" s="7"/>
      <c r="I1772" s="7"/>
      <c r="J1772" s="7"/>
      <c r="K1772" s="7"/>
      <c r="L1772" s="24"/>
      <c r="M1772" s="10"/>
      <c r="N1772" s="7"/>
      <c r="O1772" s="7"/>
      <c r="P1772" s="25"/>
      <c r="Q1772" s="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</row>
    <row r="1773" spans="1:172" x14ac:dyDescent="0.2">
      <c r="A1773" s="88"/>
      <c r="B1773" s="4"/>
      <c r="C1773" s="7"/>
      <c r="D1773" s="6"/>
      <c r="E1773" s="7"/>
      <c r="F1773" s="23"/>
      <c r="G1773" s="8"/>
      <c r="H1773" s="7"/>
      <c r="I1773" s="7"/>
      <c r="J1773" s="7"/>
      <c r="K1773" s="7"/>
      <c r="L1773" s="24"/>
      <c r="M1773" s="10"/>
      <c r="N1773" s="7"/>
      <c r="O1773" s="7"/>
      <c r="P1773" s="25"/>
      <c r="Q1773" s="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</row>
    <row r="1774" spans="1:172" x14ac:dyDescent="0.2">
      <c r="A1774" s="88"/>
      <c r="B1774" s="4"/>
      <c r="C1774" s="7"/>
      <c r="D1774" s="6"/>
      <c r="E1774" s="7"/>
      <c r="F1774" s="23"/>
      <c r="G1774" s="8"/>
      <c r="H1774" s="7"/>
      <c r="I1774" s="7"/>
      <c r="J1774" s="7"/>
      <c r="K1774" s="7"/>
      <c r="L1774" s="24"/>
      <c r="M1774" s="10"/>
      <c r="N1774" s="7"/>
      <c r="O1774" s="7"/>
      <c r="P1774" s="25"/>
      <c r="Q1774" s="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</row>
    <row r="1775" spans="1:172" x14ac:dyDescent="0.2">
      <c r="A1775" s="88"/>
      <c r="B1775" s="4"/>
      <c r="C1775" s="7"/>
      <c r="D1775" s="6"/>
      <c r="E1775" s="7"/>
      <c r="F1775" s="23"/>
      <c r="G1775" s="8"/>
      <c r="H1775" s="7"/>
      <c r="I1775" s="7"/>
      <c r="J1775" s="7"/>
      <c r="K1775" s="7"/>
      <c r="L1775" s="24"/>
      <c r="M1775" s="10"/>
      <c r="N1775" s="7"/>
      <c r="O1775" s="7"/>
      <c r="P1775" s="25"/>
      <c r="Q1775" s="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</row>
    <row r="1776" spans="1:172" x14ac:dyDescent="0.2">
      <c r="A1776" s="88"/>
      <c r="B1776" s="4"/>
      <c r="C1776" s="7"/>
      <c r="D1776" s="6"/>
      <c r="E1776" s="7"/>
      <c r="F1776" s="23"/>
      <c r="G1776" s="8"/>
      <c r="H1776" s="7"/>
      <c r="I1776" s="7"/>
      <c r="J1776" s="7"/>
      <c r="K1776" s="7"/>
      <c r="L1776" s="24"/>
      <c r="M1776" s="10"/>
      <c r="N1776" s="7"/>
      <c r="O1776" s="7"/>
      <c r="P1776" s="25"/>
      <c r="Q1776" s="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</row>
    <row r="1777" spans="1:172" x14ac:dyDescent="0.2">
      <c r="A1777" s="88"/>
      <c r="B1777" s="4"/>
      <c r="C1777" s="7"/>
      <c r="D1777" s="6"/>
      <c r="E1777" s="7"/>
      <c r="F1777" s="23"/>
      <c r="G1777" s="8"/>
      <c r="H1777" s="7"/>
      <c r="I1777" s="7"/>
      <c r="J1777" s="7"/>
      <c r="K1777" s="7"/>
      <c r="L1777" s="24"/>
      <c r="M1777" s="10"/>
      <c r="N1777" s="7"/>
      <c r="O1777" s="7"/>
      <c r="P1777" s="25"/>
      <c r="Q1777" s="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</row>
    <row r="1778" spans="1:172" x14ac:dyDescent="0.2">
      <c r="A1778" s="88"/>
      <c r="B1778" s="4"/>
      <c r="C1778" s="7"/>
      <c r="D1778" s="6"/>
      <c r="E1778" s="7"/>
      <c r="F1778" s="23"/>
      <c r="G1778" s="8"/>
      <c r="H1778" s="7"/>
      <c r="I1778" s="7"/>
      <c r="J1778" s="7"/>
      <c r="K1778" s="7"/>
      <c r="L1778" s="24"/>
      <c r="M1778" s="10"/>
      <c r="N1778" s="7"/>
      <c r="O1778" s="7"/>
      <c r="P1778" s="25"/>
      <c r="Q1778" s="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</row>
    <row r="1779" spans="1:172" x14ac:dyDescent="0.2">
      <c r="A1779" s="88"/>
      <c r="B1779" s="4"/>
      <c r="C1779" s="7"/>
      <c r="D1779" s="6"/>
      <c r="E1779" s="7"/>
      <c r="F1779" s="23"/>
      <c r="G1779" s="8"/>
      <c r="H1779" s="7"/>
      <c r="I1779" s="7"/>
      <c r="J1779" s="7"/>
      <c r="K1779" s="7"/>
      <c r="L1779" s="24"/>
      <c r="M1779" s="10"/>
      <c r="N1779" s="7"/>
      <c r="O1779" s="7"/>
      <c r="P1779" s="25"/>
      <c r="Q1779" s="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</row>
    <row r="1780" spans="1:172" x14ac:dyDescent="0.2">
      <c r="A1780" s="88"/>
      <c r="B1780" s="4"/>
      <c r="C1780" s="7"/>
      <c r="D1780" s="6"/>
      <c r="E1780" s="7"/>
      <c r="F1780" s="23"/>
      <c r="G1780" s="8"/>
      <c r="H1780" s="7"/>
      <c r="I1780" s="7"/>
      <c r="J1780" s="7"/>
      <c r="K1780" s="7"/>
      <c r="L1780" s="24"/>
      <c r="M1780" s="10"/>
      <c r="N1780" s="7"/>
      <c r="O1780" s="7"/>
      <c r="P1780" s="25"/>
      <c r="Q1780" s="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</row>
    <row r="1781" spans="1:172" x14ac:dyDescent="0.2">
      <c r="A1781" s="88"/>
      <c r="B1781" s="4"/>
      <c r="C1781" s="7"/>
      <c r="D1781" s="6"/>
      <c r="E1781" s="7"/>
      <c r="F1781" s="23"/>
      <c r="G1781" s="8"/>
      <c r="H1781" s="7"/>
      <c r="I1781" s="7"/>
      <c r="J1781" s="7"/>
      <c r="K1781" s="7"/>
      <c r="L1781" s="24"/>
      <c r="M1781" s="10"/>
      <c r="N1781" s="7"/>
      <c r="O1781" s="7"/>
      <c r="P1781" s="25"/>
      <c r="Q1781" s="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</row>
    <row r="1782" spans="1:172" x14ac:dyDescent="0.2">
      <c r="A1782" s="88"/>
      <c r="B1782" s="4"/>
      <c r="C1782" s="7"/>
      <c r="D1782" s="6"/>
      <c r="E1782" s="7"/>
      <c r="F1782" s="23"/>
      <c r="G1782" s="8"/>
      <c r="H1782" s="7"/>
      <c r="I1782" s="7"/>
      <c r="J1782" s="7"/>
      <c r="K1782" s="7"/>
      <c r="L1782" s="24"/>
      <c r="M1782" s="10"/>
      <c r="N1782" s="7"/>
      <c r="O1782" s="7"/>
      <c r="P1782" s="25"/>
      <c r="Q1782" s="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</row>
    <row r="1783" spans="1:172" x14ac:dyDescent="0.2">
      <c r="A1783" s="88"/>
      <c r="B1783" s="4"/>
      <c r="C1783" s="7"/>
      <c r="D1783" s="6"/>
      <c r="E1783" s="7"/>
      <c r="F1783" s="23"/>
      <c r="G1783" s="8"/>
      <c r="H1783" s="7"/>
      <c r="I1783" s="7"/>
      <c r="J1783" s="7"/>
      <c r="K1783" s="7"/>
      <c r="L1783" s="24"/>
      <c r="M1783" s="10"/>
      <c r="N1783" s="7"/>
      <c r="O1783" s="7"/>
      <c r="P1783" s="25"/>
      <c r="Q1783" s="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</row>
    <row r="1784" spans="1:172" x14ac:dyDescent="0.2">
      <c r="A1784" s="88"/>
      <c r="B1784" s="4"/>
      <c r="C1784" s="7"/>
      <c r="D1784" s="6"/>
      <c r="E1784" s="7"/>
      <c r="F1784" s="23"/>
      <c r="G1784" s="8"/>
      <c r="H1784" s="7"/>
      <c r="I1784" s="7"/>
      <c r="J1784" s="7"/>
      <c r="K1784" s="7"/>
      <c r="L1784" s="24"/>
      <c r="M1784" s="10"/>
      <c r="N1784" s="7"/>
      <c r="O1784" s="7"/>
      <c r="P1784" s="25"/>
      <c r="Q1784" s="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</row>
    <row r="1785" spans="1:172" x14ac:dyDescent="0.2">
      <c r="A1785" s="88"/>
      <c r="B1785" s="4"/>
      <c r="C1785" s="7"/>
      <c r="D1785" s="6"/>
      <c r="E1785" s="7"/>
      <c r="F1785" s="23"/>
      <c r="G1785" s="8"/>
      <c r="H1785" s="7"/>
      <c r="I1785" s="7"/>
      <c r="J1785" s="7"/>
      <c r="K1785" s="7"/>
      <c r="L1785" s="24"/>
      <c r="M1785" s="10"/>
      <c r="N1785" s="7"/>
      <c r="O1785" s="7"/>
      <c r="P1785" s="25"/>
      <c r="Q1785" s="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</row>
    <row r="1786" spans="1:172" x14ac:dyDescent="0.2">
      <c r="A1786" s="88"/>
      <c r="B1786" s="4"/>
      <c r="C1786" s="7"/>
      <c r="D1786" s="6"/>
      <c r="E1786" s="7"/>
      <c r="F1786" s="23"/>
      <c r="G1786" s="8"/>
      <c r="H1786" s="7"/>
      <c r="I1786" s="7"/>
      <c r="J1786" s="7"/>
      <c r="K1786" s="7"/>
      <c r="L1786" s="24"/>
      <c r="M1786" s="10"/>
      <c r="N1786" s="7"/>
      <c r="O1786" s="7"/>
      <c r="P1786" s="25"/>
      <c r="Q1786" s="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</row>
    <row r="1787" spans="1:172" x14ac:dyDescent="0.2">
      <c r="A1787" s="88"/>
      <c r="B1787" s="4"/>
      <c r="C1787" s="7"/>
      <c r="D1787" s="6"/>
      <c r="E1787" s="7"/>
      <c r="F1787" s="23"/>
      <c r="G1787" s="8"/>
      <c r="H1787" s="7"/>
      <c r="I1787" s="7"/>
      <c r="J1787" s="7"/>
      <c r="K1787" s="7"/>
      <c r="L1787" s="24"/>
      <c r="M1787" s="10"/>
      <c r="N1787" s="7"/>
      <c r="O1787" s="7"/>
      <c r="P1787" s="25"/>
      <c r="Q1787" s="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</row>
    <row r="1788" spans="1:172" x14ac:dyDescent="0.2">
      <c r="A1788" s="88"/>
      <c r="B1788" s="4"/>
      <c r="C1788" s="7"/>
      <c r="D1788" s="6"/>
      <c r="E1788" s="7"/>
      <c r="F1788" s="23"/>
      <c r="G1788" s="8"/>
      <c r="H1788" s="7"/>
      <c r="I1788" s="7"/>
      <c r="J1788" s="7"/>
      <c r="K1788" s="7"/>
      <c r="L1788" s="24"/>
      <c r="M1788" s="10"/>
      <c r="N1788" s="7"/>
      <c r="O1788" s="7"/>
      <c r="P1788" s="25"/>
      <c r="Q1788" s="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</row>
    <row r="1789" spans="1:172" x14ac:dyDescent="0.2">
      <c r="A1789" s="88"/>
      <c r="B1789" s="4"/>
      <c r="C1789" s="7"/>
      <c r="D1789" s="6"/>
      <c r="E1789" s="7"/>
      <c r="F1789" s="23"/>
      <c r="G1789" s="8"/>
      <c r="H1789" s="7"/>
      <c r="I1789" s="7"/>
      <c r="J1789" s="7"/>
      <c r="K1789" s="7"/>
      <c r="L1789" s="24"/>
      <c r="M1789" s="10"/>
      <c r="N1789" s="7"/>
      <c r="O1789" s="7"/>
      <c r="P1789" s="25"/>
      <c r="Q1789" s="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</row>
    <row r="1790" spans="1:172" x14ac:dyDescent="0.2">
      <c r="A1790" s="88"/>
      <c r="B1790" s="4"/>
      <c r="C1790" s="7"/>
      <c r="D1790" s="6"/>
      <c r="E1790" s="7"/>
      <c r="F1790" s="23"/>
      <c r="G1790" s="8"/>
      <c r="H1790" s="7"/>
      <c r="I1790" s="7"/>
      <c r="J1790" s="7"/>
      <c r="K1790" s="7"/>
      <c r="L1790" s="24"/>
      <c r="M1790" s="10"/>
      <c r="N1790" s="7"/>
      <c r="O1790" s="7"/>
      <c r="P1790" s="25"/>
      <c r="Q1790" s="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</row>
    <row r="1791" spans="1:172" x14ac:dyDescent="0.2">
      <c r="A1791" s="88"/>
      <c r="B1791" s="4"/>
      <c r="C1791" s="7"/>
      <c r="D1791" s="6"/>
      <c r="E1791" s="7"/>
      <c r="F1791" s="23"/>
      <c r="G1791" s="8"/>
      <c r="H1791" s="7"/>
      <c r="I1791" s="7"/>
      <c r="J1791" s="7"/>
      <c r="K1791" s="7"/>
      <c r="L1791" s="24"/>
      <c r="M1791" s="10"/>
      <c r="N1791" s="7"/>
      <c r="O1791" s="7"/>
      <c r="P1791" s="25"/>
      <c r="Q1791" s="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</row>
    <row r="1792" spans="1:172" x14ac:dyDescent="0.2">
      <c r="A1792" s="88"/>
      <c r="B1792" s="4"/>
      <c r="C1792" s="7"/>
      <c r="D1792" s="6"/>
      <c r="E1792" s="7"/>
      <c r="F1792" s="23"/>
      <c r="G1792" s="8"/>
      <c r="H1792" s="7"/>
      <c r="I1792" s="7"/>
      <c r="J1792" s="7"/>
      <c r="K1792" s="7"/>
      <c r="L1792" s="24"/>
      <c r="M1792" s="10"/>
      <c r="N1792" s="7"/>
      <c r="O1792" s="7"/>
      <c r="P1792" s="25"/>
      <c r="Q1792" s="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</row>
    <row r="1793" spans="1:172" x14ac:dyDescent="0.2">
      <c r="A1793" s="88"/>
      <c r="B1793" s="4"/>
      <c r="C1793" s="7"/>
      <c r="D1793" s="6"/>
      <c r="E1793" s="7"/>
      <c r="F1793" s="23"/>
      <c r="G1793" s="8"/>
      <c r="H1793" s="7"/>
      <c r="I1793" s="7"/>
      <c r="J1793" s="7"/>
      <c r="K1793" s="7"/>
      <c r="L1793" s="24"/>
      <c r="M1793" s="10"/>
      <c r="N1793" s="7"/>
      <c r="O1793" s="7"/>
      <c r="P1793" s="25"/>
      <c r="Q1793" s="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</row>
    <row r="1794" spans="1:172" x14ac:dyDescent="0.2">
      <c r="A1794" s="88"/>
      <c r="B1794" s="4"/>
      <c r="C1794" s="7"/>
      <c r="D1794" s="6"/>
      <c r="E1794" s="7"/>
      <c r="F1794" s="23"/>
      <c r="G1794" s="8"/>
      <c r="H1794" s="7"/>
      <c r="I1794" s="7"/>
      <c r="J1794" s="7"/>
      <c r="K1794" s="7"/>
      <c r="L1794" s="24"/>
      <c r="M1794" s="10"/>
      <c r="N1794" s="7"/>
      <c r="O1794" s="7"/>
      <c r="P1794" s="25"/>
      <c r="Q1794" s="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</row>
    <row r="1795" spans="1:172" x14ac:dyDescent="0.2">
      <c r="A1795" s="88"/>
      <c r="B1795" s="4"/>
      <c r="C1795" s="7"/>
      <c r="D1795" s="6"/>
      <c r="E1795" s="7"/>
      <c r="F1795" s="23"/>
      <c r="G1795" s="8"/>
      <c r="H1795" s="7"/>
      <c r="I1795" s="7"/>
      <c r="J1795" s="7"/>
      <c r="K1795" s="7"/>
      <c r="L1795" s="24"/>
      <c r="M1795" s="10"/>
      <c r="N1795" s="7"/>
      <c r="O1795" s="7"/>
      <c r="P1795" s="25"/>
      <c r="Q1795" s="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</row>
    <row r="1796" spans="1:172" x14ac:dyDescent="0.2">
      <c r="A1796" s="88"/>
      <c r="B1796" s="4"/>
      <c r="C1796" s="7"/>
      <c r="D1796" s="6"/>
      <c r="E1796" s="7"/>
      <c r="F1796" s="23"/>
      <c r="G1796" s="8"/>
      <c r="H1796" s="7"/>
      <c r="I1796" s="7"/>
      <c r="J1796" s="7"/>
      <c r="K1796" s="7"/>
      <c r="L1796" s="24"/>
      <c r="M1796" s="10"/>
      <c r="N1796" s="7"/>
      <c r="O1796" s="7"/>
      <c r="P1796" s="25"/>
      <c r="Q1796" s="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</row>
    <row r="1797" spans="1:172" x14ac:dyDescent="0.2">
      <c r="A1797" s="88"/>
      <c r="B1797" s="4"/>
      <c r="C1797" s="7"/>
      <c r="D1797" s="6"/>
      <c r="E1797" s="7"/>
      <c r="F1797" s="23"/>
      <c r="G1797" s="8"/>
      <c r="H1797" s="7"/>
      <c r="I1797" s="7"/>
      <c r="J1797" s="7"/>
      <c r="K1797" s="7"/>
      <c r="L1797" s="24"/>
      <c r="M1797" s="10"/>
      <c r="N1797" s="7"/>
      <c r="O1797" s="7"/>
      <c r="P1797" s="25"/>
      <c r="Q1797" s="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</row>
    <row r="1798" spans="1:172" x14ac:dyDescent="0.2">
      <c r="A1798" s="88"/>
      <c r="B1798" s="4"/>
      <c r="C1798" s="7"/>
      <c r="D1798" s="6"/>
      <c r="E1798" s="7"/>
      <c r="F1798" s="23"/>
      <c r="G1798" s="8"/>
      <c r="H1798" s="7"/>
      <c r="I1798" s="7"/>
      <c r="J1798" s="7"/>
      <c r="K1798" s="7"/>
      <c r="L1798" s="24"/>
      <c r="M1798" s="10"/>
      <c r="N1798" s="7"/>
      <c r="O1798" s="7"/>
      <c r="P1798" s="25"/>
      <c r="Q1798" s="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</row>
    <row r="1799" spans="1:172" x14ac:dyDescent="0.2">
      <c r="A1799" s="88"/>
      <c r="B1799" s="4"/>
      <c r="C1799" s="7"/>
      <c r="D1799" s="6"/>
      <c r="E1799" s="7"/>
      <c r="F1799" s="23"/>
      <c r="G1799" s="8"/>
      <c r="H1799" s="7"/>
      <c r="I1799" s="7"/>
      <c r="J1799" s="7"/>
      <c r="K1799" s="7"/>
      <c r="L1799" s="24"/>
      <c r="M1799" s="10"/>
      <c r="N1799" s="7"/>
      <c r="O1799" s="7"/>
      <c r="P1799" s="25"/>
      <c r="Q1799" s="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</row>
    <row r="1800" spans="1:172" x14ac:dyDescent="0.2">
      <c r="A1800" s="88"/>
      <c r="B1800" s="4"/>
      <c r="C1800" s="7"/>
      <c r="D1800" s="6"/>
      <c r="E1800" s="7"/>
      <c r="F1800" s="23"/>
      <c r="G1800" s="8"/>
      <c r="H1800" s="7"/>
      <c r="I1800" s="7"/>
      <c r="J1800" s="7"/>
      <c r="K1800" s="7"/>
      <c r="L1800" s="24"/>
      <c r="M1800" s="10"/>
      <c r="N1800" s="7"/>
      <c r="O1800" s="7"/>
      <c r="P1800" s="25"/>
      <c r="Q1800" s="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</row>
    <row r="1801" spans="1:172" x14ac:dyDescent="0.2">
      <c r="A1801" s="88"/>
      <c r="B1801" s="4"/>
      <c r="C1801" s="7"/>
      <c r="D1801" s="6"/>
      <c r="E1801" s="7"/>
      <c r="F1801" s="23"/>
      <c r="G1801" s="8"/>
      <c r="H1801" s="7"/>
      <c r="I1801" s="7"/>
      <c r="J1801" s="7"/>
      <c r="K1801" s="7"/>
      <c r="L1801" s="24"/>
      <c r="M1801" s="10"/>
      <c r="N1801" s="7"/>
      <c r="O1801" s="7"/>
      <c r="P1801" s="25"/>
      <c r="Q1801" s="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</row>
    <row r="1802" spans="1:172" x14ac:dyDescent="0.2">
      <c r="A1802" s="88"/>
      <c r="B1802" s="4"/>
      <c r="C1802" s="7"/>
      <c r="D1802" s="6"/>
      <c r="E1802" s="7"/>
      <c r="F1802" s="23"/>
      <c r="G1802" s="8"/>
      <c r="H1802" s="7"/>
      <c r="I1802" s="7"/>
      <c r="J1802" s="7"/>
      <c r="K1802" s="7"/>
      <c r="L1802" s="24"/>
      <c r="M1802" s="10"/>
      <c r="N1802" s="7"/>
      <c r="O1802" s="7"/>
      <c r="P1802" s="25"/>
      <c r="Q1802" s="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</row>
    <row r="1803" spans="1:172" x14ac:dyDescent="0.2">
      <c r="A1803" s="88"/>
      <c r="B1803" s="4"/>
      <c r="C1803" s="7"/>
      <c r="D1803" s="6"/>
      <c r="E1803" s="7"/>
      <c r="F1803" s="23"/>
      <c r="G1803" s="8"/>
      <c r="H1803" s="7"/>
      <c r="I1803" s="7"/>
      <c r="J1803" s="7"/>
      <c r="K1803" s="7"/>
      <c r="L1803" s="24"/>
      <c r="M1803" s="10"/>
      <c r="N1803" s="7"/>
      <c r="O1803" s="7"/>
      <c r="P1803" s="25"/>
      <c r="Q1803" s="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</row>
    <row r="1804" spans="1:172" x14ac:dyDescent="0.2">
      <c r="A1804" s="88"/>
      <c r="B1804" s="4"/>
      <c r="C1804" s="7"/>
      <c r="D1804" s="6"/>
      <c r="E1804" s="7"/>
      <c r="F1804" s="23"/>
      <c r="G1804" s="8"/>
      <c r="H1804" s="7"/>
      <c r="I1804" s="7"/>
      <c r="J1804" s="7"/>
      <c r="K1804" s="7"/>
      <c r="L1804" s="24"/>
      <c r="M1804" s="10"/>
      <c r="N1804" s="7"/>
      <c r="O1804" s="7"/>
      <c r="P1804" s="25"/>
      <c r="Q1804" s="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</row>
    <row r="1805" spans="1:172" x14ac:dyDescent="0.2">
      <c r="A1805" s="88"/>
      <c r="B1805" s="4"/>
      <c r="C1805" s="7"/>
      <c r="D1805" s="6"/>
      <c r="E1805" s="7"/>
      <c r="F1805" s="23"/>
      <c r="G1805" s="8"/>
      <c r="H1805" s="7"/>
      <c r="I1805" s="7"/>
      <c r="J1805" s="7"/>
      <c r="K1805" s="7"/>
      <c r="L1805" s="24"/>
      <c r="M1805" s="10"/>
      <c r="N1805" s="7"/>
      <c r="O1805" s="7"/>
      <c r="P1805" s="25"/>
      <c r="Q1805" s="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</row>
    <row r="1806" spans="1:172" x14ac:dyDescent="0.2">
      <c r="A1806" s="88"/>
      <c r="B1806" s="4"/>
      <c r="C1806" s="7"/>
      <c r="D1806" s="6"/>
      <c r="E1806" s="7"/>
      <c r="F1806" s="23"/>
      <c r="G1806" s="8"/>
      <c r="H1806" s="7"/>
      <c r="I1806" s="7"/>
      <c r="J1806" s="7"/>
      <c r="K1806" s="7"/>
      <c r="L1806" s="24"/>
      <c r="M1806" s="10"/>
      <c r="N1806" s="7"/>
      <c r="O1806" s="7"/>
      <c r="P1806" s="25"/>
      <c r="Q1806" s="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</row>
    <row r="1807" spans="1:172" x14ac:dyDescent="0.2">
      <c r="A1807" s="88"/>
      <c r="B1807" s="4"/>
      <c r="C1807" s="7"/>
      <c r="D1807" s="6"/>
      <c r="E1807" s="7"/>
      <c r="F1807" s="23"/>
      <c r="G1807" s="8"/>
      <c r="H1807" s="7"/>
      <c r="I1807" s="7"/>
      <c r="J1807" s="7"/>
      <c r="K1807" s="7"/>
      <c r="L1807" s="24"/>
      <c r="M1807" s="10"/>
      <c r="N1807" s="7"/>
      <c r="O1807" s="7"/>
      <c r="P1807" s="25"/>
      <c r="Q1807" s="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</row>
    <row r="1808" spans="1:172" x14ac:dyDescent="0.2">
      <c r="A1808" s="88"/>
      <c r="B1808" s="4"/>
      <c r="C1808" s="7"/>
      <c r="D1808" s="6"/>
      <c r="E1808" s="7"/>
      <c r="F1808" s="23"/>
      <c r="G1808" s="8"/>
      <c r="H1808" s="7"/>
      <c r="I1808" s="7"/>
      <c r="J1808" s="7"/>
      <c r="K1808" s="7"/>
      <c r="L1808" s="24"/>
      <c r="M1808" s="10"/>
      <c r="N1808" s="7"/>
      <c r="O1808" s="7"/>
      <c r="P1808" s="25"/>
      <c r="Q1808" s="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</row>
    <row r="1809" spans="1:172" x14ac:dyDescent="0.2">
      <c r="A1809" s="88"/>
      <c r="B1809" s="4"/>
      <c r="C1809" s="7"/>
      <c r="D1809" s="6"/>
      <c r="E1809" s="7"/>
      <c r="F1809" s="23"/>
      <c r="G1809" s="8"/>
      <c r="H1809" s="7"/>
      <c r="I1809" s="7"/>
      <c r="J1809" s="7"/>
      <c r="K1809" s="7"/>
      <c r="L1809" s="24"/>
      <c r="M1809" s="10"/>
      <c r="N1809" s="7"/>
      <c r="O1809" s="7"/>
      <c r="P1809" s="25"/>
      <c r="Q1809" s="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</row>
    <row r="1810" spans="1:172" x14ac:dyDescent="0.2">
      <c r="A1810" s="88"/>
      <c r="B1810" s="4"/>
      <c r="C1810" s="7"/>
      <c r="D1810" s="6"/>
      <c r="E1810" s="7"/>
      <c r="F1810" s="23"/>
      <c r="G1810" s="8"/>
      <c r="H1810" s="7"/>
      <c r="I1810" s="7"/>
      <c r="J1810" s="7"/>
      <c r="K1810" s="7"/>
      <c r="L1810" s="24"/>
      <c r="M1810" s="10"/>
      <c r="N1810" s="7"/>
      <c r="O1810" s="7"/>
      <c r="P1810" s="25"/>
      <c r="Q1810" s="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</row>
    <row r="1811" spans="1:172" x14ac:dyDescent="0.2">
      <c r="A1811" s="88"/>
      <c r="B1811" s="4"/>
      <c r="C1811" s="7"/>
      <c r="D1811" s="6"/>
      <c r="E1811" s="7"/>
      <c r="F1811" s="23"/>
      <c r="G1811" s="8"/>
      <c r="H1811" s="7"/>
      <c r="I1811" s="7"/>
      <c r="J1811" s="7"/>
      <c r="K1811" s="7"/>
      <c r="L1811" s="24"/>
      <c r="M1811" s="10"/>
      <c r="N1811" s="7"/>
      <c r="O1811" s="7"/>
      <c r="P1811" s="25"/>
      <c r="Q1811" s="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</row>
    <row r="1812" spans="1:172" x14ac:dyDescent="0.2">
      <c r="A1812" s="88"/>
      <c r="B1812" s="4"/>
      <c r="C1812" s="7"/>
      <c r="D1812" s="6"/>
      <c r="E1812" s="7"/>
      <c r="F1812" s="23"/>
      <c r="G1812" s="8"/>
      <c r="H1812" s="7"/>
      <c r="I1812" s="7"/>
      <c r="J1812" s="7"/>
      <c r="K1812" s="7"/>
      <c r="L1812" s="24"/>
      <c r="M1812" s="10"/>
      <c r="N1812" s="7"/>
      <c r="O1812" s="7"/>
      <c r="P1812" s="25"/>
      <c r="Q1812" s="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</row>
    <row r="1813" spans="1:172" x14ac:dyDescent="0.2">
      <c r="A1813" s="88"/>
      <c r="B1813" s="4"/>
      <c r="C1813" s="7"/>
      <c r="D1813" s="6"/>
      <c r="E1813" s="7"/>
      <c r="F1813" s="23"/>
      <c r="G1813" s="8"/>
      <c r="H1813" s="7"/>
      <c r="I1813" s="7"/>
      <c r="J1813" s="7"/>
      <c r="K1813" s="7"/>
      <c r="L1813" s="24"/>
      <c r="M1813" s="10"/>
      <c r="N1813" s="7"/>
      <c r="O1813" s="7"/>
      <c r="P1813" s="25"/>
      <c r="Q1813" s="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</row>
    <row r="1814" spans="1:172" x14ac:dyDescent="0.2">
      <c r="A1814" s="88"/>
      <c r="B1814" s="4"/>
      <c r="C1814" s="7"/>
      <c r="D1814" s="6"/>
      <c r="E1814" s="7"/>
      <c r="F1814" s="23"/>
      <c r="G1814" s="8"/>
      <c r="H1814" s="7"/>
      <c r="I1814" s="7"/>
      <c r="J1814" s="7"/>
      <c r="K1814" s="7"/>
      <c r="L1814" s="24"/>
      <c r="M1814" s="10"/>
      <c r="N1814" s="7"/>
      <c r="O1814" s="7"/>
      <c r="P1814" s="25"/>
      <c r="Q1814" s="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</row>
    <row r="1815" spans="1:172" x14ac:dyDescent="0.2">
      <c r="A1815" s="88"/>
      <c r="B1815" s="4"/>
      <c r="C1815" s="7"/>
      <c r="D1815" s="6"/>
      <c r="E1815" s="7"/>
      <c r="F1815" s="23"/>
      <c r="G1815" s="8"/>
      <c r="H1815" s="7"/>
      <c r="I1815" s="7"/>
      <c r="J1815" s="7"/>
      <c r="K1815" s="7"/>
      <c r="L1815" s="24"/>
      <c r="M1815" s="10"/>
      <c r="N1815" s="7"/>
      <c r="O1815" s="7"/>
      <c r="P1815" s="25"/>
      <c r="Q1815" s="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</row>
    <row r="1816" spans="1:172" x14ac:dyDescent="0.2">
      <c r="A1816" s="88"/>
      <c r="B1816" s="4"/>
      <c r="C1816" s="7"/>
      <c r="D1816" s="6"/>
      <c r="E1816" s="7"/>
      <c r="F1816" s="23"/>
      <c r="G1816" s="8"/>
      <c r="H1816" s="7"/>
      <c r="I1816" s="7"/>
      <c r="J1816" s="7"/>
      <c r="K1816" s="7"/>
      <c r="L1816" s="24"/>
      <c r="M1816" s="10"/>
      <c r="N1816" s="7"/>
      <c r="O1816" s="7"/>
      <c r="P1816" s="25"/>
      <c r="Q1816" s="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</row>
    <row r="1817" spans="1:172" x14ac:dyDescent="0.2">
      <c r="A1817" s="88"/>
      <c r="B1817" s="4"/>
      <c r="C1817" s="7"/>
      <c r="D1817" s="6"/>
      <c r="E1817" s="7"/>
      <c r="F1817" s="23"/>
      <c r="G1817" s="8"/>
      <c r="H1817" s="7"/>
      <c r="I1817" s="7"/>
      <c r="J1817" s="7"/>
      <c r="K1817" s="7"/>
      <c r="L1817" s="24"/>
      <c r="M1817" s="10"/>
      <c r="N1817" s="7"/>
      <c r="O1817" s="7"/>
      <c r="P1817" s="25"/>
      <c r="Q1817" s="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</row>
    <row r="1818" spans="1:172" x14ac:dyDescent="0.2">
      <c r="A1818" s="88"/>
      <c r="B1818" s="4"/>
      <c r="C1818" s="7"/>
      <c r="D1818" s="6"/>
      <c r="E1818" s="7"/>
      <c r="F1818" s="23"/>
      <c r="G1818" s="8"/>
      <c r="H1818" s="7"/>
      <c r="I1818" s="7"/>
      <c r="J1818" s="7"/>
      <c r="K1818" s="7"/>
      <c r="L1818" s="24"/>
      <c r="M1818" s="10"/>
      <c r="N1818" s="7"/>
      <c r="O1818" s="7"/>
      <c r="P1818" s="25"/>
      <c r="Q1818" s="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</row>
    <row r="1819" spans="1:172" x14ac:dyDescent="0.2">
      <c r="A1819" s="88"/>
      <c r="B1819" s="4"/>
      <c r="C1819" s="7"/>
      <c r="D1819" s="6"/>
      <c r="E1819" s="7"/>
      <c r="F1819" s="23"/>
      <c r="G1819" s="8"/>
      <c r="H1819" s="7"/>
      <c r="I1819" s="7"/>
      <c r="J1819" s="7"/>
      <c r="K1819" s="7"/>
      <c r="L1819" s="24"/>
      <c r="M1819" s="10"/>
      <c r="N1819" s="7"/>
      <c r="O1819" s="7"/>
      <c r="P1819" s="25"/>
      <c r="Q1819" s="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</row>
    <row r="1820" spans="1:172" x14ac:dyDescent="0.2">
      <c r="A1820" s="88"/>
      <c r="B1820" s="4"/>
      <c r="C1820" s="7"/>
      <c r="D1820" s="6"/>
      <c r="E1820" s="7"/>
      <c r="F1820" s="23"/>
      <c r="G1820" s="8"/>
      <c r="H1820" s="7"/>
      <c r="I1820" s="7"/>
      <c r="J1820" s="7"/>
      <c r="K1820" s="7"/>
      <c r="L1820" s="24"/>
      <c r="M1820" s="10"/>
      <c r="N1820" s="7"/>
      <c r="O1820" s="7"/>
      <c r="P1820" s="25"/>
      <c r="Q1820" s="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</row>
    <row r="1821" spans="1:172" x14ac:dyDescent="0.2">
      <c r="A1821" s="88"/>
      <c r="B1821" s="4"/>
      <c r="C1821" s="7"/>
      <c r="D1821" s="6"/>
      <c r="E1821" s="7"/>
      <c r="F1821" s="23"/>
      <c r="G1821" s="8"/>
      <c r="H1821" s="7"/>
      <c r="I1821" s="7"/>
      <c r="J1821" s="7"/>
      <c r="K1821" s="7"/>
      <c r="L1821" s="24"/>
      <c r="M1821" s="10"/>
      <c r="N1821" s="7"/>
      <c r="O1821" s="7"/>
      <c r="P1821" s="25"/>
      <c r="Q1821" s="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</row>
    <row r="1822" spans="1:172" x14ac:dyDescent="0.2">
      <c r="A1822" s="88"/>
      <c r="B1822" s="4"/>
      <c r="C1822" s="7"/>
      <c r="D1822" s="6"/>
      <c r="E1822" s="7"/>
      <c r="F1822" s="23"/>
      <c r="G1822" s="8"/>
      <c r="H1822" s="7"/>
      <c r="I1822" s="7"/>
      <c r="J1822" s="7"/>
      <c r="K1822" s="7"/>
      <c r="L1822" s="24"/>
      <c r="M1822" s="10"/>
      <c r="N1822" s="7"/>
      <c r="O1822" s="7"/>
      <c r="P1822" s="25"/>
      <c r="Q1822" s="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</row>
    <row r="1823" spans="1:172" x14ac:dyDescent="0.2">
      <c r="A1823" s="88"/>
      <c r="B1823" s="4"/>
      <c r="C1823" s="7"/>
      <c r="D1823" s="6"/>
      <c r="E1823" s="7"/>
      <c r="F1823" s="23"/>
      <c r="G1823" s="8"/>
      <c r="H1823" s="7"/>
      <c r="I1823" s="7"/>
      <c r="J1823" s="7"/>
      <c r="K1823" s="7"/>
      <c r="L1823" s="24"/>
      <c r="M1823" s="10"/>
      <c r="N1823" s="7"/>
      <c r="O1823" s="7"/>
      <c r="P1823" s="25"/>
      <c r="Q1823" s="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</row>
    <row r="1824" spans="1:172" x14ac:dyDescent="0.2">
      <c r="A1824" s="88"/>
      <c r="B1824" s="4"/>
      <c r="C1824" s="7"/>
      <c r="D1824" s="6"/>
      <c r="E1824" s="7"/>
      <c r="F1824" s="23"/>
      <c r="G1824" s="8"/>
      <c r="H1824" s="7"/>
      <c r="I1824" s="7"/>
      <c r="J1824" s="7"/>
      <c r="K1824" s="7"/>
      <c r="L1824" s="24"/>
      <c r="M1824" s="10"/>
      <c r="N1824" s="7"/>
      <c r="O1824" s="7"/>
      <c r="P1824" s="25"/>
      <c r="Q1824" s="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</row>
    <row r="1825" spans="1:172" x14ac:dyDescent="0.2">
      <c r="A1825" s="88"/>
      <c r="B1825" s="4"/>
      <c r="C1825" s="7"/>
      <c r="D1825" s="6"/>
      <c r="E1825" s="7"/>
      <c r="F1825" s="23"/>
      <c r="G1825" s="8"/>
      <c r="H1825" s="7"/>
      <c r="I1825" s="7"/>
      <c r="J1825" s="7"/>
      <c r="K1825" s="7"/>
      <c r="L1825" s="24"/>
      <c r="M1825" s="10"/>
      <c r="N1825" s="7"/>
      <c r="O1825" s="7"/>
      <c r="P1825" s="25"/>
      <c r="Q1825" s="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</row>
    <row r="1826" spans="1:172" x14ac:dyDescent="0.2">
      <c r="A1826" s="88"/>
      <c r="B1826" s="4"/>
      <c r="C1826" s="7"/>
      <c r="D1826" s="6"/>
      <c r="E1826" s="7"/>
      <c r="F1826" s="23"/>
      <c r="G1826" s="8"/>
      <c r="H1826" s="7"/>
      <c r="I1826" s="7"/>
      <c r="J1826" s="7"/>
      <c r="K1826" s="7"/>
      <c r="L1826" s="24"/>
      <c r="M1826" s="10"/>
      <c r="N1826" s="7"/>
      <c r="O1826" s="7"/>
      <c r="P1826" s="25"/>
      <c r="Q1826" s="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</row>
    <row r="1827" spans="1:172" x14ac:dyDescent="0.2">
      <c r="A1827" s="88"/>
      <c r="B1827" s="4"/>
      <c r="C1827" s="7"/>
      <c r="D1827" s="6"/>
      <c r="E1827" s="7"/>
      <c r="F1827" s="23"/>
      <c r="G1827" s="8"/>
      <c r="H1827" s="7"/>
      <c r="I1827" s="7"/>
      <c r="J1827" s="7"/>
      <c r="K1827" s="7"/>
      <c r="L1827" s="24"/>
      <c r="M1827" s="10"/>
      <c r="N1827" s="7"/>
      <c r="O1827" s="7"/>
      <c r="P1827" s="25"/>
      <c r="Q1827" s="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</row>
    <row r="1828" spans="1:172" x14ac:dyDescent="0.2">
      <c r="A1828" s="88"/>
      <c r="B1828" s="4"/>
      <c r="C1828" s="7"/>
      <c r="D1828" s="6"/>
      <c r="E1828" s="7"/>
      <c r="F1828" s="23"/>
      <c r="G1828" s="8"/>
      <c r="H1828" s="7"/>
      <c r="I1828" s="7"/>
      <c r="J1828" s="7"/>
      <c r="K1828" s="7"/>
      <c r="L1828" s="24"/>
      <c r="M1828" s="10"/>
      <c r="N1828" s="7"/>
      <c r="O1828" s="7"/>
      <c r="P1828" s="25"/>
      <c r="Q1828" s="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</row>
    <row r="1829" spans="1:172" x14ac:dyDescent="0.2">
      <c r="A1829" s="88"/>
      <c r="B1829" s="4"/>
      <c r="C1829" s="7"/>
      <c r="D1829" s="6"/>
      <c r="E1829" s="7"/>
      <c r="F1829" s="23"/>
      <c r="G1829" s="8"/>
      <c r="H1829" s="7"/>
      <c r="I1829" s="7"/>
      <c r="J1829" s="7"/>
      <c r="K1829" s="7"/>
      <c r="L1829" s="24"/>
      <c r="M1829" s="10"/>
      <c r="N1829" s="7"/>
      <c r="O1829" s="7"/>
      <c r="P1829" s="25"/>
      <c r="Q1829" s="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</row>
    <row r="1830" spans="1:172" x14ac:dyDescent="0.2">
      <c r="A1830" s="88"/>
      <c r="B1830" s="4"/>
      <c r="C1830" s="7"/>
      <c r="D1830" s="6"/>
      <c r="E1830" s="7"/>
      <c r="F1830" s="23"/>
      <c r="G1830" s="8"/>
      <c r="H1830" s="7"/>
      <c r="I1830" s="7"/>
      <c r="J1830" s="7"/>
      <c r="K1830" s="7"/>
      <c r="L1830" s="24"/>
      <c r="M1830" s="10"/>
      <c r="N1830" s="7"/>
      <c r="O1830" s="7"/>
      <c r="P1830" s="25"/>
      <c r="Q1830" s="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</row>
    <row r="1831" spans="1:172" x14ac:dyDescent="0.2">
      <c r="A1831" s="88"/>
      <c r="B1831" s="4"/>
      <c r="C1831" s="7"/>
      <c r="D1831" s="6"/>
      <c r="E1831" s="7"/>
      <c r="F1831" s="23"/>
      <c r="G1831" s="8"/>
      <c r="H1831" s="7"/>
      <c r="I1831" s="7"/>
      <c r="J1831" s="7"/>
      <c r="K1831" s="7"/>
      <c r="L1831" s="24"/>
      <c r="M1831" s="10"/>
      <c r="N1831" s="4"/>
      <c r="O1831" s="4"/>
      <c r="P1831" s="25"/>
      <c r="Q1831" s="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</row>
    <row r="1832" spans="1:172" x14ac:dyDescent="0.2">
      <c r="A1832" s="88"/>
      <c r="B1832" s="4"/>
      <c r="C1832" s="7"/>
      <c r="D1832" s="6"/>
      <c r="E1832" s="7"/>
      <c r="F1832" s="23"/>
      <c r="G1832" s="8"/>
      <c r="H1832" s="7"/>
      <c r="I1832" s="7"/>
      <c r="J1832" s="7"/>
      <c r="K1832" s="7"/>
      <c r="L1832" s="24"/>
      <c r="M1832" s="10"/>
      <c r="N1832" s="4"/>
      <c r="O1832" s="4"/>
      <c r="P1832" s="25"/>
      <c r="Q1832" s="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</row>
    <row r="1833" spans="1:172" x14ac:dyDescent="0.2">
      <c r="A1833" s="88"/>
      <c r="B1833" s="4"/>
      <c r="C1833" s="7"/>
      <c r="D1833" s="6"/>
      <c r="E1833" s="7"/>
      <c r="F1833" s="23"/>
      <c r="G1833" s="8"/>
      <c r="H1833" s="7"/>
      <c r="I1833" s="7"/>
      <c r="J1833" s="7"/>
      <c r="K1833" s="7"/>
      <c r="L1833" s="24"/>
      <c r="M1833" s="10"/>
      <c r="N1833" s="4"/>
      <c r="O1833" s="4"/>
      <c r="P1833" s="25"/>
      <c r="Q1833" s="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</row>
    <row r="1834" spans="1:172" x14ac:dyDescent="0.2">
      <c r="A1834" s="88"/>
      <c r="B1834" s="4"/>
      <c r="C1834" s="7"/>
      <c r="D1834" s="6"/>
      <c r="E1834" s="7"/>
      <c r="F1834" s="23"/>
      <c r="G1834" s="8"/>
      <c r="H1834" s="7"/>
      <c r="I1834" s="7"/>
      <c r="J1834" s="7"/>
      <c r="K1834" s="7"/>
      <c r="L1834" s="24"/>
      <c r="M1834" s="10"/>
      <c r="N1834" s="4"/>
      <c r="O1834" s="4"/>
      <c r="P1834" s="25"/>
      <c r="Q1834" s="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</row>
    <row r="1835" spans="1:172" x14ac:dyDescent="0.2">
      <c r="A1835" s="88"/>
      <c r="B1835" s="4"/>
      <c r="C1835" s="7"/>
      <c r="D1835" s="6"/>
      <c r="E1835" s="7"/>
      <c r="F1835" s="23"/>
      <c r="G1835" s="8"/>
      <c r="H1835" s="7"/>
      <c r="I1835" s="7"/>
      <c r="J1835" s="7"/>
      <c r="K1835" s="7"/>
      <c r="L1835" s="24"/>
      <c r="M1835" s="10"/>
      <c r="N1835" s="4"/>
      <c r="O1835" s="4"/>
      <c r="P1835" s="25"/>
      <c r="Q1835" s="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</row>
    <row r="1836" spans="1:172" x14ac:dyDescent="0.2">
      <c r="A1836" s="88"/>
      <c r="B1836" s="4"/>
      <c r="C1836" s="7"/>
      <c r="D1836" s="6"/>
      <c r="E1836" s="7"/>
      <c r="F1836" s="23"/>
      <c r="G1836" s="8"/>
      <c r="H1836" s="7"/>
      <c r="I1836" s="7"/>
      <c r="J1836" s="7"/>
      <c r="K1836" s="7"/>
      <c r="L1836" s="24"/>
      <c r="M1836" s="10"/>
      <c r="N1836" s="4"/>
      <c r="O1836" s="4"/>
      <c r="P1836" s="25"/>
      <c r="Q1836" s="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</row>
    <row r="1837" spans="1:172" x14ac:dyDescent="0.2">
      <c r="A1837" s="88"/>
      <c r="B1837" s="4"/>
      <c r="C1837" s="7"/>
      <c r="D1837" s="6"/>
      <c r="E1837" s="7"/>
      <c r="F1837" s="23"/>
      <c r="G1837" s="8"/>
      <c r="H1837" s="7"/>
      <c r="I1837" s="7"/>
      <c r="J1837" s="7"/>
      <c r="K1837" s="7"/>
      <c r="L1837" s="24"/>
      <c r="M1837" s="10"/>
      <c r="N1837" s="4"/>
      <c r="O1837" s="4"/>
      <c r="P1837" s="25"/>
      <c r="Q1837" s="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</row>
    <row r="1838" spans="1:172" x14ac:dyDescent="0.2">
      <c r="A1838" s="88"/>
      <c r="B1838" s="4"/>
      <c r="C1838" s="7"/>
      <c r="D1838" s="6"/>
      <c r="E1838" s="7"/>
      <c r="F1838" s="23"/>
      <c r="G1838" s="8"/>
      <c r="H1838" s="7"/>
      <c r="I1838" s="7"/>
      <c r="J1838" s="7"/>
      <c r="K1838" s="7"/>
      <c r="L1838" s="24"/>
      <c r="M1838" s="10"/>
      <c r="N1838" s="4"/>
      <c r="O1838" s="4"/>
      <c r="P1838" s="25"/>
      <c r="Q1838" s="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</row>
    <row r="1839" spans="1:172" x14ac:dyDescent="0.2">
      <c r="A1839" s="88"/>
      <c r="B1839" s="4"/>
      <c r="C1839" s="7"/>
      <c r="D1839" s="6"/>
      <c r="E1839" s="7"/>
      <c r="F1839" s="23"/>
      <c r="G1839" s="8"/>
      <c r="H1839" s="7"/>
      <c r="I1839" s="7"/>
      <c r="J1839" s="7"/>
      <c r="K1839" s="7"/>
      <c r="L1839" s="24"/>
      <c r="M1839" s="10"/>
      <c r="N1839" s="4"/>
      <c r="O1839" s="4"/>
      <c r="P1839" s="25"/>
      <c r="Q1839" s="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</row>
    <row r="1840" spans="1:172" x14ac:dyDescent="0.2">
      <c r="A1840" s="88"/>
      <c r="B1840" s="4"/>
      <c r="C1840" s="7"/>
      <c r="D1840" s="6"/>
      <c r="E1840" s="7"/>
      <c r="F1840" s="23"/>
      <c r="G1840" s="8"/>
      <c r="H1840" s="7"/>
      <c r="I1840" s="7"/>
      <c r="J1840" s="7"/>
      <c r="K1840" s="7"/>
      <c r="L1840" s="24"/>
      <c r="M1840" s="10"/>
      <c r="N1840" s="4"/>
      <c r="O1840" s="4"/>
      <c r="P1840" s="25"/>
      <c r="Q1840" s="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</row>
    <row r="1841" spans="1:172" x14ac:dyDescent="0.2">
      <c r="A1841" s="88"/>
      <c r="B1841" s="4"/>
      <c r="C1841" s="7"/>
      <c r="D1841" s="6"/>
      <c r="E1841" s="7"/>
      <c r="F1841" s="23"/>
      <c r="G1841" s="8"/>
      <c r="H1841" s="7"/>
      <c r="I1841" s="7"/>
      <c r="J1841" s="7"/>
      <c r="K1841" s="7"/>
      <c r="L1841" s="24"/>
      <c r="M1841" s="10"/>
      <c r="N1841" s="4"/>
      <c r="O1841" s="4"/>
      <c r="P1841" s="25"/>
      <c r="Q1841" s="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</row>
    <row r="1842" spans="1:172" x14ac:dyDescent="0.2">
      <c r="A1842" s="88"/>
      <c r="B1842" s="4"/>
      <c r="C1842" s="7"/>
      <c r="D1842" s="6"/>
      <c r="E1842" s="7"/>
      <c r="F1842" s="23"/>
      <c r="G1842" s="8"/>
      <c r="H1842" s="7"/>
      <c r="I1842" s="7"/>
      <c r="J1842" s="7"/>
      <c r="K1842" s="7"/>
      <c r="L1842" s="24"/>
      <c r="M1842" s="10"/>
      <c r="N1842" s="4"/>
      <c r="O1842" s="4"/>
      <c r="P1842" s="25"/>
      <c r="Q1842" s="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</row>
    <row r="1843" spans="1:172" x14ac:dyDescent="0.2">
      <c r="A1843" s="88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</row>
    <row r="1844" spans="1:172" x14ac:dyDescent="0.2">
      <c r="A1844" s="88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</row>
    <row r="1845" spans="1:172" x14ac:dyDescent="0.2">
      <c r="A1845" s="88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</row>
    <row r="1846" spans="1:172" x14ac:dyDescent="0.2">
      <c r="A1846" s="88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</row>
    <row r="1847" spans="1:172" x14ac:dyDescent="0.2">
      <c r="A1847" s="88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</row>
    <row r="1848" spans="1:172" x14ac:dyDescent="0.2">
      <c r="A1848" s="88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</row>
    <row r="1849" spans="1:172" x14ac:dyDescent="0.2">
      <c r="A1849" s="88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</row>
    <row r="1850" spans="1:172" x14ac:dyDescent="0.2">
      <c r="A1850" s="88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</row>
    <row r="1851" spans="1:172" x14ac:dyDescent="0.2">
      <c r="A1851" s="88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</row>
    <row r="1852" spans="1:172" x14ac:dyDescent="0.2">
      <c r="A1852" s="88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</row>
    <row r="1853" spans="1:172" x14ac:dyDescent="0.2">
      <c r="A1853" s="88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</row>
    <row r="1854" spans="1:172" x14ac:dyDescent="0.2">
      <c r="A1854" s="88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</row>
    <row r="1855" spans="1:172" x14ac:dyDescent="0.2">
      <c r="A1855" s="88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</row>
    <row r="1856" spans="1:172" x14ac:dyDescent="0.2">
      <c r="A1856" s="88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</row>
    <row r="1857" spans="1:172" x14ac:dyDescent="0.2">
      <c r="A1857" s="88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</row>
    <row r="1858" spans="1:172" x14ac:dyDescent="0.2">
      <c r="A1858" s="88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</row>
    <row r="1859" spans="1:172" x14ac:dyDescent="0.2">
      <c r="A1859" s="88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</row>
    <row r="1860" spans="1:172" x14ac:dyDescent="0.2">
      <c r="A1860" s="88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</row>
    <row r="1861" spans="1:172" x14ac:dyDescent="0.2">
      <c r="A1861" s="88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</row>
    <row r="1862" spans="1:172" x14ac:dyDescent="0.2">
      <c r="A1862" s="88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</row>
    <row r="1863" spans="1:172" x14ac:dyDescent="0.2">
      <c r="A1863" s="88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</row>
    <row r="1864" spans="1:172" x14ac:dyDescent="0.2">
      <c r="A1864" s="88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</row>
    <row r="1865" spans="1:172" x14ac:dyDescent="0.2">
      <c r="A1865" s="88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</row>
    <row r="1866" spans="1:172" x14ac:dyDescent="0.2">
      <c r="A1866" s="88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</row>
    <row r="1867" spans="1:172" x14ac:dyDescent="0.2">
      <c r="A1867" s="88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</row>
    <row r="1868" spans="1:172" x14ac:dyDescent="0.2">
      <c r="A1868" s="88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</row>
    <row r="1869" spans="1:172" x14ac:dyDescent="0.2">
      <c r="A1869" s="88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</row>
    <row r="1870" spans="1:172" x14ac:dyDescent="0.2">
      <c r="A1870" s="88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</row>
    <row r="1871" spans="1:172" x14ac:dyDescent="0.2">
      <c r="A1871" s="88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</row>
    <row r="1872" spans="1:172" x14ac:dyDescent="0.2">
      <c r="A1872" s="88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</row>
    <row r="1873" spans="1:172" x14ac:dyDescent="0.2">
      <c r="A1873" s="88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</row>
    <row r="1874" spans="1:172" x14ac:dyDescent="0.2">
      <c r="A1874" s="88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</row>
    <row r="1875" spans="1:172" x14ac:dyDescent="0.2">
      <c r="A1875" s="88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</row>
    <row r="1876" spans="1:172" x14ac:dyDescent="0.2">
      <c r="A1876" s="88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</row>
    <row r="1877" spans="1:172" x14ac:dyDescent="0.2">
      <c r="A1877" s="88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</row>
    <row r="1878" spans="1:172" x14ac:dyDescent="0.2">
      <c r="A1878" s="88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</row>
    <row r="1879" spans="1:172" x14ac:dyDescent="0.2">
      <c r="A1879" s="88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</row>
    <row r="1880" spans="1:172" x14ac:dyDescent="0.2">
      <c r="A1880" s="88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</row>
    <row r="1881" spans="1:172" x14ac:dyDescent="0.2">
      <c r="A1881" s="88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</row>
    <row r="1882" spans="1:172" x14ac:dyDescent="0.2">
      <c r="A1882" s="88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</row>
    <row r="1883" spans="1:172" x14ac:dyDescent="0.2">
      <c r="A1883" s="88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</row>
    <row r="1884" spans="1:172" x14ac:dyDescent="0.2">
      <c r="A1884" s="88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</row>
    <row r="1885" spans="1:172" x14ac:dyDescent="0.2">
      <c r="A1885" s="88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</row>
    <row r="1886" spans="1:172" x14ac:dyDescent="0.2">
      <c r="A1886" s="88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</row>
    <row r="1887" spans="1:172" x14ac:dyDescent="0.2">
      <c r="A1887" s="88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</row>
    <row r="1888" spans="1:172" x14ac:dyDescent="0.2">
      <c r="A1888" s="88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</row>
    <row r="1889" spans="1:172" x14ac:dyDescent="0.2">
      <c r="A1889" s="88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</row>
    <row r="1890" spans="1:172" x14ac:dyDescent="0.2">
      <c r="A1890" s="88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</row>
    <row r="1891" spans="1:172" x14ac:dyDescent="0.2">
      <c r="A1891" s="88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</row>
    <row r="1892" spans="1:172" x14ac:dyDescent="0.2">
      <c r="A1892" s="88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</row>
    <row r="1893" spans="1:172" x14ac:dyDescent="0.2">
      <c r="A1893" s="88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</row>
    <row r="1894" spans="1:172" x14ac:dyDescent="0.2">
      <c r="A1894" s="88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</row>
    <row r="1895" spans="1:172" x14ac:dyDescent="0.2">
      <c r="A1895" s="88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</row>
    <row r="1896" spans="1:172" x14ac:dyDescent="0.2">
      <c r="A1896" s="88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</row>
    <row r="1897" spans="1:172" x14ac:dyDescent="0.2">
      <c r="A1897" s="88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</row>
    <row r="1898" spans="1:172" x14ac:dyDescent="0.2">
      <c r="A1898" s="88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</row>
    <row r="1899" spans="1:172" x14ac:dyDescent="0.2">
      <c r="A1899" s="88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</row>
    <row r="1900" spans="1:172" x14ac:dyDescent="0.2">
      <c r="A1900" s="88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</row>
    <row r="1901" spans="1:172" x14ac:dyDescent="0.2">
      <c r="A1901" s="88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</row>
    <row r="1902" spans="1:172" x14ac:dyDescent="0.2">
      <c r="A1902" s="88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</row>
    <row r="1903" spans="1:172" x14ac:dyDescent="0.2">
      <c r="A1903" s="88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</row>
    <row r="1904" spans="1:172" x14ac:dyDescent="0.2">
      <c r="A1904" s="88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</row>
    <row r="1905" spans="1:172" x14ac:dyDescent="0.2">
      <c r="A1905" s="88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</row>
    <row r="1906" spans="1:172" x14ac:dyDescent="0.2">
      <c r="A1906" s="88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</row>
    <row r="1907" spans="1:172" x14ac:dyDescent="0.2">
      <c r="A1907" s="88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</row>
    <row r="1908" spans="1:172" x14ac:dyDescent="0.2">
      <c r="A1908" s="88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</row>
    <row r="1909" spans="1:172" x14ac:dyDescent="0.2">
      <c r="A1909" s="88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</row>
    <row r="1910" spans="1:172" x14ac:dyDescent="0.2">
      <c r="A1910" s="88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</row>
    <row r="1911" spans="1:172" x14ac:dyDescent="0.2">
      <c r="A1911" s="88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</row>
    <row r="1912" spans="1:172" x14ac:dyDescent="0.2">
      <c r="A1912" s="88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</row>
    <row r="1913" spans="1:172" x14ac:dyDescent="0.2">
      <c r="A1913" s="88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</row>
    <row r="1914" spans="1:172" x14ac:dyDescent="0.2">
      <c r="A1914" s="88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</row>
    <row r="1915" spans="1:172" x14ac:dyDescent="0.2">
      <c r="A1915" s="88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</row>
    <row r="1916" spans="1:172" x14ac:dyDescent="0.2">
      <c r="A1916" s="88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</row>
    <row r="1917" spans="1:172" x14ac:dyDescent="0.2">
      <c r="A1917" s="88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</row>
    <row r="1918" spans="1:172" x14ac:dyDescent="0.2">
      <c r="A1918" s="88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</row>
    <row r="1919" spans="1:172" x14ac:dyDescent="0.2">
      <c r="A1919" s="88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</row>
    <row r="1920" spans="1:172" x14ac:dyDescent="0.2">
      <c r="A1920" s="88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</row>
    <row r="1921" spans="1:172" x14ac:dyDescent="0.2">
      <c r="A1921" s="88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</row>
    <row r="1922" spans="1:172" x14ac:dyDescent="0.2">
      <c r="A1922" s="88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</row>
    <row r="1923" spans="1:172" x14ac:dyDescent="0.2">
      <c r="A1923" s="88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</row>
    <row r="1924" spans="1:172" x14ac:dyDescent="0.2">
      <c r="A1924" s="88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</row>
    <row r="1925" spans="1:172" x14ac:dyDescent="0.2">
      <c r="A1925" s="88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</row>
    <row r="1926" spans="1:172" x14ac:dyDescent="0.2">
      <c r="A1926" s="88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</row>
    <row r="1927" spans="1:172" x14ac:dyDescent="0.2">
      <c r="A1927" s="88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</row>
    <row r="1928" spans="1:172" x14ac:dyDescent="0.2">
      <c r="A1928" s="88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</row>
    <row r="1929" spans="1:172" x14ac:dyDescent="0.2">
      <c r="A1929" s="88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</row>
    <row r="1930" spans="1:172" x14ac:dyDescent="0.2">
      <c r="A1930" s="88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</row>
    <row r="1931" spans="1:172" x14ac:dyDescent="0.2">
      <c r="A1931" s="88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</row>
    <row r="1932" spans="1:172" x14ac:dyDescent="0.2">
      <c r="A1932" s="88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</row>
    <row r="1933" spans="1:172" x14ac:dyDescent="0.2">
      <c r="A1933" s="88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</row>
    <row r="1934" spans="1:172" x14ac:dyDescent="0.2">
      <c r="A1934" s="88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</row>
    <row r="1935" spans="1:172" x14ac:dyDescent="0.2">
      <c r="A1935" s="88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</row>
    <row r="1936" spans="1:172" x14ac:dyDescent="0.2">
      <c r="A1936" s="88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</row>
    <row r="1937" spans="1:172" x14ac:dyDescent="0.2">
      <c r="A1937" s="88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</row>
    <row r="1938" spans="1:172" x14ac:dyDescent="0.2">
      <c r="A1938" s="88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</row>
    <row r="1939" spans="1:172" x14ac:dyDescent="0.2">
      <c r="A1939" s="88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</row>
    <row r="1940" spans="1:172" x14ac:dyDescent="0.2">
      <c r="A1940" s="88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</row>
    <row r="1941" spans="1:172" x14ac:dyDescent="0.2">
      <c r="A1941" s="88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</row>
    <row r="1942" spans="1:172" x14ac:dyDescent="0.2">
      <c r="A1942" s="88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</row>
    <row r="1943" spans="1:172" x14ac:dyDescent="0.2">
      <c r="A1943" s="88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</row>
    <row r="1944" spans="1:172" x14ac:dyDescent="0.2">
      <c r="A1944" s="88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</row>
    <row r="1945" spans="1:172" x14ac:dyDescent="0.2">
      <c r="A1945" s="88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</row>
    <row r="1946" spans="1:172" x14ac:dyDescent="0.2">
      <c r="A1946" s="88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</row>
    <row r="1947" spans="1:172" x14ac:dyDescent="0.2">
      <c r="A1947" s="88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</row>
    <row r="1948" spans="1:172" x14ac:dyDescent="0.2">
      <c r="A1948" s="88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</row>
    <row r="1949" spans="1:172" x14ac:dyDescent="0.2">
      <c r="A1949" s="88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</row>
    <row r="1950" spans="1:172" x14ac:dyDescent="0.2">
      <c r="A1950" s="88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</row>
    <row r="1951" spans="1:172" x14ac:dyDescent="0.2">
      <c r="A1951" s="88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</row>
    <row r="1952" spans="1:172" x14ac:dyDescent="0.2">
      <c r="A1952" s="88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</row>
    <row r="1953" spans="1:172" x14ac:dyDescent="0.2">
      <c r="A1953" s="88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</row>
    <row r="1954" spans="1:172" x14ac:dyDescent="0.2">
      <c r="A1954" s="88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</row>
    <row r="1955" spans="1:172" x14ac:dyDescent="0.2">
      <c r="A1955" s="88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</row>
    <row r="1956" spans="1:172" x14ac:dyDescent="0.2">
      <c r="A1956" s="88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</row>
    <row r="1957" spans="1:172" x14ac:dyDescent="0.2">
      <c r="A1957" s="88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</row>
    <row r="1958" spans="1:172" x14ac:dyDescent="0.2">
      <c r="A1958" s="88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</row>
    <row r="1959" spans="1:172" x14ac:dyDescent="0.2">
      <c r="A1959" s="88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</row>
    <row r="1960" spans="1:172" x14ac:dyDescent="0.2">
      <c r="A1960" s="88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</row>
    <row r="1961" spans="1:172" x14ac:dyDescent="0.2">
      <c r="A1961" s="88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</row>
    <row r="1962" spans="1:172" x14ac:dyDescent="0.2">
      <c r="A1962" s="88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</row>
    <row r="1963" spans="1:172" x14ac:dyDescent="0.2">
      <c r="A1963" s="88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</row>
    <row r="1964" spans="1:172" x14ac:dyDescent="0.2">
      <c r="A1964" s="88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</row>
    <row r="1965" spans="1:172" x14ac:dyDescent="0.2">
      <c r="A1965" s="88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</row>
    <row r="1966" spans="1:172" x14ac:dyDescent="0.2">
      <c r="A1966" s="88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</row>
    <row r="1967" spans="1:172" x14ac:dyDescent="0.2">
      <c r="A1967" s="88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</row>
    <row r="1968" spans="1:172" x14ac:dyDescent="0.2">
      <c r="A1968" s="88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</row>
    <row r="1969" spans="1:172" x14ac:dyDescent="0.2">
      <c r="A1969" s="88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</row>
    <row r="1970" spans="1:172" x14ac:dyDescent="0.2">
      <c r="A1970" s="88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</row>
    <row r="1971" spans="1:172" x14ac:dyDescent="0.2">
      <c r="A1971" s="88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</row>
    <row r="1972" spans="1:172" x14ac:dyDescent="0.2">
      <c r="A1972" s="88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</row>
    <row r="1973" spans="1:172" x14ac:dyDescent="0.2">
      <c r="A1973" s="88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</row>
    <row r="1974" spans="1:172" x14ac:dyDescent="0.2">
      <c r="A1974" s="88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</row>
    <row r="1975" spans="1:172" x14ac:dyDescent="0.2">
      <c r="A1975" s="88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</row>
    <row r="1976" spans="1:172" x14ac:dyDescent="0.2">
      <c r="A1976" s="88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</row>
    <row r="1977" spans="1:172" x14ac:dyDescent="0.2">
      <c r="A1977" s="88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</row>
    <row r="1978" spans="1:172" x14ac:dyDescent="0.2">
      <c r="A1978" s="88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</row>
    <row r="1979" spans="1:172" x14ac:dyDescent="0.2">
      <c r="A1979" s="88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</row>
    <row r="1980" spans="1:172" x14ac:dyDescent="0.2">
      <c r="A1980" s="88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</row>
    <row r="1981" spans="1:172" x14ac:dyDescent="0.2">
      <c r="A1981" s="88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</row>
    <row r="1982" spans="1:172" x14ac:dyDescent="0.2">
      <c r="A1982" s="88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</row>
    <row r="1983" spans="1:172" x14ac:dyDescent="0.2">
      <c r="A1983" s="88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</row>
    <row r="1984" spans="1:172" x14ac:dyDescent="0.2">
      <c r="A1984" s="88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</row>
    <row r="1985" spans="1:172" x14ac:dyDescent="0.2">
      <c r="A1985" s="88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</row>
    <row r="1986" spans="1:172" x14ac:dyDescent="0.2">
      <c r="A1986" s="88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</row>
    <row r="1987" spans="1:172" x14ac:dyDescent="0.2">
      <c r="A1987" s="88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</row>
    <row r="1988" spans="1:172" x14ac:dyDescent="0.2">
      <c r="A1988" s="88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</row>
    <row r="1989" spans="1:172" x14ac:dyDescent="0.2">
      <c r="A1989" s="88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</row>
    <row r="1990" spans="1:172" x14ac:dyDescent="0.2">
      <c r="A1990" s="88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</row>
    <row r="1991" spans="1:172" x14ac:dyDescent="0.2">
      <c r="A1991" s="88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</row>
    <row r="1992" spans="1:172" x14ac:dyDescent="0.2">
      <c r="A1992" s="88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</row>
    <row r="1993" spans="1:172" x14ac:dyDescent="0.2">
      <c r="A1993" s="88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</row>
    <row r="1994" spans="1:172" x14ac:dyDescent="0.2">
      <c r="A1994" s="88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</row>
    <row r="1995" spans="1:172" x14ac:dyDescent="0.2">
      <c r="A1995" s="88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</row>
    <row r="1996" spans="1:172" x14ac:dyDescent="0.2">
      <c r="A1996" s="88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</row>
    <row r="1997" spans="1:172" x14ac:dyDescent="0.2">
      <c r="A1997" s="88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</row>
    <row r="1998" spans="1:172" x14ac:dyDescent="0.2">
      <c r="A1998" s="88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</row>
    <row r="1999" spans="1:172" x14ac:dyDescent="0.2">
      <c r="A1999" s="88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</row>
    <row r="2000" spans="1:172" x14ac:dyDescent="0.2">
      <c r="A2000" s="88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</row>
    <row r="2001" spans="1:172" x14ac:dyDescent="0.2">
      <c r="A2001" s="88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</row>
    <row r="2002" spans="1:172" x14ac:dyDescent="0.2">
      <c r="A2002" s="88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</row>
    <row r="2003" spans="1:172" x14ac:dyDescent="0.2">
      <c r="A2003" s="88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</row>
    <row r="2004" spans="1:172" x14ac:dyDescent="0.2">
      <c r="A2004" s="88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</row>
    <row r="2005" spans="1:172" x14ac:dyDescent="0.2">
      <c r="A2005" s="88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</row>
    <row r="2006" spans="1:172" x14ac:dyDescent="0.2">
      <c r="A2006" s="88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</row>
    <row r="2007" spans="1:172" x14ac:dyDescent="0.2">
      <c r="A2007" s="88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</row>
    <row r="2008" spans="1:172" x14ac:dyDescent="0.2">
      <c r="A2008" s="88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</row>
    <row r="2009" spans="1:172" x14ac:dyDescent="0.2">
      <c r="A2009" s="88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</row>
    <row r="2010" spans="1:172" x14ac:dyDescent="0.2">
      <c r="A2010" s="88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</row>
    <row r="2011" spans="1:172" x14ac:dyDescent="0.2">
      <c r="A2011" s="88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</row>
    <row r="2012" spans="1:172" x14ac:dyDescent="0.2">
      <c r="A2012" s="88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</row>
    <row r="2013" spans="1:172" x14ac:dyDescent="0.2">
      <c r="A2013" s="88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</row>
    <row r="2014" spans="1:172" x14ac:dyDescent="0.2">
      <c r="A2014" s="88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</row>
    <row r="2015" spans="1:172" x14ac:dyDescent="0.2">
      <c r="A2015" s="88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</row>
    <row r="2016" spans="1:172" x14ac:dyDescent="0.2">
      <c r="A2016" s="88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</row>
    <row r="2017" spans="1:172" x14ac:dyDescent="0.2">
      <c r="A2017" s="88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</row>
    <row r="2018" spans="1:172" x14ac:dyDescent="0.2">
      <c r="A2018" s="88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</row>
    <row r="2019" spans="1:172" x14ac:dyDescent="0.2">
      <c r="A2019" s="88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</row>
    <row r="2020" spans="1:172" x14ac:dyDescent="0.2">
      <c r="A2020" s="88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</row>
    <row r="2021" spans="1:172" x14ac:dyDescent="0.2">
      <c r="A2021" s="88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</row>
    <row r="2022" spans="1:172" x14ac:dyDescent="0.2">
      <c r="A2022" s="88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</row>
    <row r="2023" spans="1:172" x14ac:dyDescent="0.2">
      <c r="A2023" s="88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</row>
    <row r="2024" spans="1:172" x14ac:dyDescent="0.2">
      <c r="A2024" s="88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</row>
    <row r="2025" spans="1:172" x14ac:dyDescent="0.2">
      <c r="A2025" s="88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</row>
    <row r="2026" spans="1:172" x14ac:dyDescent="0.2">
      <c r="A2026" s="88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</row>
    <row r="2027" spans="1:172" x14ac:dyDescent="0.2">
      <c r="A2027" s="88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</row>
    <row r="2028" spans="1:172" x14ac:dyDescent="0.2">
      <c r="A2028" s="88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</row>
    <row r="2029" spans="1:172" x14ac:dyDescent="0.2">
      <c r="A2029" s="88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</row>
    <row r="2030" spans="1:172" x14ac:dyDescent="0.2">
      <c r="A2030" s="88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</row>
    <row r="2031" spans="1:172" x14ac:dyDescent="0.2">
      <c r="A2031" s="88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</row>
    <row r="2032" spans="1:172" x14ac:dyDescent="0.2">
      <c r="A2032" s="88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</row>
    <row r="2033" spans="1:172" x14ac:dyDescent="0.2">
      <c r="A2033" s="88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</row>
    <row r="2034" spans="1:172" x14ac:dyDescent="0.2">
      <c r="A2034" s="88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</row>
    <row r="2035" spans="1:172" x14ac:dyDescent="0.2">
      <c r="A2035" s="88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</row>
    <row r="2036" spans="1:172" x14ac:dyDescent="0.2">
      <c r="A2036" s="88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</row>
    <row r="2037" spans="1:172" x14ac:dyDescent="0.2">
      <c r="A2037" s="88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</row>
    <row r="2038" spans="1:172" x14ac:dyDescent="0.2">
      <c r="A2038" s="88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</row>
    <row r="2039" spans="1:172" x14ac:dyDescent="0.2">
      <c r="A2039" s="88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</row>
    <row r="2040" spans="1:172" x14ac:dyDescent="0.2">
      <c r="A2040" s="88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</row>
    <row r="2041" spans="1:172" x14ac:dyDescent="0.2">
      <c r="A2041" s="88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</row>
    <row r="2042" spans="1:172" x14ac:dyDescent="0.2">
      <c r="A2042" s="88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</row>
    <row r="2043" spans="1:172" x14ac:dyDescent="0.2">
      <c r="A2043" s="88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</row>
    <row r="2044" spans="1:172" x14ac:dyDescent="0.2">
      <c r="A2044" s="88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</row>
    <row r="2045" spans="1:172" x14ac:dyDescent="0.2">
      <c r="A2045" s="88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</row>
    <row r="2046" spans="1:172" x14ac:dyDescent="0.2">
      <c r="A2046" s="88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</row>
    <row r="2047" spans="1:172" x14ac:dyDescent="0.2">
      <c r="A2047" s="88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</row>
    <row r="2048" spans="1:172" x14ac:dyDescent="0.2">
      <c r="A2048" s="88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</row>
    <row r="2049" spans="1:172" x14ac:dyDescent="0.2">
      <c r="A2049" s="88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</row>
    <row r="2050" spans="1:172" x14ac:dyDescent="0.2">
      <c r="A2050" s="88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</row>
    <row r="2051" spans="1:172" x14ac:dyDescent="0.2">
      <c r="A2051" s="88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</row>
    <row r="2052" spans="1:172" x14ac:dyDescent="0.2">
      <c r="A2052" s="88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</row>
    <row r="2053" spans="1:172" x14ac:dyDescent="0.2">
      <c r="A2053" s="88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</row>
    <row r="2054" spans="1:172" x14ac:dyDescent="0.2">
      <c r="A2054" s="88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</row>
    <row r="2055" spans="1:172" x14ac:dyDescent="0.2">
      <c r="A2055" s="88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</row>
    <row r="2056" spans="1:172" x14ac:dyDescent="0.2">
      <c r="A2056" s="88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</row>
    <row r="2057" spans="1:172" x14ac:dyDescent="0.2">
      <c r="A2057" s="88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</row>
    <row r="2058" spans="1:172" x14ac:dyDescent="0.2">
      <c r="A2058" s="88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</row>
    <row r="2059" spans="1:172" x14ac:dyDescent="0.2">
      <c r="A2059" s="88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</row>
    <row r="2060" spans="1:172" x14ac:dyDescent="0.2">
      <c r="A2060" s="88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</row>
    <row r="2061" spans="1:172" x14ac:dyDescent="0.2">
      <c r="A2061" s="88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</row>
    <row r="2062" spans="1:172" x14ac:dyDescent="0.2">
      <c r="A2062" s="88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</row>
    <row r="2063" spans="1:172" x14ac:dyDescent="0.2">
      <c r="A2063" s="88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</row>
    <row r="2064" spans="1:172" x14ac:dyDescent="0.2">
      <c r="A2064" s="88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</row>
    <row r="2065" spans="1:172" x14ac:dyDescent="0.2">
      <c r="A2065" s="88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</row>
    <row r="2066" spans="1:172" x14ac:dyDescent="0.2">
      <c r="A2066" s="88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</row>
    <row r="2067" spans="1:172" x14ac:dyDescent="0.2">
      <c r="A2067" s="88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</row>
    <row r="2068" spans="1:172" x14ac:dyDescent="0.2">
      <c r="A2068" s="88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</row>
    <row r="2069" spans="1:172" x14ac:dyDescent="0.2">
      <c r="A2069" s="88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</row>
    <row r="2070" spans="1:172" x14ac:dyDescent="0.2">
      <c r="A2070" s="88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</row>
    <row r="2071" spans="1:172" x14ac:dyDescent="0.2">
      <c r="A2071" s="88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</row>
    <row r="2072" spans="1:172" x14ac:dyDescent="0.2">
      <c r="A2072" s="88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</row>
    <row r="2073" spans="1:172" x14ac:dyDescent="0.2">
      <c r="A2073" s="88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</row>
    <row r="2074" spans="1:172" x14ac:dyDescent="0.2">
      <c r="A2074" s="88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</row>
    <row r="2075" spans="1:172" x14ac:dyDescent="0.2">
      <c r="A2075" s="88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</row>
    <row r="2076" spans="1:172" x14ac:dyDescent="0.2">
      <c r="A2076" s="88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</row>
    <row r="2077" spans="1:172" x14ac:dyDescent="0.2">
      <c r="A2077" s="88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</row>
    <row r="2078" spans="1:172" x14ac:dyDescent="0.2">
      <c r="A2078" s="88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</row>
    <row r="2079" spans="1:172" x14ac:dyDescent="0.2">
      <c r="A2079" s="88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</row>
    <row r="2080" spans="1:172" x14ac:dyDescent="0.2">
      <c r="A2080" s="88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</row>
    <row r="2081" spans="1:172" x14ac:dyDescent="0.2">
      <c r="A2081" s="88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</row>
    <row r="2082" spans="1:172" x14ac:dyDescent="0.2">
      <c r="A2082" s="88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</row>
    <row r="2083" spans="1:172" x14ac:dyDescent="0.2">
      <c r="A2083" s="88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</row>
    <row r="2084" spans="1:172" x14ac:dyDescent="0.2">
      <c r="A2084" s="88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</row>
    <row r="2085" spans="1:172" x14ac:dyDescent="0.2">
      <c r="A2085" s="88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</row>
    <row r="2086" spans="1:172" x14ac:dyDescent="0.2">
      <c r="A2086" s="88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</row>
    <row r="2087" spans="1:172" x14ac:dyDescent="0.2">
      <c r="A2087" s="88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</row>
    <row r="2088" spans="1:172" x14ac:dyDescent="0.2">
      <c r="A2088" s="88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</row>
    <row r="2089" spans="1:172" x14ac:dyDescent="0.2">
      <c r="A2089" s="88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</row>
    <row r="2090" spans="1:172" x14ac:dyDescent="0.2">
      <c r="A2090" s="88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</row>
    <row r="2091" spans="1:172" x14ac:dyDescent="0.2">
      <c r="A2091" s="88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</row>
    <row r="2092" spans="1:172" x14ac:dyDescent="0.2">
      <c r="A2092" s="88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</row>
    <row r="2093" spans="1:172" x14ac:dyDescent="0.2">
      <c r="A2093" s="88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</row>
    <row r="2094" spans="1:172" x14ac:dyDescent="0.2">
      <c r="A2094" s="88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</row>
    <row r="2095" spans="1:172" x14ac:dyDescent="0.2">
      <c r="A2095" s="88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</row>
    <row r="2096" spans="1:172" x14ac:dyDescent="0.2">
      <c r="A2096" s="88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</row>
    <row r="2097" spans="1:172" x14ac:dyDescent="0.2">
      <c r="A2097" s="88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</row>
    <row r="2098" spans="1:172" x14ac:dyDescent="0.2">
      <c r="A2098" s="88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</row>
    <row r="2099" spans="1:172" x14ac:dyDescent="0.2">
      <c r="A2099" s="88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</row>
    <row r="2100" spans="1:172" x14ac:dyDescent="0.2">
      <c r="A2100" s="88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</row>
    <row r="2101" spans="1:172" x14ac:dyDescent="0.2">
      <c r="A2101" s="88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</row>
    <row r="2102" spans="1:172" x14ac:dyDescent="0.2">
      <c r="A2102" s="88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</row>
    <row r="2103" spans="1:172" x14ac:dyDescent="0.2">
      <c r="A2103" s="88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</row>
    <row r="2104" spans="1:172" x14ac:dyDescent="0.2">
      <c r="A2104" s="88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</row>
    <row r="2105" spans="1:172" x14ac:dyDescent="0.2">
      <c r="A2105" s="88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</row>
    <row r="2106" spans="1:172" x14ac:dyDescent="0.2">
      <c r="A2106" s="88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</row>
    <row r="2107" spans="1:172" x14ac:dyDescent="0.2">
      <c r="A2107" s="88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</row>
    <row r="2108" spans="1:172" x14ac:dyDescent="0.2">
      <c r="A2108" s="88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</row>
    <row r="2109" spans="1:172" x14ac:dyDescent="0.2">
      <c r="A2109" s="88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</row>
    <row r="2110" spans="1:172" x14ac:dyDescent="0.2">
      <c r="A2110" s="88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</row>
    <row r="2111" spans="1:172" x14ac:dyDescent="0.2">
      <c r="A2111" s="88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</row>
    <row r="2112" spans="1:172" x14ac:dyDescent="0.2">
      <c r="A2112" s="88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</row>
    <row r="2113" spans="1:172" x14ac:dyDescent="0.2">
      <c r="A2113" s="88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</row>
    <row r="2114" spans="1:172" x14ac:dyDescent="0.2">
      <c r="A2114" s="88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</row>
    <row r="2115" spans="1:172" x14ac:dyDescent="0.2">
      <c r="A2115" s="88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</row>
    <row r="2116" spans="1:172" x14ac:dyDescent="0.2">
      <c r="A2116" s="88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</row>
    <row r="2117" spans="1:172" x14ac:dyDescent="0.2">
      <c r="A2117" s="88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</row>
    <row r="2118" spans="1:172" x14ac:dyDescent="0.2">
      <c r="A2118" s="88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</row>
    <row r="2119" spans="1:172" x14ac:dyDescent="0.2">
      <c r="A2119" s="88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</row>
    <row r="2120" spans="1:172" x14ac:dyDescent="0.2">
      <c r="A2120" s="88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</row>
    <row r="2121" spans="1:172" x14ac:dyDescent="0.2">
      <c r="A2121" s="88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</row>
    <row r="2122" spans="1:172" x14ac:dyDescent="0.2">
      <c r="A2122" s="88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</row>
    <row r="2123" spans="1:172" x14ac:dyDescent="0.2">
      <c r="A2123" s="88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</row>
    <row r="2124" spans="1:172" x14ac:dyDescent="0.2">
      <c r="A2124" s="88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</row>
    <row r="2125" spans="1:172" x14ac:dyDescent="0.2">
      <c r="A2125" s="88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</row>
    <row r="2126" spans="1:172" x14ac:dyDescent="0.2">
      <c r="A2126" s="88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</row>
    <row r="2127" spans="1:172" x14ac:dyDescent="0.2">
      <c r="A2127" s="88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</row>
    <row r="2128" spans="1:172" x14ac:dyDescent="0.2">
      <c r="A2128" s="88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</row>
    <row r="2129" spans="1:172" x14ac:dyDescent="0.2">
      <c r="A2129" s="88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</row>
    <row r="2130" spans="1:172" x14ac:dyDescent="0.2">
      <c r="A2130" s="88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</row>
    <row r="2131" spans="1:172" x14ac:dyDescent="0.2">
      <c r="A2131" s="88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</row>
    <row r="2132" spans="1:172" x14ac:dyDescent="0.2">
      <c r="A2132" s="88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</row>
    <row r="2133" spans="1:172" x14ac:dyDescent="0.2">
      <c r="A2133" s="88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</row>
    <row r="2134" spans="1:172" x14ac:dyDescent="0.2">
      <c r="A2134" s="88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</row>
    <row r="2135" spans="1:172" x14ac:dyDescent="0.2">
      <c r="A2135" s="88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</row>
    <row r="2136" spans="1:172" x14ac:dyDescent="0.2">
      <c r="A2136" s="88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</row>
    <row r="2137" spans="1:172" x14ac:dyDescent="0.2">
      <c r="A2137" s="88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</row>
    <row r="2138" spans="1:172" x14ac:dyDescent="0.2">
      <c r="A2138" s="88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</row>
    <row r="2139" spans="1:172" x14ac:dyDescent="0.2">
      <c r="A2139" s="88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</row>
    <row r="2140" spans="1:172" x14ac:dyDescent="0.2">
      <c r="A2140" s="88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</row>
    <row r="2141" spans="1:172" x14ac:dyDescent="0.2">
      <c r="A2141" s="88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</row>
    <row r="2142" spans="1:172" x14ac:dyDescent="0.2">
      <c r="A2142" s="88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</row>
    <row r="2143" spans="1:172" x14ac:dyDescent="0.2">
      <c r="A2143" s="88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</row>
    <row r="2144" spans="1:172" x14ac:dyDescent="0.2">
      <c r="A2144" s="88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</row>
    <row r="2145" spans="1:172" x14ac:dyDescent="0.2">
      <c r="A2145" s="88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</row>
    <row r="2146" spans="1:172" x14ac:dyDescent="0.2">
      <c r="A2146" s="88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</row>
    <row r="2147" spans="1:172" x14ac:dyDescent="0.2">
      <c r="A2147" s="88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</row>
    <row r="2148" spans="1:172" x14ac:dyDescent="0.2">
      <c r="A2148" s="88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</row>
    <row r="2149" spans="1:172" x14ac:dyDescent="0.2">
      <c r="A2149" s="88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</row>
    <row r="2150" spans="1:172" x14ac:dyDescent="0.2">
      <c r="A2150" s="88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</row>
    <row r="2151" spans="1:172" x14ac:dyDescent="0.2">
      <c r="A2151" s="88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</row>
    <row r="2152" spans="1:172" x14ac:dyDescent="0.2">
      <c r="A2152" s="88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</row>
    <row r="2153" spans="1:172" x14ac:dyDescent="0.2">
      <c r="A2153" s="88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</row>
    <row r="2154" spans="1:172" x14ac:dyDescent="0.2">
      <c r="A2154" s="88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</row>
    <row r="2155" spans="1:172" x14ac:dyDescent="0.2">
      <c r="A2155" s="88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</row>
    <row r="2156" spans="1:172" x14ac:dyDescent="0.2">
      <c r="A2156" s="88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</row>
    <row r="2157" spans="1:172" x14ac:dyDescent="0.2">
      <c r="A2157" s="88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</row>
    <row r="2158" spans="1:172" x14ac:dyDescent="0.2">
      <c r="A2158" s="88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</row>
    <row r="2159" spans="1:172" x14ac:dyDescent="0.2">
      <c r="A2159" s="88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</row>
    <row r="2160" spans="1:172" x14ac:dyDescent="0.2">
      <c r="A2160" s="88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</row>
    <row r="2161" spans="1:172" x14ac:dyDescent="0.2">
      <c r="A2161" s="88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</row>
    <row r="2162" spans="1:172" x14ac:dyDescent="0.2">
      <c r="A2162" s="88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</row>
    <row r="2163" spans="1:172" x14ac:dyDescent="0.2">
      <c r="A2163" s="88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</row>
    <row r="2164" spans="1:172" x14ac:dyDescent="0.2">
      <c r="A2164" s="88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</row>
    <row r="2165" spans="1:172" x14ac:dyDescent="0.2">
      <c r="A2165" s="88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</row>
    <row r="2166" spans="1:172" x14ac:dyDescent="0.2">
      <c r="A2166" s="88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</row>
    <row r="2167" spans="1:172" x14ac:dyDescent="0.2">
      <c r="A2167" s="88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</row>
    <row r="2168" spans="1:172" x14ac:dyDescent="0.2">
      <c r="A2168" s="88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</row>
    <row r="2169" spans="1:172" x14ac:dyDescent="0.2">
      <c r="A2169" s="88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</row>
    <row r="2170" spans="1:172" x14ac:dyDescent="0.2">
      <c r="A2170" s="88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</row>
    <row r="2171" spans="1:172" x14ac:dyDescent="0.2">
      <c r="A2171" s="88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</row>
    <row r="2172" spans="1:172" x14ac:dyDescent="0.2">
      <c r="A2172" s="88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</row>
    <row r="2173" spans="1:172" x14ac:dyDescent="0.2">
      <c r="A2173" s="88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</row>
    <row r="2174" spans="1:172" x14ac:dyDescent="0.2">
      <c r="A2174" s="88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</row>
    <row r="2175" spans="1:172" x14ac:dyDescent="0.2">
      <c r="A2175" s="88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</row>
    <row r="2176" spans="1:172" x14ac:dyDescent="0.2">
      <c r="A2176" s="88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</row>
    <row r="2177" spans="1:172" x14ac:dyDescent="0.2">
      <c r="A2177" s="88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</row>
    <row r="2178" spans="1:172" x14ac:dyDescent="0.2">
      <c r="A2178" s="88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</row>
    <row r="2179" spans="1:172" x14ac:dyDescent="0.2">
      <c r="A2179" s="88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</row>
    <row r="2180" spans="1:172" x14ac:dyDescent="0.2">
      <c r="A2180" s="88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</row>
    <row r="2181" spans="1:172" x14ac:dyDescent="0.2">
      <c r="A2181" s="88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</row>
    <row r="2182" spans="1:172" x14ac:dyDescent="0.2">
      <c r="A2182" s="88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</row>
    <row r="2183" spans="1:172" x14ac:dyDescent="0.2">
      <c r="A2183" s="88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</row>
    <row r="2184" spans="1:172" x14ac:dyDescent="0.2">
      <c r="A2184" s="88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</row>
    <row r="2185" spans="1:172" x14ac:dyDescent="0.2">
      <c r="A2185" s="88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</row>
    <row r="2186" spans="1:172" x14ac:dyDescent="0.2">
      <c r="A2186" s="88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</row>
    <row r="2187" spans="1:172" x14ac:dyDescent="0.2">
      <c r="A2187" s="88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</row>
    <row r="2188" spans="1:172" x14ac:dyDescent="0.2">
      <c r="A2188" s="88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</row>
    <row r="2189" spans="1:172" x14ac:dyDescent="0.2">
      <c r="A2189" s="88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</row>
    <row r="2190" spans="1:172" x14ac:dyDescent="0.2">
      <c r="A2190" s="88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</row>
    <row r="2191" spans="1:172" x14ac:dyDescent="0.2">
      <c r="A2191" s="88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</row>
    <row r="2192" spans="1:172" x14ac:dyDescent="0.2">
      <c r="A2192" s="88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</row>
    <row r="2193" spans="1:172" x14ac:dyDescent="0.2">
      <c r="A2193" s="88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</row>
    <row r="2194" spans="1:172" x14ac:dyDescent="0.2">
      <c r="A2194" s="88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</row>
    <row r="2195" spans="1:172" x14ac:dyDescent="0.2">
      <c r="A2195" s="88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</row>
    <row r="2196" spans="1:172" x14ac:dyDescent="0.2">
      <c r="A2196" s="88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</row>
    <row r="2197" spans="1:172" x14ac:dyDescent="0.2">
      <c r="A2197" s="88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</row>
    <row r="2198" spans="1:172" x14ac:dyDescent="0.2">
      <c r="A2198" s="88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</row>
    <row r="2199" spans="1:172" x14ac:dyDescent="0.2">
      <c r="A2199" s="88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</row>
    <row r="2200" spans="1:172" x14ac:dyDescent="0.2">
      <c r="A2200" s="88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</row>
    <row r="2201" spans="1:172" x14ac:dyDescent="0.2">
      <c r="A2201" s="88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</row>
    <row r="2202" spans="1:172" x14ac:dyDescent="0.2">
      <c r="A2202" s="88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</row>
    <row r="2203" spans="1:172" x14ac:dyDescent="0.2">
      <c r="A2203" s="88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</row>
    <row r="2204" spans="1:172" x14ac:dyDescent="0.2">
      <c r="A2204" s="88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</row>
    <row r="2205" spans="1:172" x14ac:dyDescent="0.2">
      <c r="A2205" s="88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</row>
    <row r="2206" spans="1:172" x14ac:dyDescent="0.2">
      <c r="A2206" s="88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</row>
    <row r="2207" spans="1:172" x14ac:dyDescent="0.2">
      <c r="A2207" s="88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</row>
    <row r="2208" spans="1:172" x14ac:dyDescent="0.2">
      <c r="A2208" s="88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</row>
    <row r="2209" spans="1:172" x14ac:dyDescent="0.2">
      <c r="A2209" s="88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</row>
    <row r="2210" spans="1:172" x14ac:dyDescent="0.2">
      <c r="A2210" s="88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</row>
    <row r="2211" spans="1:172" x14ac:dyDescent="0.2">
      <c r="A2211" s="88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</row>
    <row r="2212" spans="1:172" x14ac:dyDescent="0.2">
      <c r="A2212" s="88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</row>
    <row r="2213" spans="1:172" x14ac:dyDescent="0.2">
      <c r="A2213" s="88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</row>
    <row r="2214" spans="1:172" x14ac:dyDescent="0.2">
      <c r="A2214" s="88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</row>
    <row r="2215" spans="1:172" x14ac:dyDescent="0.2">
      <c r="A2215" s="88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</row>
    <row r="2216" spans="1:172" x14ac:dyDescent="0.2">
      <c r="A2216" s="88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</row>
    <row r="2217" spans="1:172" x14ac:dyDescent="0.2">
      <c r="A2217" s="88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</row>
    <row r="2218" spans="1:172" x14ac:dyDescent="0.2">
      <c r="A2218" s="88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</row>
    <row r="2219" spans="1:172" x14ac:dyDescent="0.2">
      <c r="A2219" s="88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</row>
    <row r="2220" spans="1:172" x14ac:dyDescent="0.2">
      <c r="A2220" s="88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</row>
    <row r="2221" spans="1:172" x14ac:dyDescent="0.2">
      <c r="A2221" s="88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</row>
    <row r="2222" spans="1:172" x14ac:dyDescent="0.2">
      <c r="A2222" s="88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</row>
    <row r="2223" spans="1:172" x14ac:dyDescent="0.2">
      <c r="A2223" s="88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</row>
    <row r="2224" spans="1:172" x14ac:dyDescent="0.2">
      <c r="A2224" s="88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</row>
    <row r="2225" spans="1:172" x14ac:dyDescent="0.2">
      <c r="A2225" s="88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</row>
    <row r="2226" spans="1:172" x14ac:dyDescent="0.2">
      <c r="A2226" s="88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</row>
    <row r="2227" spans="1:172" x14ac:dyDescent="0.2">
      <c r="A2227" s="88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</row>
    <row r="2228" spans="1:172" x14ac:dyDescent="0.2">
      <c r="A2228" s="88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</row>
    <row r="2229" spans="1:172" x14ac:dyDescent="0.2">
      <c r="A2229" s="88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</row>
    <row r="2230" spans="1:172" x14ac:dyDescent="0.2">
      <c r="A2230" s="88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</row>
    <row r="2231" spans="1:172" x14ac:dyDescent="0.2">
      <c r="A2231" s="88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</row>
    <row r="2232" spans="1:172" x14ac:dyDescent="0.2">
      <c r="A2232" s="88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</row>
    <row r="2233" spans="1:172" x14ac:dyDescent="0.2">
      <c r="A2233" s="88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</row>
    <row r="2234" spans="1:172" x14ac:dyDescent="0.2">
      <c r="A2234" s="88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</row>
    <row r="2235" spans="1:172" x14ac:dyDescent="0.2">
      <c r="A2235" s="88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</row>
    <row r="2236" spans="1:172" x14ac:dyDescent="0.2">
      <c r="A2236" s="88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</row>
    <row r="2237" spans="1:172" x14ac:dyDescent="0.2">
      <c r="A2237" s="88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</row>
    <row r="2238" spans="1:172" x14ac:dyDescent="0.2">
      <c r="A2238" s="88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</row>
    <row r="2239" spans="1:172" x14ac:dyDescent="0.2">
      <c r="A2239" s="88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</row>
    <row r="2240" spans="1:172" x14ac:dyDescent="0.2">
      <c r="A2240" s="88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</row>
    <row r="2241" spans="1:172" x14ac:dyDescent="0.2">
      <c r="A2241" s="88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</row>
    <row r="2242" spans="1:172" x14ac:dyDescent="0.2">
      <c r="A2242" s="88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</row>
    <row r="2243" spans="1:172" x14ac:dyDescent="0.2">
      <c r="A2243" s="88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</row>
    <row r="2244" spans="1:172" x14ac:dyDescent="0.2">
      <c r="A2244" s="88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</row>
    <row r="2245" spans="1:172" x14ac:dyDescent="0.2">
      <c r="A2245" s="88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</row>
    <row r="2246" spans="1:172" x14ac:dyDescent="0.2">
      <c r="A2246" s="88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</row>
    <row r="2247" spans="1:172" x14ac:dyDescent="0.2">
      <c r="A2247" s="88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</row>
    <row r="2248" spans="1:172" x14ac:dyDescent="0.2">
      <c r="A2248" s="88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</row>
    <row r="2249" spans="1:172" x14ac:dyDescent="0.2">
      <c r="A2249" s="88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</row>
    <row r="2250" spans="1:172" x14ac:dyDescent="0.2">
      <c r="A2250" s="88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</row>
    <row r="2251" spans="1:172" x14ac:dyDescent="0.2">
      <c r="A2251" s="88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</row>
    <row r="2252" spans="1:172" x14ac:dyDescent="0.2">
      <c r="A2252" s="88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</row>
    <row r="2253" spans="1:172" x14ac:dyDescent="0.2">
      <c r="A2253" s="88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</row>
    <row r="2254" spans="1:172" x14ac:dyDescent="0.2">
      <c r="A2254" s="88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</row>
    <row r="2255" spans="1:172" x14ac:dyDescent="0.2">
      <c r="A2255" s="88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</row>
    <row r="2256" spans="1:172" x14ac:dyDescent="0.2">
      <c r="A2256" s="88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</row>
    <row r="2257" spans="1:172" x14ac:dyDescent="0.2">
      <c r="A2257" s="88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</row>
    <row r="2258" spans="1:172" x14ac:dyDescent="0.2">
      <c r="A2258" s="88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</row>
    <row r="2259" spans="1:172" x14ac:dyDescent="0.2">
      <c r="A2259" s="88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</row>
    <row r="2260" spans="1:172" x14ac:dyDescent="0.2">
      <c r="A2260" s="88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</row>
    <row r="2261" spans="1:172" x14ac:dyDescent="0.2">
      <c r="A2261" s="88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</row>
    <row r="2262" spans="1:172" x14ac:dyDescent="0.2">
      <c r="A2262" s="88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</row>
    <row r="2263" spans="1:172" x14ac:dyDescent="0.2">
      <c r="A2263" s="88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</row>
    <row r="2264" spans="1:172" x14ac:dyDescent="0.2">
      <c r="A2264" s="88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</row>
    <row r="2265" spans="1:172" x14ac:dyDescent="0.2">
      <c r="A2265" s="88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</row>
    <row r="2266" spans="1:172" x14ac:dyDescent="0.2">
      <c r="A2266" s="88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</row>
    <row r="2267" spans="1:172" x14ac:dyDescent="0.2">
      <c r="A2267" s="88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</row>
    <row r="2268" spans="1:172" x14ac:dyDescent="0.2">
      <c r="A2268" s="88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</row>
    <row r="2269" spans="1:172" x14ac:dyDescent="0.2">
      <c r="A2269" s="88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</row>
    <row r="2270" spans="1:172" x14ac:dyDescent="0.2">
      <c r="A2270" s="88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</row>
    <row r="2271" spans="1:172" x14ac:dyDescent="0.2">
      <c r="A2271" s="88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</row>
    <row r="2272" spans="1:172" x14ac:dyDescent="0.2">
      <c r="A2272" s="88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</row>
    <row r="2273" spans="1:172" x14ac:dyDescent="0.2">
      <c r="A2273" s="88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</row>
    <row r="2274" spans="1:172" x14ac:dyDescent="0.2">
      <c r="A2274" s="88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</row>
    <row r="2275" spans="1:172" x14ac:dyDescent="0.2">
      <c r="A2275" s="88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</row>
    <row r="2276" spans="1:172" x14ac:dyDescent="0.2">
      <c r="A2276" s="88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</row>
    <row r="2277" spans="1:172" x14ac:dyDescent="0.2">
      <c r="A2277" s="88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</row>
    <row r="2278" spans="1:172" x14ac:dyDescent="0.2">
      <c r="A2278" s="88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</row>
    <row r="2279" spans="1:172" x14ac:dyDescent="0.2">
      <c r="A2279" s="88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</row>
    <row r="2280" spans="1:172" x14ac:dyDescent="0.2">
      <c r="A2280" s="88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</row>
    <row r="2281" spans="1:172" x14ac:dyDescent="0.2">
      <c r="A2281" s="88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</row>
    <row r="2282" spans="1:172" x14ac:dyDescent="0.2">
      <c r="A2282" s="88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</row>
    <row r="2283" spans="1:172" x14ac:dyDescent="0.2">
      <c r="A2283" s="88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</row>
    <row r="2284" spans="1:172" x14ac:dyDescent="0.2">
      <c r="A2284" s="88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</row>
    <row r="2285" spans="1:172" x14ac:dyDescent="0.2">
      <c r="A2285" s="88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</row>
    <row r="2286" spans="1:172" x14ac:dyDescent="0.2">
      <c r="A2286" s="88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</row>
    <row r="2287" spans="1:172" x14ac:dyDescent="0.2">
      <c r="A2287" s="88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</row>
    <row r="2288" spans="1:172" x14ac:dyDescent="0.2">
      <c r="A2288" s="88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</row>
    <row r="2289" spans="1:172" x14ac:dyDescent="0.2">
      <c r="A2289" s="88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</row>
    <row r="2290" spans="1:172" x14ac:dyDescent="0.2">
      <c r="A2290" s="88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</row>
    <row r="2291" spans="1:172" x14ac:dyDescent="0.2">
      <c r="A2291" s="88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</row>
    <row r="2292" spans="1:172" x14ac:dyDescent="0.2">
      <c r="A2292" s="88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</row>
    <row r="2293" spans="1:172" x14ac:dyDescent="0.2">
      <c r="A2293" s="88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</row>
    <row r="2294" spans="1:172" x14ac:dyDescent="0.2">
      <c r="A2294" s="88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</row>
    <row r="2295" spans="1:172" x14ac:dyDescent="0.2">
      <c r="A2295" s="88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</row>
    <row r="2296" spans="1:172" x14ac:dyDescent="0.2">
      <c r="A2296" s="88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</row>
    <row r="2297" spans="1:172" x14ac:dyDescent="0.2">
      <c r="A2297" s="88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</row>
    <row r="2298" spans="1:172" x14ac:dyDescent="0.2">
      <c r="A2298" s="88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</row>
    <row r="2299" spans="1:172" x14ac:dyDescent="0.2">
      <c r="A2299" s="88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</row>
    <row r="2300" spans="1:172" x14ac:dyDescent="0.2">
      <c r="A2300" s="88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</row>
    <row r="2301" spans="1:172" x14ac:dyDescent="0.2">
      <c r="A2301" s="88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</row>
    <row r="2302" spans="1:172" x14ac:dyDescent="0.2">
      <c r="A2302" s="88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</row>
    <row r="2303" spans="1:172" x14ac:dyDescent="0.2">
      <c r="A2303" s="88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</row>
    <row r="2304" spans="1:172" x14ac:dyDescent="0.2">
      <c r="A2304" s="88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</row>
    <row r="2305" spans="1:172" x14ac:dyDescent="0.2">
      <c r="A2305" s="88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</row>
    <row r="2306" spans="1:172" x14ac:dyDescent="0.2">
      <c r="A2306" s="88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</row>
    <row r="2307" spans="1:172" x14ac:dyDescent="0.2">
      <c r="A2307" s="88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</row>
    <row r="2308" spans="1:172" x14ac:dyDescent="0.2">
      <c r="A2308" s="88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</row>
    <row r="2309" spans="1:172" x14ac:dyDescent="0.2">
      <c r="A2309" s="88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</row>
    <row r="2310" spans="1:172" x14ac:dyDescent="0.2">
      <c r="A2310" s="88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</row>
    <row r="2311" spans="1:172" x14ac:dyDescent="0.2">
      <c r="A2311" s="88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</row>
    <row r="2312" spans="1:172" x14ac:dyDescent="0.2">
      <c r="A2312" s="88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</row>
    <row r="2313" spans="1:172" x14ac:dyDescent="0.2">
      <c r="A2313" s="88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</row>
    <row r="2314" spans="1:172" x14ac:dyDescent="0.2">
      <c r="A2314" s="88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</row>
    <row r="2315" spans="1:172" x14ac:dyDescent="0.2">
      <c r="A2315" s="88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</row>
    <row r="2316" spans="1:172" x14ac:dyDescent="0.2">
      <c r="A2316" s="88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</row>
    <row r="2317" spans="1:172" x14ac:dyDescent="0.2">
      <c r="A2317" s="88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</row>
    <row r="2318" spans="1:172" x14ac:dyDescent="0.2">
      <c r="A2318" s="88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</row>
    <row r="2319" spans="1:172" x14ac:dyDescent="0.2">
      <c r="A2319" s="88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</row>
    <row r="2320" spans="1:172" x14ac:dyDescent="0.2">
      <c r="A2320" s="88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</row>
    <row r="2321" spans="1:172" x14ac:dyDescent="0.2">
      <c r="A2321" s="88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</row>
    <row r="2322" spans="1:172" x14ac:dyDescent="0.2">
      <c r="A2322" s="88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</row>
    <row r="2323" spans="1:172" x14ac:dyDescent="0.2">
      <c r="A2323" s="88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</row>
    <row r="2324" spans="1:172" x14ac:dyDescent="0.2">
      <c r="A2324" s="88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</row>
    <row r="2325" spans="1:172" x14ac:dyDescent="0.2">
      <c r="A2325" s="88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</row>
    <row r="2326" spans="1:172" x14ac:dyDescent="0.2">
      <c r="A2326" s="88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</row>
    <row r="2327" spans="1:172" x14ac:dyDescent="0.2">
      <c r="A2327" s="88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</row>
    <row r="2328" spans="1:172" x14ac:dyDescent="0.2">
      <c r="A2328" s="88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</row>
    <row r="2329" spans="1:172" x14ac:dyDescent="0.2">
      <c r="A2329" s="88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</row>
    <row r="2330" spans="1:172" x14ac:dyDescent="0.2">
      <c r="A2330" s="88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</row>
    <row r="2331" spans="1:172" x14ac:dyDescent="0.2">
      <c r="A2331" s="88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</row>
    <row r="2332" spans="1:172" x14ac:dyDescent="0.2">
      <c r="A2332" s="88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</row>
    <row r="2333" spans="1:172" x14ac:dyDescent="0.2">
      <c r="A2333" s="88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</row>
    <row r="2334" spans="1:172" x14ac:dyDescent="0.2">
      <c r="A2334" s="88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</row>
    <row r="2335" spans="1:172" x14ac:dyDescent="0.2">
      <c r="A2335" s="88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</row>
    <row r="2336" spans="1:172" x14ac:dyDescent="0.2">
      <c r="A2336" s="88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</row>
    <row r="2337" spans="1:172" x14ac:dyDescent="0.2">
      <c r="A2337" s="88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</row>
    <row r="2338" spans="1:172" x14ac:dyDescent="0.2">
      <c r="A2338" s="88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</row>
    <row r="2339" spans="1:172" x14ac:dyDescent="0.2">
      <c r="A2339" s="88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</row>
    <row r="2340" spans="1:172" x14ac:dyDescent="0.2">
      <c r="A2340" s="88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</row>
    <row r="2341" spans="1:172" x14ac:dyDescent="0.2">
      <c r="A2341" s="88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</row>
    <row r="2342" spans="1:172" x14ac:dyDescent="0.2">
      <c r="A2342" s="88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</row>
    <row r="2343" spans="1:172" x14ac:dyDescent="0.2">
      <c r="A2343" s="88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</row>
    <row r="2344" spans="1:172" x14ac:dyDescent="0.2">
      <c r="A2344" s="88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</row>
    <row r="2345" spans="1:172" x14ac:dyDescent="0.2">
      <c r="A2345" s="88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</row>
    <row r="2346" spans="1:172" x14ac:dyDescent="0.2">
      <c r="A2346" s="88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</row>
    <row r="2347" spans="1:172" x14ac:dyDescent="0.2">
      <c r="A2347" s="88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</row>
    <row r="2348" spans="1:172" x14ac:dyDescent="0.2">
      <c r="A2348" s="88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</row>
    <row r="2349" spans="1:172" x14ac:dyDescent="0.2">
      <c r="A2349" s="88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</row>
    <row r="2350" spans="1:172" x14ac:dyDescent="0.2">
      <c r="A2350" s="88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</row>
    <row r="2351" spans="1:172" x14ac:dyDescent="0.2">
      <c r="A2351" s="88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</row>
    <row r="2352" spans="1:172" x14ac:dyDescent="0.2">
      <c r="A2352" s="88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</row>
    <row r="2353" spans="1:172" x14ac:dyDescent="0.2">
      <c r="A2353" s="88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</row>
    <row r="2354" spans="1:172" x14ac:dyDescent="0.2">
      <c r="A2354" s="88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</row>
    <row r="2355" spans="1:172" x14ac:dyDescent="0.2">
      <c r="A2355" s="88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</row>
    <row r="2356" spans="1:172" x14ac:dyDescent="0.2">
      <c r="A2356" s="88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</row>
    <row r="2357" spans="1:172" x14ac:dyDescent="0.2">
      <c r="A2357" s="88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</row>
    <row r="2358" spans="1:172" x14ac:dyDescent="0.2">
      <c r="A2358" s="88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</row>
    <row r="2359" spans="1:172" x14ac:dyDescent="0.2">
      <c r="A2359" s="88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</row>
    <row r="2360" spans="1:172" x14ac:dyDescent="0.2">
      <c r="A2360" s="88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</row>
    <row r="2361" spans="1:172" x14ac:dyDescent="0.2">
      <c r="A2361" s="88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</row>
    <row r="2362" spans="1:172" x14ac:dyDescent="0.2">
      <c r="A2362" s="88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</row>
    <row r="2363" spans="1:172" x14ac:dyDescent="0.2">
      <c r="A2363" s="88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</row>
    <row r="2364" spans="1:172" x14ac:dyDescent="0.2">
      <c r="A2364" s="88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</row>
    <row r="2365" spans="1:172" x14ac:dyDescent="0.2">
      <c r="A2365" s="88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</row>
    <row r="2366" spans="1:172" x14ac:dyDescent="0.2">
      <c r="A2366" s="88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</row>
    <row r="2367" spans="1:172" x14ac:dyDescent="0.2">
      <c r="A2367" s="88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</row>
    <row r="2368" spans="1:172" x14ac:dyDescent="0.2">
      <c r="A2368" s="88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</row>
    <row r="2369" spans="1:172" x14ac:dyDescent="0.2">
      <c r="A2369" s="88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</row>
    <row r="2370" spans="1:172" x14ac:dyDescent="0.2">
      <c r="A2370" s="88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</row>
    <row r="2371" spans="1:172" x14ac:dyDescent="0.2">
      <c r="A2371" s="88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</row>
    <row r="2372" spans="1:172" x14ac:dyDescent="0.2">
      <c r="A2372" s="88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</row>
    <row r="2373" spans="1:172" x14ac:dyDescent="0.2">
      <c r="A2373" s="88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</row>
    <row r="2374" spans="1:172" x14ac:dyDescent="0.2">
      <c r="A2374" s="88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</row>
    <row r="2375" spans="1:172" x14ac:dyDescent="0.2">
      <c r="A2375" s="88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</row>
    <row r="2376" spans="1:172" x14ac:dyDescent="0.2">
      <c r="A2376" s="88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</row>
    <row r="2377" spans="1:172" x14ac:dyDescent="0.2">
      <c r="A2377" s="88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</row>
    <row r="2378" spans="1:172" x14ac:dyDescent="0.2">
      <c r="A2378" s="88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</row>
    <row r="2379" spans="1:172" x14ac:dyDescent="0.2">
      <c r="A2379" s="88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</row>
    <row r="2380" spans="1:172" x14ac:dyDescent="0.2">
      <c r="A2380" s="88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</row>
    <row r="2381" spans="1:172" x14ac:dyDescent="0.2">
      <c r="A2381" s="88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</row>
    <row r="2382" spans="1:172" x14ac:dyDescent="0.2">
      <c r="A2382" s="88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</row>
    <row r="2383" spans="1:172" x14ac:dyDescent="0.2">
      <c r="A2383" s="88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</row>
    <row r="2384" spans="1:172" x14ac:dyDescent="0.2">
      <c r="A2384" s="88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</row>
    <row r="2385" spans="1:172" x14ac:dyDescent="0.2">
      <c r="A2385" s="88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</row>
    <row r="2386" spans="1:172" x14ac:dyDescent="0.2">
      <c r="A2386" s="88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</row>
    <row r="2387" spans="1:172" x14ac:dyDescent="0.2">
      <c r="A2387" s="88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</row>
    <row r="2388" spans="1:172" x14ac:dyDescent="0.2">
      <c r="A2388" s="88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</row>
    <row r="2389" spans="1:172" x14ac:dyDescent="0.2">
      <c r="A2389" s="88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</row>
    <row r="2390" spans="1:172" x14ac:dyDescent="0.2">
      <c r="A2390" s="88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</row>
    <row r="2391" spans="1:172" x14ac:dyDescent="0.2">
      <c r="A2391" s="88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</row>
    <row r="2392" spans="1:172" x14ac:dyDescent="0.2">
      <c r="A2392" s="88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</row>
    <row r="2393" spans="1:172" x14ac:dyDescent="0.2">
      <c r="A2393" s="88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</row>
    <row r="2394" spans="1:172" x14ac:dyDescent="0.2">
      <c r="A2394" s="88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</row>
    <row r="2395" spans="1:172" x14ac:dyDescent="0.2">
      <c r="A2395" s="88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</row>
    <row r="2396" spans="1:172" x14ac:dyDescent="0.2">
      <c r="A2396" s="88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</row>
    <row r="2397" spans="1:172" x14ac:dyDescent="0.2">
      <c r="A2397" s="88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</row>
    <row r="2398" spans="1:172" x14ac:dyDescent="0.2">
      <c r="A2398" s="88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</row>
    <row r="2399" spans="1:172" x14ac:dyDescent="0.2">
      <c r="A2399" s="88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</row>
    <row r="2400" spans="1:172" x14ac:dyDescent="0.2">
      <c r="A2400" s="88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</row>
    <row r="2401" spans="1:172" x14ac:dyDescent="0.2">
      <c r="A2401" s="88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</row>
    <row r="2402" spans="1:172" x14ac:dyDescent="0.2">
      <c r="A2402" s="88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</row>
    <row r="2403" spans="1:172" x14ac:dyDescent="0.2">
      <c r="A2403" s="88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</row>
    <row r="2404" spans="1:172" x14ac:dyDescent="0.2">
      <c r="A2404" s="88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</row>
    <row r="2405" spans="1:172" x14ac:dyDescent="0.2">
      <c r="A2405" s="88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</row>
    <row r="2406" spans="1:172" x14ac:dyDescent="0.2">
      <c r="A2406" s="88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</row>
    <row r="2407" spans="1:172" x14ac:dyDescent="0.2">
      <c r="A2407" s="88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</row>
    <row r="2408" spans="1:172" x14ac:dyDescent="0.2">
      <c r="A2408" s="88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</row>
    <row r="2409" spans="1:172" x14ac:dyDescent="0.2">
      <c r="A2409" s="88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</row>
    <row r="2410" spans="1:172" x14ac:dyDescent="0.2">
      <c r="A2410" s="88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</row>
    <row r="2411" spans="1:172" x14ac:dyDescent="0.2">
      <c r="A2411" s="88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</row>
    <row r="2412" spans="1:172" x14ac:dyDescent="0.2">
      <c r="A2412" s="88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</row>
    <row r="2413" spans="1:172" x14ac:dyDescent="0.2">
      <c r="A2413" s="88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</row>
    <row r="2414" spans="1:172" x14ac:dyDescent="0.2">
      <c r="A2414" s="88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</row>
    <row r="2415" spans="1:172" x14ac:dyDescent="0.2">
      <c r="A2415" s="88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</row>
    <row r="2416" spans="1:172" x14ac:dyDescent="0.2">
      <c r="A2416" s="88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</row>
    <row r="2417" spans="1:172" x14ac:dyDescent="0.2">
      <c r="A2417" s="88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</row>
    <row r="2418" spans="1:172" x14ac:dyDescent="0.2">
      <c r="A2418" s="88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</row>
    <row r="2419" spans="1:172" x14ac:dyDescent="0.2">
      <c r="A2419" s="88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</row>
    <row r="2420" spans="1:172" x14ac:dyDescent="0.2">
      <c r="A2420" s="88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</row>
    <row r="2421" spans="1:172" x14ac:dyDescent="0.2">
      <c r="A2421" s="88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</row>
    <row r="2422" spans="1:172" x14ac:dyDescent="0.2">
      <c r="A2422" s="88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</row>
    <row r="2423" spans="1:172" x14ac:dyDescent="0.2">
      <c r="A2423" s="88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</row>
    <row r="2424" spans="1:172" x14ac:dyDescent="0.2">
      <c r="A2424" s="88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</row>
    <row r="2425" spans="1:172" x14ac:dyDescent="0.2">
      <c r="A2425" s="88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</row>
    <row r="2426" spans="1:172" x14ac:dyDescent="0.2">
      <c r="A2426" s="88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</row>
    <row r="2427" spans="1:172" x14ac:dyDescent="0.2">
      <c r="A2427" s="88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</row>
    <row r="2428" spans="1:172" x14ac:dyDescent="0.2">
      <c r="A2428" s="88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</row>
    <row r="2429" spans="1:172" x14ac:dyDescent="0.2">
      <c r="A2429" s="88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</row>
    <row r="2430" spans="1:172" x14ac:dyDescent="0.2">
      <c r="A2430" s="88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</row>
    <row r="2431" spans="1:172" x14ac:dyDescent="0.2">
      <c r="A2431" s="88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</row>
    <row r="2432" spans="1:172" x14ac:dyDescent="0.2">
      <c r="A2432" s="88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</row>
    <row r="2433" spans="1:172" x14ac:dyDescent="0.2">
      <c r="A2433" s="88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</row>
    <row r="2434" spans="1:172" x14ac:dyDescent="0.2">
      <c r="A2434" s="88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</row>
    <row r="2435" spans="1:172" x14ac:dyDescent="0.2">
      <c r="A2435" s="88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</row>
    <row r="2436" spans="1:172" x14ac:dyDescent="0.2">
      <c r="A2436" s="88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</row>
    <row r="2437" spans="1:172" x14ac:dyDescent="0.2">
      <c r="A2437" s="88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</row>
    <row r="2438" spans="1:172" x14ac:dyDescent="0.2">
      <c r="A2438" s="88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</row>
    <row r="2439" spans="1:172" x14ac:dyDescent="0.2">
      <c r="A2439" s="88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</row>
    <row r="2440" spans="1:172" x14ac:dyDescent="0.2">
      <c r="A2440" s="88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</row>
    <row r="2441" spans="1:172" x14ac:dyDescent="0.2">
      <c r="A2441" s="88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</row>
    <row r="2442" spans="1:172" x14ac:dyDescent="0.2">
      <c r="A2442" s="88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</row>
    <row r="2443" spans="1:172" x14ac:dyDescent="0.2">
      <c r="A2443" s="88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</row>
    <row r="2444" spans="1:172" x14ac:dyDescent="0.2">
      <c r="A2444" s="88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</row>
    <row r="2445" spans="1:172" x14ac:dyDescent="0.2">
      <c r="A2445" s="88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</row>
    <row r="2446" spans="1:172" x14ac:dyDescent="0.2">
      <c r="A2446" s="88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</row>
    <row r="2447" spans="1:172" x14ac:dyDescent="0.2">
      <c r="A2447" s="88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</row>
    <row r="2448" spans="1:172" x14ac:dyDescent="0.2">
      <c r="A2448" s="88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</row>
    <row r="2449" spans="1:172" x14ac:dyDescent="0.2">
      <c r="A2449" s="88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</row>
    <row r="2450" spans="1:172" x14ac:dyDescent="0.2">
      <c r="A2450" s="88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</row>
    <row r="2451" spans="1:172" x14ac:dyDescent="0.2">
      <c r="A2451" s="88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</row>
    <row r="2452" spans="1:172" x14ac:dyDescent="0.2">
      <c r="A2452" s="88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</row>
    <row r="2453" spans="1:172" x14ac:dyDescent="0.2">
      <c r="A2453" s="88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</row>
    <row r="2454" spans="1:172" x14ac:dyDescent="0.2">
      <c r="A2454" s="88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</row>
    <row r="2455" spans="1:172" x14ac:dyDescent="0.2">
      <c r="A2455" s="88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</row>
    <row r="2456" spans="1:172" x14ac:dyDescent="0.2">
      <c r="A2456" s="88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</row>
    <row r="2457" spans="1:172" x14ac:dyDescent="0.2">
      <c r="A2457" s="88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</row>
    <row r="2458" spans="1:172" x14ac:dyDescent="0.2">
      <c r="A2458" s="88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</row>
    <row r="2459" spans="1:172" x14ac:dyDescent="0.2">
      <c r="A2459" s="88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</row>
    <row r="2460" spans="1:172" x14ac:dyDescent="0.2">
      <c r="A2460" s="88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</row>
    <row r="2461" spans="1:172" x14ac:dyDescent="0.2">
      <c r="A2461" s="88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</row>
    <row r="2462" spans="1:172" x14ac:dyDescent="0.2">
      <c r="A2462" s="88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</row>
    <row r="2463" spans="1:172" x14ac:dyDescent="0.2">
      <c r="A2463" s="88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</row>
    <row r="2464" spans="1:172" x14ac:dyDescent="0.2">
      <c r="A2464" s="88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</row>
    <row r="2465" spans="1:172" x14ac:dyDescent="0.2">
      <c r="A2465" s="88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</row>
    <row r="2466" spans="1:172" x14ac:dyDescent="0.2">
      <c r="A2466" s="88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</row>
    <row r="2467" spans="1:172" x14ac:dyDescent="0.2">
      <c r="A2467" s="88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</row>
    <row r="2468" spans="1:172" x14ac:dyDescent="0.2">
      <c r="A2468" s="88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</row>
    <row r="2469" spans="1:172" x14ac:dyDescent="0.2">
      <c r="A2469" s="88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</row>
    <row r="2470" spans="1:172" x14ac:dyDescent="0.2">
      <c r="A2470" s="88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</row>
    <row r="2471" spans="1:172" x14ac:dyDescent="0.2">
      <c r="A2471" s="88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</row>
    <row r="2472" spans="1:172" x14ac:dyDescent="0.2">
      <c r="A2472" s="88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</row>
    <row r="2473" spans="1:172" x14ac:dyDescent="0.2">
      <c r="A2473" s="88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</row>
    <row r="2474" spans="1:172" x14ac:dyDescent="0.2">
      <c r="A2474" s="88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</row>
    <row r="2475" spans="1:172" x14ac:dyDescent="0.2">
      <c r="A2475" s="88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</row>
    <row r="2476" spans="1:172" x14ac:dyDescent="0.2">
      <c r="A2476" s="88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</row>
    <row r="2477" spans="1:172" x14ac:dyDescent="0.2">
      <c r="A2477" s="88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</row>
    <row r="2478" spans="1:172" x14ac:dyDescent="0.2">
      <c r="A2478" s="88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</row>
    <row r="2479" spans="1:172" x14ac:dyDescent="0.2">
      <c r="A2479" s="88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</row>
    <row r="2480" spans="1:172" x14ac:dyDescent="0.2">
      <c r="A2480" s="88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</row>
    <row r="2481" spans="1:172" x14ac:dyDescent="0.2">
      <c r="A2481" s="88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</row>
    <row r="2482" spans="1:172" x14ac:dyDescent="0.2">
      <c r="A2482" s="88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</row>
    <row r="2483" spans="1:172" x14ac:dyDescent="0.2">
      <c r="A2483" s="88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</row>
    <row r="2484" spans="1:172" x14ac:dyDescent="0.2">
      <c r="A2484" s="88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</row>
    <row r="2485" spans="1:172" x14ac:dyDescent="0.2">
      <c r="A2485" s="88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</row>
    <row r="2486" spans="1:172" x14ac:dyDescent="0.2">
      <c r="A2486" s="88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</row>
    <row r="2487" spans="1:172" x14ac:dyDescent="0.2">
      <c r="A2487" s="88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</row>
    <row r="2488" spans="1:172" x14ac:dyDescent="0.2">
      <c r="A2488" s="88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</row>
    <row r="2489" spans="1:172" x14ac:dyDescent="0.2">
      <c r="A2489" s="88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</row>
    <row r="2490" spans="1:172" x14ac:dyDescent="0.2">
      <c r="A2490" s="88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</row>
    <row r="2491" spans="1:172" x14ac:dyDescent="0.2">
      <c r="A2491" s="88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</row>
    <row r="2492" spans="1:172" x14ac:dyDescent="0.2">
      <c r="A2492" s="88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</row>
    <row r="2493" spans="1:172" x14ac:dyDescent="0.2">
      <c r="A2493" s="88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</row>
    <row r="2494" spans="1:172" x14ac:dyDescent="0.2">
      <c r="A2494" s="88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</row>
    <row r="2495" spans="1:172" x14ac:dyDescent="0.2">
      <c r="A2495" s="88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</row>
    <row r="2496" spans="1:172" x14ac:dyDescent="0.2">
      <c r="A2496" s="88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</row>
    <row r="2497" spans="1:172" x14ac:dyDescent="0.2">
      <c r="A2497" s="88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</row>
    <row r="2498" spans="1:172" x14ac:dyDescent="0.2">
      <c r="A2498" s="88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</row>
    <row r="2499" spans="1:172" x14ac:dyDescent="0.2">
      <c r="A2499" s="88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</row>
    <row r="2500" spans="1:172" x14ac:dyDescent="0.2">
      <c r="A2500" s="88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</row>
    <row r="2501" spans="1:172" x14ac:dyDescent="0.2">
      <c r="A2501" s="88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</row>
    <row r="2502" spans="1:172" x14ac:dyDescent="0.2">
      <c r="A2502" s="88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</row>
    <row r="2503" spans="1:172" x14ac:dyDescent="0.2">
      <c r="A2503" s="88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</row>
    <row r="2504" spans="1:172" x14ac:dyDescent="0.2">
      <c r="A2504" s="88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</row>
    <row r="2505" spans="1:172" x14ac:dyDescent="0.2">
      <c r="A2505" s="88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</row>
    <row r="2506" spans="1:172" x14ac:dyDescent="0.2">
      <c r="A2506" s="88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</row>
    <row r="2507" spans="1:172" x14ac:dyDescent="0.2">
      <c r="A2507" s="88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</row>
    <row r="2508" spans="1:172" x14ac:dyDescent="0.2">
      <c r="A2508" s="88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</row>
    <row r="2509" spans="1:172" x14ac:dyDescent="0.2">
      <c r="A2509" s="88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</row>
    <row r="2510" spans="1:172" x14ac:dyDescent="0.2">
      <c r="A2510" s="88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</row>
    <row r="2511" spans="1:172" x14ac:dyDescent="0.2">
      <c r="A2511" s="88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</row>
    <row r="2512" spans="1:172" x14ac:dyDescent="0.2">
      <c r="A2512" s="88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</row>
    <row r="2513" spans="1:172" x14ac:dyDescent="0.2">
      <c r="A2513" s="88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</row>
    <row r="2514" spans="1:172" x14ac:dyDescent="0.2">
      <c r="A2514" s="88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</row>
    <row r="2515" spans="1:172" x14ac:dyDescent="0.2">
      <c r="A2515" s="88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</row>
    <row r="2516" spans="1:172" x14ac:dyDescent="0.2">
      <c r="A2516" s="88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</row>
    <row r="2517" spans="1:172" x14ac:dyDescent="0.2">
      <c r="A2517" s="88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</row>
    <row r="2518" spans="1:172" x14ac:dyDescent="0.2">
      <c r="A2518" s="88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</row>
    <row r="2519" spans="1:172" x14ac:dyDescent="0.2">
      <c r="A2519" s="88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</row>
    <row r="2520" spans="1:172" x14ac:dyDescent="0.2">
      <c r="A2520" s="88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</row>
    <row r="2521" spans="1:172" x14ac:dyDescent="0.2">
      <c r="A2521" s="88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</row>
    <row r="2522" spans="1:172" x14ac:dyDescent="0.2">
      <c r="A2522" s="88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</row>
    <row r="2523" spans="1:172" x14ac:dyDescent="0.2">
      <c r="A2523" s="88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</row>
    <row r="2524" spans="1:172" x14ac:dyDescent="0.2">
      <c r="A2524" s="88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</row>
    <row r="2525" spans="1:172" x14ac:dyDescent="0.2">
      <c r="A2525" s="88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</row>
    <row r="2526" spans="1:172" x14ac:dyDescent="0.2">
      <c r="A2526" s="88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</row>
    <row r="2527" spans="1:172" x14ac:dyDescent="0.2">
      <c r="A2527" s="88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</row>
    <row r="2528" spans="1:172" x14ac:dyDescent="0.2">
      <c r="A2528" s="88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</row>
    <row r="2529" spans="1:172" x14ac:dyDescent="0.2">
      <c r="A2529" s="88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</row>
    <row r="2530" spans="1:172" x14ac:dyDescent="0.2">
      <c r="A2530" s="88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</row>
    <row r="2531" spans="1:172" x14ac:dyDescent="0.2">
      <c r="A2531" s="88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</row>
    <row r="2532" spans="1:172" x14ac:dyDescent="0.2">
      <c r="A2532" s="88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</row>
    <row r="2533" spans="1:172" x14ac:dyDescent="0.2">
      <c r="A2533" s="88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</row>
    <row r="2534" spans="1:172" x14ac:dyDescent="0.2">
      <c r="A2534" s="88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</row>
    <row r="2535" spans="1:172" x14ac:dyDescent="0.2">
      <c r="A2535" s="88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</row>
    <row r="2536" spans="1:172" x14ac:dyDescent="0.2">
      <c r="A2536" s="88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</row>
    <row r="2537" spans="1:172" x14ac:dyDescent="0.2">
      <c r="A2537" s="88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</row>
    <row r="2538" spans="1:172" x14ac:dyDescent="0.2">
      <c r="A2538" s="88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</row>
    <row r="2539" spans="1:172" x14ac:dyDescent="0.2">
      <c r="A2539" s="88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</row>
    <row r="2540" spans="1:172" x14ac:dyDescent="0.2">
      <c r="A2540" s="88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</row>
    <row r="2541" spans="1:172" x14ac:dyDescent="0.2">
      <c r="A2541" s="88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</row>
    <row r="2542" spans="1:172" x14ac:dyDescent="0.2">
      <c r="A2542" s="88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</row>
    <row r="2543" spans="1:172" x14ac:dyDescent="0.2">
      <c r="A2543" s="88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</row>
    <row r="2544" spans="1:172" x14ac:dyDescent="0.2">
      <c r="A2544" s="88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</row>
    <row r="2545" spans="1:172" x14ac:dyDescent="0.2">
      <c r="A2545" s="88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</row>
    <row r="2546" spans="1:172" x14ac:dyDescent="0.2">
      <c r="A2546" s="88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</row>
    <row r="2547" spans="1:172" x14ac:dyDescent="0.2">
      <c r="A2547" s="88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</row>
    <row r="2548" spans="1:172" x14ac:dyDescent="0.2">
      <c r="A2548" s="88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</row>
    <row r="2549" spans="1:172" x14ac:dyDescent="0.2">
      <c r="A2549" s="88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</row>
    <row r="2550" spans="1:172" x14ac:dyDescent="0.2">
      <c r="A2550" s="88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</row>
    <row r="2551" spans="1:172" x14ac:dyDescent="0.2">
      <c r="A2551" s="88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</row>
    <row r="2552" spans="1:172" x14ac:dyDescent="0.2">
      <c r="A2552" s="88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</row>
    <row r="2553" spans="1:172" x14ac:dyDescent="0.2">
      <c r="A2553" s="88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</row>
    <row r="2554" spans="1:172" x14ac:dyDescent="0.2">
      <c r="A2554" s="88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</row>
    <row r="2555" spans="1:172" x14ac:dyDescent="0.2">
      <c r="A2555" s="88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</row>
    <row r="2556" spans="1:172" x14ac:dyDescent="0.2">
      <c r="A2556" s="88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</row>
    <row r="2557" spans="1:172" x14ac:dyDescent="0.2">
      <c r="A2557" s="88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</row>
    <row r="2558" spans="1:172" x14ac:dyDescent="0.2">
      <c r="A2558" s="88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</row>
    <row r="2559" spans="1:172" x14ac:dyDescent="0.2">
      <c r="A2559" s="88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</row>
    <row r="2560" spans="1:172" x14ac:dyDescent="0.2">
      <c r="A2560" s="88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</row>
    <row r="2561" spans="1:172" x14ac:dyDescent="0.2">
      <c r="A2561" s="88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</row>
    <row r="2562" spans="1:172" x14ac:dyDescent="0.2">
      <c r="A2562" s="88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</row>
    <row r="2563" spans="1:172" x14ac:dyDescent="0.2">
      <c r="A2563" s="88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</row>
    <row r="2564" spans="1:172" x14ac:dyDescent="0.2">
      <c r="A2564" s="88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</row>
    <row r="2565" spans="1:172" x14ac:dyDescent="0.2">
      <c r="A2565" s="88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</row>
    <row r="2566" spans="1:172" x14ac:dyDescent="0.2">
      <c r="A2566" s="88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</row>
    <row r="2567" spans="1:172" x14ac:dyDescent="0.2">
      <c r="A2567" s="88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</row>
    <row r="2568" spans="1:172" x14ac:dyDescent="0.2">
      <c r="A2568" s="88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</row>
    <row r="2569" spans="1:172" x14ac:dyDescent="0.2">
      <c r="A2569" s="88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</row>
    <row r="2570" spans="1:172" x14ac:dyDescent="0.2">
      <c r="A2570" s="88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</row>
    <row r="2571" spans="1:172" x14ac:dyDescent="0.2">
      <c r="A2571" s="88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</row>
    <row r="2572" spans="1:172" x14ac:dyDescent="0.2">
      <c r="A2572" s="88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</row>
    <row r="2573" spans="1:172" x14ac:dyDescent="0.2">
      <c r="A2573" s="88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</row>
    <row r="2574" spans="1:172" x14ac:dyDescent="0.2">
      <c r="A2574" s="88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</row>
    <row r="2575" spans="1:172" x14ac:dyDescent="0.2">
      <c r="A2575" s="88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</row>
    <row r="2576" spans="1:172" x14ac:dyDescent="0.2">
      <c r="A2576" s="88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</row>
    <row r="2577" spans="1:172" x14ac:dyDescent="0.2">
      <c r="A2577" s="88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</row>
    <row r="2578" spans="1:172" x14ac:dyDescent="0.2">
      <c r="A2578" s="88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</row>
    <row r="2579" spans="1:172" x14ac:dyDescent="0.2">
      <c r="A2579" s="88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</row>
    <row r="2580" spans="1:172" x14ac:dyDescent="0.2">
      <c r="A2580" s="88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</row>
    <row r="2581" spans="1:172" x14ac:dyDescent="0.2">
      <c r="A2581" s="88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</row>
    <row r="2582" spans="1:172" x14ac:dyDescent="0.2">
      <c r="A2582" s="88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</row>
    <row r="2583" spans="1:172" x14ac:dyDescent="0.2">
      <c r="A2583" s="88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</row>
    <row r="2584" spans="1:172" x14ac:dyDescent="0.2">
      <c r="A2584" s="88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</row>
    <row r="2585" spans="1:172" x14ac:dyDescent="0.2">
      <c r="A2585" s="88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</row>
    <row r="2586" spans="1:172" x14ac:dyDescent="0.2">
      <c r="A2586" s="88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</row>
    <row r="2587" spans="1:172" x14ac:dyDescent="0.2">
      <c r="A2587" s="88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</row>
    <row r="2588" spans="1:172" x14ac:dyDescent="0.2">
      <c r="A2588" s="88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</row>
    <row r="2589" spans="1:172" x14ac:dyDescent="0.2">
      <c r="A2589" s="88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</row>
    <row r="2590" spans="1:172" x14ac:dyDescent="0.2">
      <c r="A2590" s="88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</row>
    <row r="2591" spans="1:172" x14ac:dyDescent="0.2">
      <c r="A2591" s="88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</row>
    <row r="2592" spans="1:172" x14ac:dyDescent="0.2">
      <c r="A2592" s="88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</row>
    <row r="2593" spans="1:172" x14ac:dyDescent="0.2">
      <c r="A2593" s="88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</row>
    <row r="2594" spans="1:172" x14ac:dyDescent="0.2">
      <c r="A2594" s="88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</row>
    <row r="2595" spans="1:172" x14ac:dyDescent="0.2">
      <c r="A2595" s="88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</row>
    <row r="2596" spans="1:172" x14ac:dyDescent="0.2">
      <c r="A2596" s="88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</row>
    <row r="2597" spans="1:172" x14ac:dyDescent="0.2">
      <c r="A2597" s="88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</row>
    <row r="2598" spans="1:172" x14ac:dyDescent="0.2">
      <c r="A2598" s="88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</row>
    <row r="2599" spans="1:172" x14ac:dyDescent="0.2">
      <c r="A2599" s="88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</row>
    <row r="2600" spans="1:172" x14ac:dyDescent="0.2">
      <c r="A2600" s="88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</row>
    <row r="2601" spans="1:172" x14ac:dyDescent="0.2">
      <c r="A2601" s="88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</row>
    <row r="2602" spans="1:172" x14ac:dyDescent="0.2">
      <c r="A2602" s="88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</row>
    <row r="2603" spans="1:172" x14ac:dyDescent="0.2">
      <c r="A2603" s="88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</row>
    <row r="2604" spans="1:172" x14ac:dyDescent="0.2">
      <c r="A2604" s="88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</row>
    <row r="2605" spans="1:172" x14ac:dyDescent="0.2">
      <c r="A2605" s="88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</row>
    <row r="2606" spans="1:172" x14ac:dyDescent="0.2">
      <c r="A2606" s="88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</row>
    <row r="2607" spans="1:172" x14ac:dyDescent="0.2">
      <c r="A2607" s="88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</row>
    <row r="2608" spans="1:172" x14ac:dyDescent="0.2">
      <c r="A2608" s="88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</row>
    <row r="2609" spans="1:172" x14ac:dyDescent="0.2">
      <c r="A2609" s="88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</row>
    <row r="2610" spans="1:172" x14ac:dyDescent="0.2">
      <c r="A2610" s="88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</row>
    <row r="2611" spans="1:172" x14ac:dyDescent="0.2">
      <c r="A2611" s="88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</row>
    <row r="2612" spans="1:172" x14ac:dyDescent="0.2">
      <c r="A2612" s="88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</row>
    <row r="2613" spans="1:172" x14ac:dyDescent="0.2">
      <c r="A2613" s="88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</row>
    <row r="2614" spans="1:172" x14ac:dyDescent="0.2">
      <c r="A2614" s="88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</row>
    <row r="2615" spans="1:172" x14ac:dyDescent="0.2">
      <c r="A2615" s="88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</row>
    <row r="2616" spans="1:172" x14ac:dyDescent="0.2">
      <c r="A2616" s="88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</row>
    <row r="2617" spans="1:172" x14ac:dyDescent="0.2">
      <c r="A2617" s="88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</row>
    <row r="2618" spans="1:172" x14ac:dyDescent="0.2">
      <c r="A2618" s="88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</row>
    <row r="2619" spans="1:172" x14ac:dyDescent="0.2">
      <c r="A2619" s="88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</row>
    <row r="2620" spans="1:172" x14ac:dyDescent="0.2">
      <c r="A2620" s="88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</row>
    <row r="2621" spans="1:172" x14ac:dyDescent="0.2">
      <c r="A2621" s="88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</row>
    <row r="2622" spans="1:172" x14ac:dyDescent="0.2">
      <c r="A2622" s="88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</row>
    <row r="2623" spans="1:172" x14ac:dyDescent="0.2">
      <c r="A2623" s="88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</row>
    <row r="2624" spans="1:172" x14ac:dyDescent="0.2">
      <c r="A2624" s="88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</row>
    <row r="2625" spans="1:172" x14ac:dyDescent="0.2">
      <c r="A2625" s="88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</row>
    <row r="2626" spans="1:172" x14ac:dyDescent="0.2">
      <c r="A2626" s="88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</row>
    <row r="2627" spans="1:172" x14ac:dyDescent="0.2">
      <c r="A2627" s="88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</row>
    <row r="2628" spans="1:172" x14ac:dyDescent="0.2">
      <c r="A2628" s="88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</row>
    <row r="2629" spans="1:172" x14ac:dyDescent="0.2">
      <c r="A2629" s="88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</row>
    <row r="2630" spans="1:172" x14ac:dyDescent="0.2">
      <c r="A2630" s="88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</row>
    <row r="2631" spans="1:172" x14ac:dyDescent="0.2">
      <c r="A2631" s="88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</row>
    <row r="2632" spans="1:172" x14ac:dyDescent="0.2">
      <c r="A2632" s="88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</row>
    <row r="2633" spans="1:172" x14ac:dyDescent="0.2">
      <c r="A2633" s="88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</row>
    <row r="2634" spans="1:172" x14ac:dyDescent="0.2">
      <c r="A2634" s="88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</row>
    <row r="2635" spans="1:172" x14ac:dyDescent="0.2">
      <c r="A2635" s="88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</row>
    <row r="2636" spans="1:172" x14ac:dyDescent="0.2">
      <c r="A2636" s="88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</row>
    <row r="2637" spans="1:172" x14ac:dyDescent="0.2">
      <c r="A2637" s="88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</row>
    <row r="2638" spans="1:172" x14ac:dyDescent="0.2">
      <c r="A2638" s="88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</row>
    <row r="2639" spans="1:172" x14ac:dyDescent="0.2">
      <c r="A2639" s="88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</row>
    <row r="2640" spans="1:172" x14ac:dyDescent="0.2">
      <c r="A2640" s="88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</row>
    <row r="2641" spans="1:172" x14ac:dyDescent="0.2">
      <c r="A2641" s="88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</row>
    <row r="2642" spans="1:172" x14ac:dyDescent="0.2">
      <c r="A2642" s="88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</row>
    <row r="2643" spans="1:172" x14ac:dyDescent="0.2">
      <c r="A2643" s="88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</row>
    <row r="2644" spans="1:172" x14ac:dyDescent="0.2">
      <c r="A2644" s="88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</row>
    <row r="2645" spans="1:172" x14ac:dyDescent="0.2">
      <c r="A2645" s="88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</row>
    <row r="2646" spans="1:172" x14ac:dyDescent="0.2">
      <c r="A2646" s="88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</row>
    <row r="2647" spans="1:172" x14ac:dyDescent="0.2">
      <c r="A2647" s="88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</row>
    <row r="2648" spans="1:172" x14ac:dyDescent="0.2">
      <c r="A2648" s="88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</row>
    <row r="2649" spans="1:172" x14ac:dyDescent="0.2">
      <c r="A2649" s="88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</row>
    <row r="2650" spans="1:172" x14ac:dyDescent="0.2">
      <c r="A2650" s="88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</row>
    <row r="2651" spans="1:172" x14ac:dyDescent="0.2">
      <c r="A2651" s="88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</row>
    <row r="2652" spans="1:172" x14ac:dyDescent="0.2">
      <c r="A2652" s="88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</row>
    <row r="2653" spans="1:172" x14ac:dyDescent="0.2">
      <c r="A2653" s="88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</row>
    <row r="2654" spans="1:172" x14ac:dyDescent="0.2">
      <c r="A2654" s="88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</row>
    <row r="2655" spans="1:172" x14ac:dyDescent="0.2">
      <c r="A2655" s="88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</row>
    <row r="2656" spans="1:172" x14ac:dyDescent="0.2">
      <c r="A2656" s="88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</row>
    <row r="2657" spans="1:172" x14ac:dyDescent="0.2">
      <c r="A2657" s="88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</row>
    <row r="2658" spans="1:172" x14ac:dyDescent="0.2">
      <c r="A2658" s="88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</row>
    <row r="2659" spans="1:172" x14ac:dyDescent="0.2">
      <c r="A2659" s="88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</row>
    <row r="2660" spans="1:172" x14ac:dyDescent="0.2">
      <c r="A2660" s="88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</row>
    <row r="2661" spans="1:172" x14ac:dyDescent="0.2">
      <c r="A2661" s="88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</row>
    <row r="2662" spans="1:172" x14ac:dyDescent="0.2">
      <c r="A2662" s="88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</row>
    <row r="2663" spans="1:172" x14ac:dyDescent="0.2">
      <c r="A2663" s="88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</row>
    <row r="2664" spans="1:172" x14ac:dyDescent="0.2">
      <c r="A2664" s="88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</row>
    <row r="2665" spans="1:172" x14ac:dyDescent="0.2">
      <c r="A2665" s="88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</row>
    <row r="2666" spans="1:172" x14ac:dyDescent="0.2">
      <c r="A2666" s="88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</row>
    <row r="2667" spans="1:172" x14ac:dyDescent="0.2">
      <c r="A2667" s="88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</row>
    <row r="2668" spans="1:172" x14ac:dyDescent="0.2">
      <c r="A2668" s="88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</row>
    <row r="2669" spans="1:172" x14ac:dyDescent="0.2">
      <c r="A2669" s="88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</row>
    <row r="2670" spans="1:172" x14ac:dyDescent="0.2">
      <c r="A2670" s="88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</row>
    <row r="2671" spans="1:172" x14ac:dyDescent="0.2">
      <c r="A2671" s="88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</row>
    <row r="2672" spans="1:172" x14ac:dyDescent="0.2">
      <c r="A2672" s="88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</row>
    <row r="2673" spans="1:172" x14ac:dyDescent="0.2">
      <c r="A2673" s="88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</row>
    <row r="2674" spans="1:172" x14ac:dyDescent="0.2">
      <c r="A2674" s="88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</row>
    <row r="2675" spans="1:172" x14ac:dyDescent="0.2">
      <c r="A2675" s="88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</row>
    <row r="2676" spans="1:172" x14ac:dyDescent="0.2">
      <c r="A2676" s="88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</row>
    <row r="2677" spans="1:172" x14ac:dyDescent="0.2">
      <c r="A2677" s="88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</row>
    <row r="2678" spans="1:172" x14ac:dyDescent="0.2">
      <c r="A2678" s="88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</row>
    <row r="2679" spans="1:172" x14ac:dyDescent="0.2">
      <c r="A2679" s="88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</row>
    <row r="2680" spans="1:172" x14ac:dyDescent="0.2">
      <c r="A2680" s="88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</row>
    <row r="2681" spans="1:172" x14ac:dyDescent="0.2">
      <c r="A2681" s="88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</row>
    <row r="2682" spans="1:172" x14ac:dyDescent="0.2">
      <c r="A2682" s="88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</row>
    <row r="2683" spans="1:172" x14ac:dyDescent="0.2">
      <c r="A2683" s="88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</row>
    <row r="2684" spans="1:172" x14ac:dyDescent="0.2">
      <c r="A2684" s="88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</row>
    <row r="2685" spans="1:172" x14ac:dyDescent="0.2">
      <c r="A2685" s="88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</row>
    <row r="2686" spans="1:172" x14ac:dyDescent="0.2">
      <c r="A2686" s="88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</row>
    <row r="2687" spans="1:172" x14ac:dyDescent="0.2">
      <c r="A2687" s="88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</row>
    <row r="2688" spans="1:172" x14ac:dyDescent="0.2">
      <c r="A2688" s="88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</row>
    <row r="2689" spans="1:172" x14ac:dyDescent="0.2">
      <c r="A2689" s="88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</row>
    <row r="2690" spans="1:172" x14ac:dyDescent="0.2">
      <c r="A2690" s="88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</row>
    <row r="2691" spans="1:172" x14ac:dyDescent="0.2">
      <c r="A2691" s="88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</row>
    <row r="2692" spans="1:172" x14ac:dyDescent="0.2">
      <c r="A2692" s="88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</row>
    <row r="2693" spans="1:172" x14ac:dyDescent="0.2">
      <c r="A2693" s="88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</row>
    <row r="2694" spans="1:172" x14ac:dyDescent="0.2">
      <c r="A2694" s="88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</row>
    <row r="2695" spans="1:172" x14ac:dyDescent="0.2">
      <c r="A2695" s="88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</row>
    <row r="2696" spans="1:172" x14ac:dyDescent="0.2">
      <c r="A2696" s="88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</row>
    <row r="2697" spans="1:172" x14ac:dyDescent="0.2">
      <c r="A2697" s="88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</row>
    <row r="2698" spans="1:172" x14ac:dyDescent="0.2">
      <c r="A2698" s="88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</row>
    <row r="2699" spans="1:172" x14ac:dyDescent="0.2">
      <c r="A2699" s="88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</row>
    <row r="2700" spans="1:172" x14ac:dyDescent="0.2">
      <c r="A2700" s="88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</row>
    <row r="2701" spans="1:172" x14ac:dyDescent="0.2">
      <c r="A2701" s="88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</row>
    <row r="2702" spans="1:172" x14ac:dyDescent="0.2">
      <c r="A2702" s="88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</row>
    <row r="2703" spans="1:172" x14ac:dyDescent="0.2">
      <c r="A2703" s="88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</row>
    <row r="2704" spans="1:172" x14ac:dyDescent="0.2">
      <c r="A2704" s="88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</row>
    <row r="2705" spans="1:172" x14ac:dyDescent="0.2">
      <c r="A2705" s="88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</row>
    <row r="2706" spans="1:172" x14ac:dyDescent="0.2">
      <c r="A2706" s="88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</row>
    <row r="2707" spans="1:172" x14ac:dyDescent="0.2">
      <c r="A2707" s="88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</row>
    <row r="2708" spans="1:172" x14ac:dyDescent="0.2">
      <c r="A2708" s="88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</row>
    <row r="2709" spans="1:172" x14ac:dyDescent="0.2">
      <c r="A2709" s="88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</row>
    <row r="2710" spans="1:172" x14ac:dyDescent="0.2">
      <c r="A2710" s="88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</row>
    <row r="2711" spans="1:172" x14ac:dyDescent="0.2">
      <c r="A2711" s="88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</row>
    <row r="2712" spans="1:172" x14ac:dyDescent="0.2">
      <c r="A2712" s="88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</row>
    <row r="2713" spans="1:172" x14ac:dyDescent="0.2">
      <c r="A2713" s="88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</row>
    <row r="2714" spans="1:172" x14ac:dyDescent="0.2">
      <c r="A2714" s="88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</row>
    <row r="2715" spans="1:172" x14ac:dyDescent="0.2">
      <c r="A2715" s="88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</row>
    <row r="2716" spans="1:172" x14ac:dyDescent="0.2">
      <c r="A2716" s="88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</row>
    <row r="2717" spans="1:172" x14ac:dyDescent="0.2">
      <c r="A2717" s="88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</row>
    <row r="2718" spans="1:172" x14ac:dyDescent="0.2">
      <c r="A2718" s="88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</row>
    <row r="2719" spans="1:172" x14ac:dyDescent="0.2">
      <c r="A2719" s="88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</row>
    <row r="2720" spans="1:172" x14ac:dyDescent="0.2">
      <c r="A2720" s="88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</row>
    <row r="2721" spans="1:172" x14ac:dyDescent="0.2">
      <c r="A2721" s="88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</row>
    <row r="2722" spans="1:172" x14ac:dyDescent="0.2">
      <c r="A2722" s="88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</row>
    <row r="2723" spans="1:172" x14ac:dyDescent="0.2">
      <c r="A2723" s="88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</row>
    <row r="2724" spans="1:172" x14ac:dyDescent="0.2">
      <c r="A2724" s="88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</row>
    <row r="2725" spans="1:172" x14ac:dyDescent="0.2">
      <c r="A2725" s="88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</row>
    <row r="2726" spans="1:172" x14ac:dyDescent="0.2">
      <c r="A2726" s="88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</row>
    <row r="2727" spans="1:172" x14ac:dyDescent="0.2">
      <c r="A2727" s="88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</row>
    <row r="2728" spans="1:172" x14ac:dyDescent="0.2">
      <c r="A2728" s="88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</row>
    <row r="2729" spans="1:172" x14ac:dyDescent="0.2">
      <c r="A2729" s="88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</row>
    <row r="2730" spans="1:172" x14ac:dyDescent="0.2">
      <c r="A2730" s="88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</row>
    <row r="2731" spans="1:172" x14ac:dyDescent="0.2">
      <c r="A2731" s="88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</row>
    <row r="2732" spans="1:172" x14ac:dyDescent="0.2">
      <c r="A2732" s="88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</row>
    <row r="2733" spans="1:172" x14ac:dyDescent="0.2">
      <c r="A2733" s="88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</row>
    <row r="2734" spans="1:172" x14ac:dyDescent="0.2">
      <c r="A2734" s="88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</row>
    <row r="2735" spans="1:172" x14ac:dyDescent="0.2">
      <c r="A2735" s="88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</row>
    <row r="2736" spans="1:172" x14ac:dyDescent="0.2">
      <c r="A2736" s="88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</row>
    <row r="2737" spans="1:172" x14ac:dyDescent="0.2">
      <c r="A2737" s="88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</row>
    <row r="2738" spans="1:172" x14ac:dyDescent="0.2">
      <c r="A2738" s="88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</row>
    <row r="2739" spans="1:172" x14ac:dyDescent="0.2">
      <c r="A2739" s="88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</row>
    <row r="2740" spans="1:172" x14ac:dyDescent="0.2">
      <c r="A2740" s="88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</row>
    <row r="2741" spans="1:172" x14ac:dyDescent="0.2">
      <c r="A2741" s="88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</row>
    <row r="2742" spans="1:172" x14ac:dyDescent="0.2">
      <c r="A2742" s="88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</row>
    <row r="2743" spans="1:172" x14ac:dyDescent="0.2">
      <c r="A2743" s="88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</row>
    <row r="2744" spans="1:172" x14ac:dyDescent="0.2">
      <c r="A2744" s="88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</row>
    <row r="2745" spans="1:172" x14ac:dyDescent="0.2">
      <c r="A2745" s="88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</row>
    <row r="2746" spans="1:172" x14ac:dyDescent="0.2">
      <c r="A2746" s="88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</row>
    <row r="2747" spans="1:172" x14ac:dyDescent="0.2">
      <c r="A2747" s="88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</row>
    <row r="2748" spans="1:172" x14ac:dyDescent="0.2">
      <c r="A2748" s="88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</row>
    <row r="2749" spans="1:172" x14ac:dyDescent="0.2">
      <c r="A2749" s="88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</row>
    <row r="2750" spans="1:172" x14ac:dyDescent="0.2">
      <c r="A2750" s="88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</row>
    <row r="2751" spans="1:172" x14ac:dyDescent="0.2">
      <c r="A2751" s="88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</row>
    <row r="2752" spans="1:172" x14ac:dyDescent="0.2">
      <c r="A2752" s="88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</row>
    <row r="2753" spans="1:172" x14ac:dyDescent="0.2">
      <c r="A2753" s="88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</row>
    <row r="2754" spans="1:172" x14ac:dyDescent="0.2">
      <c r="A2754" s="88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</row>
    <row r="2755" spans="1:172" x14ac:dyDescent="0.2">
      <c r="A2755" s="88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</row>
    <row r="2756" spans="1:172" x14ac:dyDescent="0.2">
      <c r="A2756" s="88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</row>
    <row r="2757" spans="1:172" x14ac:dyDescent="0.2">
      <c r="A2757" s="88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</row>
    <row r="2758" spans="1:172" x14ac:dyDescent="0.2">
      <c r="A2758" s="88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</row>
    <row r="2759" spans="1:172" x14ac:dyDescent="0.2">
      <c r="A2759" s="88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</row>
    <row r="2760" spans="1:172" x14ac:dyDescent="0.2">
      <c r="A2760" s="88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</row>
    <row r="2761" spans="1:172" x14ac:dyDescent="0.2">
      <c r="A2761" s="88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</row>
    <row r="2762" spans="1:172" x14ac:dyDescent="0.2">
      <c r="A2762" s="88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</row>
    <row r="2763" spans="1:172" x14ac:dyDescent="0.2">
      <c r="A2763" s="88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</row>
    <row r="2764" spans="1:172" x14ac:dyDescent="0.2">
      <c r="A2764" s="88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</row>
    <row r="2765" spans="1:172" x14ac:dyDescent="0.2">
      <c r="A2765" s="88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</row>
    <row r="2766" spans="1:172" x14ac:dyDescent="0.2">
      <c r="A2766" s="88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</row>
    <row r="2767" spans="1:172" x14ac:dyDescent="0.2">
      <c r="A2767" s="88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</row>
    <row r="2768" spans="1:172" x14ac:dyDescent="0.2">
      <c r="A2768" s="88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</row>
    <row r="2769" spans="1:172" x14ac:dyDescent="0.2">
      <c r="A2769" s="88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</row>
    <row r="2770" spans="1:172" x14ac:dyDescent="0.2">
      <c r="A2770" s="88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</row>
    <row r="2771" spans="1:172" x14ac:dyDescent="0.2">
      <c r="A2771" s="88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</row>
    <row r="2772" spans="1:172" x14ac:dyDescent="0.2">
      <c r="A2772" s="88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</row>
    <row r="2773" spans="1:172" x14ac:dyDescent="0.2">
      <c r="A2773" s="88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</row>
    <row r="2774" spans="1:172" x14ac:dyDescent="0.2">
      <c r="A2774" s="88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</row>
    <row r="2775" spans="1:172" x14ac:dyDescent="0.2">
      <c r="A2775" s="88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</row>
    <row r="2776" spans="1:172" x14ac:dyDescent="0.2">
      <c r="A2776" s="88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</row>
    <row r="2777" spans="1:172" x14ac:dyDescent="0.2">
      <c r="A2777" s="88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</row>
    <row r="2778" spans="1:172" x14ac:dyDescent="0.2">
      <c r="A2778" s="88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</row>
    <row r="2779" spans="1:172" x14ac:dyDescent="0.2">
      <c r="A2779" s="88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</row>
    <row r="2780" spans="1:172" x14ac:dyDescent="0.2">
      <c r="A2780" s="88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</row>
    <row r="2781" spans="1:172" x14ac:dyDescent="0.2">
      <c r="A2781" s="88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</row>
    <row r="2782" spans="1:172" x14ac:dyDescent="0.2">
      <c r="A2782" s="88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</row>
    <row r="2783" spans="1:172" x14ac:dyDescent="0.2">
      <c r="A2783" s="88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</row>
    <row r="2784" spans="1:172" x14ac:dyDescent="0.2">
      <c r="A2784" s="88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</row>
    <row r="2785" spans="1:172" x14ac:dyDescent="0.2">
      <c r="A2785" s="88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</row>
    <row r="2786" spans="1:172" x14ac:dyDescent="0.2">
      <c r="A2786" s="88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</row>
    <row r="2787" spans="1:172" x14ac:dyDescent="0.2">
      <c r="A2787" s="88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</row>
    <row r="2788" spans="1:172" x14ac:dyDescent="0.2">
      <c r="A2788" s="88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</row>
    <row r="2789" spans="1:172" x14ac:dyDescent="0.2">
      <c r="A2789" s="88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</row>
    <row r="2790" spans="1:172" x14ac:dyDescent="0.2">
      <c r="A2790" s="88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</row>
    <row r="2791" spans="1:172" x14ac:dyDescent="0.2">
      <c r="A2791" s="88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</row>
    <row r="2792" spans="1:172" x14ac:dyDescent="0.2">
      <c r="A2792" s="88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</row>
    <row r="2793" spans="1:172" x14ac:dyDescent="0.2">
      <c r="A2793" s="88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</row>
    <row r="2794" spans="1:172" x14ac:dyDescent="0.2">
      <c r="A2794" s="88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</row>
    <row r="2795" spans="1:172" x14ac:dyDescent="0.2">
      <c r="A2795" s="88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</row>
    <row r="2796" spans="1:172" x14ac:dyDescent="0.2">
      <c r="A2796" s="88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</row>
    <row r="2797" spans="1:172" x14ac:dyDescent="0.2">
      <c r="A2797" s="88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</row>
    <row r="2798" spans="1:172" x14ac:dyDescent="0.2">
      <c r="A2798" s="88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</row>
    <row r="2799" spans="1:172" x14ac:dyDescent="0.2">
      <c r="A2799" s="88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</row>
    <row r="2800" spans="1:172" x14ac:dyDescent="0.2">
      <c r="A2800" s="88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</row>
  </sheetData>
  <conditionalFormatting sqref="A10:Q1106">
    <cfRule type="expression" dxfId="9" priority="10">
      <formula>$L10&gt;0</formula>
    </cfRule>
  </conditionalFormatting>
  <conditionalFormatting sqref="A1107:Q1107">
    <cfRule type="expression" dxfId="8" priority="9">
      <formula>$L1107&gt;0</formula>
    </cfRule>
  </conditionalFormatting>
  <conditionalFormatting sqref="A1108:Q1108">
    <cfRule type="expression" dxfId="7" priority="8">
      <formula>$L1108&gt;0</formula>
    </cfRule>
  </conditionalFormatting>
  <conditionalFormatting sqref="A1109:Q1109">
    <cfRule type="expression" dxfId="6" priority="7">
      <formula>$L1109&gt;0</formula>
    </cfRule>
  </conditionalFormatting>
  <conditionalFormatting sqref="A1110:Q1161">
    <cfRule type="expression" dxfId="5" priority="6">
      <formula>$L1110&gt;0</formula>
    </cfRule>
  </conditionalFormatting>
  <conditionalFormatting sqref="A1162:Q1230">
    <cfRule type="expression" dxfId="4" priority="5">
      <formula>$L1162&gt;0</formula>
    </cfRule>
  </conditionalFormatting>
  <conditionalFormatting sqref="A1231:Q1350">
    <cfRule type="expression" dxfId="3" priority="4">
      <formula>$L1231&gt;0</formula>
    </cfRule>
  </conditionalFormatting>
  <conditionalFormatting sqref="A1351:Q1436">
    <cfRule type="expression" dxfId="2" priority="3">
      <formula>$L1351&gt;0</formula>
    </cfRule>
  </conditionalFormatting>
  <conditionalFormatting sqref="A1437:Q1488">
    <cfRule type="expression" dxfId="1" priority="2">
      <formula>$L1437&gt;0</formula>
    </cfRule>
  </conditionalFormatting>
  <conditionalFormatting sqref="A1489:Q1506">
    <cfRule type="expression" dxfId="0" priority="1">
      <formula>$L1489&gt;0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2021-02-02T16:25:14Z</dcterms:modified>
</cp:coreProperties>
</file>